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城市道路" sheetId="1" r:id="rId1"/>
    <sheet name="城市道路-护栏" sheetId="10" r:id="rId2"/>
    <sheet name="城市道路-窨井" sheetId="2" r:id="rId3"/>
    <sheet name="街坊道路" sheetId="5" r:id="rId4"/>
    <sheet name="桥梁" sheetId="4" r:id="rId5"/>
    <sheet name="桥梁-桥荫桥孔" sheetId="6" r:id="rId6"/>
    <sheet name="车行地道" sheetId="8" r:id="rId7"/>
    <sheet name="人行地道" sheetId="9" r:id="rId8"/>
  </sheets>
  <definedNames>
    <definedName name="_xlnm._FilterDatabase" localSheetId="2" hidden="1">'城市道路-窨井'!$A$1:$C$131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<sst xmlns="http://schemas.openxmlformats.org/spreadsheetml/2006/main" count="1397" uniqueCount="656">
  <si>
    <t>序号</t>
  </si>
  <si>
    <t>道路</t>
  </si>
  <si>
    <t>路段（未标注的为长宁区区域内全线已接管）</t>
  </si>
  <si>
    <t>级别</t>
  </si>
  <si>
    <t>车行道（㎡）</t>
  </si>
  <si>
    <t>人行道（㎡）</t>
  </si>
  <si>
    <t>侧平石（m）</t>
  </si>
  <si>
    <t>隔离带（㎡）</t>
  </si>
  <si>
    <t>环氧树脂（㎡）</t>
  </si>
  <si>
    <t>路名牌（套)</t>
  </si>
  <si>
    <t>沥青</t>
  </si>
  <si>
    <t>砼</t>
  </si>
  <si>
    <t>钢渣道板</t>
  </si>
  <si>
    <t>普通道板</t>
  </si>
  <si>
    <t>石材</t>
  </si>
  <si>
    <t>侧平石</t>
  </si>
  <si>
    <t>环氧树脂</t>
  </si>
  <si>
    <t>路名牌</t>
  </si>
  <si>
    <t>北虹路</t>
  </si>
  <si>
    <t>主干道</t>
  </si>
  <si>
    <t>古北路</t>
  </si>
  <si>
    <t>虹桥路</t>
  </si>
  <si>
    <t>虹许路</t>
  </si>
  <si>
    <t>华山路</t>
  </si>
  <si>
    <t>剑河路</t>
  </si>
  <si>
    <t>江苏北路</t>
  </si>
  <si>
    <t>江苏路</t>
  </si>
  <si>
    <t>延安西路</t>
  </si>
  <si>
    <t>长宁路</t>
  </si>
  <si>
    <t>中山西路</t>
  </si>
  <si>
    <t>定西路</t>
  </si>
  <si>
    <t>次干道</t>
  </si>
  <si>
    <t>虹井路</t>
  </si>
  <si>
    <t>沪青平公路</t>
  </si>
  <si>
    <t>凯旋路</t>
  </si>
  <si>
    <t>淞虹路</t>
  </si>
  <si>
    <t>宋园路</t>
  </si>
  <si>
    <t>绥宁路</t>
  </si>
  <si>
    <t>天山路</t>
  </si>
  <si>
    <t>天山西路</t>
  </si>
  <si>
    <t>威宁路</t>
  </si>
  <si>
    <t>仙霞路</t>
  </si>
  <si>
    <t>仙霞西路</t>
  </si>
  <si>
    <t>愚园路</t>
  </si>
  <si>
    <t>安化路</t>
  </si>
  <si>
    <t>支路</t>
  </si>
  <si>
    <t>安龙路</t>
  </si>
  <si>
    <t>安顺路</t>
  </si>
  <si>
    <t>安西路</t>
  </si>
  <si>
    <t>北翟路</t>
  </si>
  <si>
    <t>北渔路</t>
  </si>
  <si>
    <t>曹家堰路</t>
  </si>
  <si>
    <t>程家桥路</t>
  </si>
  <si>
    <t>翠钰路</t>
  </si>
  <si>
    <t>定威路</t>
  </si>
  <si>
    <t>东航路</t>
  </si>
  <si>
    <t>围场路—空港三路</t>
  </si>
  <si>
    <t>东诸安浜路</t>
  </si>
  <si>
    <t>法华镇路</t>
  </si>
  <si>
    <t>番禺路</t>
  </si>
  <si>
    <t>凤冈路</t>
  </si>
  <si>
    <t>芙蓉江路</t>
  </si>
  <si>
    <t>福泉北路</t>
  </si>
  <si>
    <t>福泉路</t>
  </si>
  <si>
    <t>富贵东道</t>
  </si>
  <si>
    <t>甘溪路</t>
  </si>
  <si>
    <t>古羊路</t>
  </si>
  <si>
    <t>广虹路</t>
  </si>
  <si>
    <t>广顺北路</t>
  </si>
  <si>
    <t>广顺路</t>
  </si>
  <si>
    <t>哈密路</t>
  </si>
  <si>
    <t>红宝石路</t>
  </si>
  <si>
    <t>虹古路</t>
  </si>
  <si>
    <t>虹梅路</t>
  </si>
  <si>
    <t>湖南路</t>
  </si>
  <si>
    <t>华阳路</t>
  </si>
  <si>
    <t>淮阴路</t>
  </si>
  <si>
    <t>黄金城道</t>
  </si>
  <si>
    <t>汇川路</t>
  </si>
  <si>
    <t>金浜路</t>
  </si>
  <si>
    <t>金轮路</t>
  </si>
  <si>
    <t>金钟路</t>
  </si>
  <si>
    <t>金珠路</t>
  </si>
  <si>
    <t>锦屏路</t>
  </si>
  <si>
    <t>凯虹路</t>
  </si>
  <si>
    <t>凯田路</t>
  </si>
  <si>
    <t>可乐东路</t>
  </si>
  <si>
    <t>可乐路</t>
  </si>
  <si>
    <t>空港八路</t>
  </si>
  <si>
    <t>虹桥路—迎宾一路</t>
  </si>
  <si>
    <t>空港三路</t>
  </si>
  <si>
    <t>虹桥路—东航路</t>
  </si>
  <si>
    <t>空港一路</t>
  </si>
  <si>
    <t>蓝宝石路</t>
  </si>
  <si>
    <t>利西路</t>
  </si>
  <si>
    <t>联虹路</t>
  </si>
  <si>
    <t>林泉路</t>
  </si>
  <si>
    <t>临虹路</t>
  </si>
  <si>
    <t>临华路</t>
  </si>
  <si>
    <t>临新路</t>
  </si>
  <si>
    <t>龙溪路</t>
  </si>
  <si>
    <t>娄山关路</t>
  </si>
  <si>
    <t>玛瑙路</t>
  </si>
  <si>
    <t>茅台路</t>
  </si>
  <si>
    <t>牛桥浜路</t>
  </si>
  <si>
    <t>平塘路</t>
  </si>
  <si>
    <t>平武路</t>
  </si>
  <si>
    <t>平溪路</t>
  </si>
  <si>
    <t>蒲淞北路</t>
  </si>
  <si>
    <t>青溪路</t>
  </si>
  <si>
    <t>清池路</t>
  </si>
  <si>
    <t>泉口路</t>
  </si>
  <si>
    <t>荣华东道</t>
  </si>
  <si>
    <t>荣华西道</t>
  </si>
  <si>
    <t>双虹路</t>
  </si>
  <si>
    <t>双流路</t>
  </si>
  <si>
    <t>水城路</t>
  </si>
  <si>
    <t>水城南路</t>
  </si>
  <si>
    <t>泰安路</t>
  </si>
  <si>
    <t>天山支路</t>
  </si>
  <si>
    <t>天中路</t>
  </si>
  <si>
    <t>通协路</t>
  </si>
  <si>
    <t>万航渡路</t>
  </si>
  <si>
    <t>万山路</t>
  </si>
  <si>
    <t>围场路</t>
  </si>
  <si>
    <t>武夷路</t>
  </si>
  <si>
    <t>香花桥路</t>
  </si>
  <si>
    <t>协和路</t>
  </si>
  <si>
    <t>新潮路</t>
  </si>
  <si>
    <t>新华路</t>
  </si>
  <si>
    <t>新泾路</t>
  </si>
  <si>
    <t>新渔东路</t>
  </si>
  <si>
    <t>新渔路</t>
  </si>
  <si>
    <t>兴国路</t>
  </si>
  <si>
    <t>兴义路</t>
  </si>
  <si>
    <t>幸福路</t>
  </si>
  <si>
    <t>宣化路</t>
  </si>
  <si>
    <t>杨宅路</t>
  </si>
  <si>
    <t>姚虹路</t>
  </si>
  <si>
    <t>姚虹西路</t>
  </si>
  <si>
    <t>伊犁路</t>
  </si>
  <si>
    <t>伊犁南路</t>
  </si>
  <si>
    <t>银珠路</t>
  </si>
  <si>
    <t>迎宾一路</t>
  </si>
  <si>
    <t>虹桥路—空港一路</t>
  </si>
  <si>
    <t>迎乐路</t>
  </si>
  <si>
    <t>友乐路</t>
  </si>
  <si>
    <t>玉屏南路</t>
  </si>
  <si>
    <t>云雾山路</t>
  </si>
  <si>
    <t>云阳路</t>
  </si>
  <si>
    <t>张虹路</t>
  </si>
  <si>
    <t>长宁支路</t>
  </si>
  <si>
    <t>长顺路</t>
  </si>
  <si>
    <t>昭化东路</t>
  </si>
  <si>
    <t>昭化路</t>
  </si>
  <si>
    <t>中泾路</t>
  </si>
  <si>
    <t>种德桥路</t>
  </si>
  <si>
    <t>昭化路—法华镇路</t>
  </si>
  <si>
    <t>紫云路</t>
  </si>
  <si>
    <t>紫云西路</t>
  </si>
  <si>
    <t>遵义路</t>
  </si>
  <si>
    <t>遵义南路</t>
  </si>
  <si>
    <t>总计</t>
  </si>
  <si>
    <t>路名</t>
  </si>
  <si>
    <t>路段</t>
  </si>
  <si>
    <t>机非/M</t>
  </si>
  <si>
    <t>人行/M</t>
  </si>
  <si>
    <t>中心/M</t>
  </si>
  <si>
    <t>桥下红白护栏</t>
  </si>
  <si>
    <t>石柱护栏/M</t>
  </si>
  <si>
    <t>江苏路（北）路</t>
  </si>
  <si>
    <t>长宁路-愚园路</t>
  </si>
  <si>
    <t>愚园路-宣化路</t>
  </si>
  <si>
    <t>宣化路-安化路</t>
  </si>
  <si>
    <t>延安西路-东诸安浜路</t>
  </si>
  <si>
    <t>东诸安浜路-愚园路</t>
  </si>
  <si>
    <t>愚园路-武定西路</t>
  </si>
  <si>
    <t>武定西路-长宁路</t>
  </si>
  <si>
    <t>长宁支路-长宁路</t>
  </si>
  <si>
    <t>安化路-延安西路</t>
  </si>
  <si>
    <t>延安西路-昭化东路</t>
  </si>
  <si>
    <t>昭化东路-华山路</t>
  </si>
  <si>
    <t>万航渡路-长宁支路</t>
  </si>
  <si>
    <t>镇宁路-江苏路</t>
  </si>
  <si>
    <t>凯旋路-种德桥路</t>
  </si>
  <si>
    <t>种德桥路-定西路</t>
  </si>
  <si>
    <t>定西路-番禺路</t>
  </si>
  <si>
    <t>番禺路-江苏路</t>
  </si>
  <si>
    <t>江苏路-昭化路</t>
  </si>
  <si>
    <t>定西路-安西路</t>
  </si>
  <si>
    <t>昭化路-安西路</t>
  </si>
  <si>
    <t>安西路-番禺路</t>
  </si>
  <si>
    <t>安西路-定西路</t>
  </si>
  <si>
    <t>番禺路-昭化东路</t>
  </si>
  <si>
    <t>昭化东路-江苏路</t>
  </si>
  <si>
    <t>江苏路-镇宁路</t>
  </si>
  <si>
    <t>定西路-种德桥路</t>
  </si>
  <si>
    <t>种德桥路-凯旋路</t>
  </si>
  <si>
    <t>凯旋路-天山路</t>
  </si>
  <si>
    <t>天山路-中山西路</t>
  </si>
  <si>
    <t>中山西路-仙霞路</t>
  </si>
  <si>
    <t>中山西路-凯旋路</t>
  </si>
  <si>
    <t>仙霞路-遵义南路</t>
  </si>
  <si>
    <t>古北路-伊犁路</t>
  </si>
  <si>
    <t>凯虹路-新华路</t>
  </si>
  <si>
    <t>新华路-凯旋路</t>
  </si>
  <si>
    <t>程家桥路-合川路</t>
  </si>
  <si>
    <t>虹许路-水城南路</t>
  </si>
  <si>
    <t>水城南路-古北路</t>
  </si>
  <si>
    <t>古北路-娄山关路</t>
  </si>
  <si>
    <t>娄山关路-仙霞路</t>
  </si>
  <si>
    <t>遵义南路-古北路</t>
  </si>
  <si>
    <t>古北路-水城南路</t>
  </si>
  <si>
    <t>水城南路-虹许路</t>
  </si>
  <si>
    <t>虹梅路-剑河路</t>
  </si>
  <si>
    <t>剑河路-程家桥路</t>
  </si>
  <si>
    <t>程家桥路-虹井路</t>
  </si>
  <si>
    <t>外环沪青平立交桥一虹井路</t>
  </si>
  <si>
    <t>虹井路-程家桥路</t>
  </si>
  <si>
    <t>万航渡路-长宁路</t>
  </si>
  <si>
    <t>长宁路-武夷路</t>
  </si>
  <si>
    <t>长宁路-玉屏南路</t>
  </si>
  <si>
    <t>武夷路-天山路</t>
  </si>
  <si>
    <t>玉屏南路-天山路</t>
  </si>
  <si>
    <t>天山路-延安西路</t>
  </si>
  <si>
    <t>延安西路-新华路</t>
  </si>
  <si>
    <t>新华路-凯虹路</t>
  </si>
  <si>
    <t>新华路-虹桥路</t>
  </si>
  <si>
    <t>凯虹路-安顺路</t>
  </si>
  <si>
    <t>虹桥路-安顺路</t>
  </si>
  <si>
    <t>虹桥路-吴中路</t>
  </si>
  <si>
    <t>长宁路-万航渡路</t>
  </si>
  <si>
    <t>江苏路-万航渡路</t>
  </si>
  <si>
    <t>安西路-江苏路</t>
  </si>
  <si>
    <t>定西路-汇川路</t>
  </si>
  <si>
    <t>汇川路-凯旋路</t>
  </si>
  <si>
    <t>锦屏路-古北路</t>
  </si>
  <si>
    <t>锦屏路-娄山关路</t>
  </si>
  <si>
    <t>娄山关路-遵义路</t>
  </si>
  <si>
    <t>遵义路-中山西路</t>
  </si>
  <si>
    <t>哈密路-双流路</t>
  </si>
  <si>
    <t>双流路-威宁路</t>
  </si>
  <si>
    <t>威宁路-天中路</t>
  </si>
  <si>
    <t>天中路-水城路</t>
  </si>
  <si>
    <t>水城路-芙蓉江路</t>
  </si>
  <si>
    <t>芙蓉江路-古北路</t>
  </si>
  <si>
    <t>长宁路-宣化路</t>
  </si>
  <si>
    <t>安化路-武夷路</t>
  </si>
  <si>
    <t>武夷路-昭化路</t>
  </si>
  <si>
    <t>昭化路-延安西路</t>
  </si>
  <si>
    <t>延安西路-法华镇路</t>
  </si>
  <si>
    <t>定西路710弄通道</t>
  </si>
  <si>
    <t>法华镇路-新华路</t>
  </si>
  <si>
    <t>新华路-安顺路</t>
  </si>
  <si>
    <t>江苏路一凤冈路</t>
  </si>
  <si>
    <t>安化路-定西路</t>
  </si>
  <si>
    <t>定西路-安化路</t>
  </si>
  <si>
    <t>凤冈路-江苏路</t>
  </si>
  <si>
    <t>平武路-牛桥浜路</t>
  </si>
  <si>
    <t>伊犁路-中山西路</t>
  </si>
  <si>
    <t>安顺路-虹桥路</t>
  </si>
  <si>
    <t>法华镇路-牛桥浜路</t>
  </si>
  <si>
    <t>延安西路-平武路</t>
  </si>
  <si>
    <t>222弄一安西路</t>
  </si>
  <si>
    <t>牛桥浜路-法华镇路</t>
  </si>
  <si>
    <t>中山西路-华阳路</t>
  </si>
  <si>
    <t>华阳路-江苏北路</t>
  </si>
  <si>
    <t>江苏北路-长宁路</t>
  </si>
  <si>
    <t>凯旋路一种德桥路</t>
  </si>
  <si>
    <t>宁康路</t>
  </si>
  <si>
    <t>长宁路-长宁路1302弄73支弄</t>
  </si>
  <si>
    <t>武夷路-延安西路</t>
  </si>
  <si>
    <t>延安西路-番禺路222弄</t>
  </si>
  <si>
    <t>凯旋路以西10米-凯旋路</t>
  </si>
  <si>
    <t>凯旋路-定西路</t>
  </si>
  <si>
    <t>安西路-凤冈路</t>
  </si>
  <si>
    <t>定西路-延安西路</t>
  </si>
  <si>
    <t>延安西路-江苏路</t>
  </si>
  <si>
    <t>江苏路-曹家堰路</t>
  </si>
  <si>
    <t>安化路-宣化路</t>
  </si>
  <si>
    <t>宣化路一愚园路</t>
  </si>
  <si>
    <t>长宁路-安化路</t>
  </si>
  <si>
    <t>延安西路-武夷路</t>
  </si>
  <si>
    <t>武夷路-长宁路</t>
  </si>
  <si>
    <t>长宁路-汇川路</t>
  </si>
  <si>
    <t>汇川路-长宁路</t>
  </si>
  <si>
    <t>虹桥路-凯田路</t>
  </si>
  <si>
    <t>凯田路-安顺路</t>
  </si>
  <si>
    <t>安顺路-延安西路</t>
  </si>
  <si>
    <t>凯旋路-长宁路</t>
  </si>
  <si>
    <t>淮海西路-凯旋路</t>
  </si>
  <si>
    <t>中山西路-延安西路</t>
  </si>
  <si>
    <t>长宁路-云雾山路</t>
  </si>
  <si>
    <t>云雾山路-玉屏南路</t>
  </si>
  <si>
    <t>玉屏南路一天山路</t>
  </si>
  <si>
    <t>天山路一茅台路</t>
  </si>
  <si>
    <t>茅台路-紫云西路</t>
  </si>
  <si>
    <t>遵义路-娄山关路</t>
  </si>
  <si>
    <t>茅台路-天山路</t>
  </si>
  <si>
    <t>天山路-玉屏南路</t>
  </si>
  <si>
    <t>玉屏南路-云雾山路</t>
  </si>
  <si>
    <t>云雾山路-长宁路</t>
  </si>
  <si>
    <t>娄山关路-锦屏路</t>
  </si>
  <si>
    <t>古北路-芙蓉江路</t>
  </si>
  <si>
    <t>遵义路-遵义路</t>
  </si>
  <si>
    <t>遵义路-延安西路</t>
  </si>
  <si>
    <t>威宁路-双流路</t>
  </si>
  <si>
    <t>威宁路-安龙路</t>
  </si>
  <si>
    <t>蓝宝石路-红宝石路</t>
  </si>
  <si>
    <t>红宝石路-虹桥路</t>
  </si>
  <si>
    <t>伊犁南路-玛瑙路</t>
  </si>
  <si>
    <t>玛瑙路-银珠路</t>
  </si>
  <si>
    <t>银珠路-古北路</t>
  </si>
  <si>
    <t>古北路一金珠路</t>
  </si>
  <si>
    <t>金钟路-银珠路</t>
  </si>
  <si>
    <t>银珠路-玛瑙路</t>
  </si>
  <si>
    <t>玛瑙路-伊犁南路</t>
  </si>
  <si>
    <t>虹许路-水城路</t>
  </si>
  <si>
    <t>水城路-古北路</t>
  </si>
  <si>
    <t>古北路-金珠路</t>
  </si>
  <si>
    <t>翠钰路-古北路</t>
  </si>
  <si>
    <t>翠玉路</t>
  </si>
  <si>
    <t>古羊路-荣华东道</t>
  </si>
  <si>
    <t>虹桥路-黄金城道</t>
  </si>
  <si>
    <t>虹桥路996弄甲通道</t>
  </si>
  <si>
    <t>新渔东路-茅台路</t>
  </si>
  <si>
    <t>北虹路-哈密路</t>
  </si>
  <si>
    <t>北虹路-双流路</t>
  </si>
  <si>
    <t>安龙路-水城路</t>
  </si>
  <si>
    <t>水城路/水城南路</t>
  </si>
  <si>
    <t>虹古路-虹桥路</t>
  </si>
  <si>
    <t>仙霞路-虹古路</t>
  </si>
  <si>
    <t>茅台路-仙霞路</t>
  </si>
  <si>
    <t>天山路-新渔东路</t>
  </si>
  <si>
    <t>天山路-长宁路</t>
  </si>
  <si>
    <t>虹桥路-平溪路</t>
  </si>
  <si>
    <t>金浜路-淞虹路</t>
  </si>
  <si>
    <t>淞虹路-可乐东路</t>
  </si>
  <si>
    <t>仙霞西路-泉口路</t>
  </si>
  <si>
    <t>泉口路-新渔路</t>
  </si>
  <si>
    <t>天山路-北翟路</t>
  </si>
  <si>
    <t>哈密路往普陀区高架非机动辅</t>
  </si>
  <si>
    <t>龙溪路-哈密路</t>
  </si>
  <si>
    <t>新渔东路-天山路</t>
  </si>
  <si>
    <t>福泉路-淞虹路</t>
  </si>
  <si>
    <t>淞虹路-平塘路</t>
  </si>
  <si>
    <t>剑河路-北渔路</t>
  </si>
  <si>
    <t>哈密路-林泉路</t>
  </si>
  <si>
    <t>北虹路-安龙路</t>
  </si>
  <si>
    <t>淮阴路-可乐东路</t>
  </si>
  <si>
    <t>可乐东路-龙溪路</t>
  </si>
  <si>
    <t>龙溪路-剑河路</t>
  </si>
  <si>
    <t>长宁路-天山路</t>
  </si>
  <si>
    <t>林泉路-青溪路</t>
  </si>
  <si>
    <t>青溪路-北虹路</t>
  </si>
  <si>
    <t>北虹路-威宁路</t>
  </si>
  <si>
    <t>延安西路-兴义路</t>
  </si>
  <si>
    <t>兴义路-虹古路</t>
  </si>
  <si>
    <t>虹古路-仙霞路</t>
  </si>
  <si>
    <t>仙霞路-天山路</t>
  </si>
  <si>
    <t>玉屏南路-长宁路</t>
  </si>
  <si>
    <t>伊犁南路一姚虹路</t>
  </si>
  <si>
    <t>古羊路一黄金城道</t>
  </si>
  <si>
    <t>张虹路-宋园路</t>
  </si>
  <si>
    <t>广顺北路-金轮路</t>
  </si>
  <si>
    <t>金轮路-协和路</t>
  </si>
  <si>
    <t>协和路-福泉路</t>
  </si>
  <si>
    <t>福泉北路-淞虹路</t>
  </si>
  <si>
    <t>协和路-福泉北路</t>
  </si>
  <si>
    <t>新泾路-可乐路</t>
  </si>
  <si>
    <t>可乐路-仙霞西路</t>
  </si>
  <si>
    <t>仙霞西路-甘溪路</t>
  </si>
  <si>
    <t>甘溪路-泉口路</t>
  </si>
  <si>
    <t>定威路-新渔路</t>
  </si>
  <si>
    <t>新渔路-天山西路</t>
  </si>
  <si>
    <t>金钟路-北翟路</t>
  </si>
  <si>
    <t>北翟路-通协路</t>
  </si>
  <si>
    <t>通协路-临虹路</t>
  </si>
  <si>
    <t>临虹路-临新路</t>
  </si>
  <si>
    <t>临新路-临华路</t>
  </si>
  <si>
    <t>广顺北路-协和路</t>
  </si>
  <si>
    <t>剑河路-平塘路</t>
  </si>
  <si>
    <t>平塘路-淞虹路</t>
  </si>
  <si>
    <t>天山西路-金钟路</t>
  </si>
  <si>
    <t>天山西路-新渔路</t>
  </si>
  <si>
    <t>北翟路-清池路</t>
  </si>
  <si>
    <t>金钟路-天山西路</t>
  </si>
  <si>
    <t>北翟路一通协路</t>
  </si>
  <si>
    <t>临虹路-通协路</t>
  </si>
  <si>
    <t>临新路-协和路</t>
  </si>
  <si>
    <t>金钟路-清池路</t>
  </si>
  <si>
    <t>剑河路桥</t>
  </si>
  <si>
    <t>剑河路桥上</t>
  </si>
  <si>
    <t>泉口路-甘溪路</t>
  </si>
  <si>
    <t>甘溪路-仙霞西路</t>
  </si>
  <si>
    <t>仙霞西路-哈密路</t>
  </si>
  <si>
    <t>哈密路-可乐东路</t>
  </si>
  <si>
    <t>龙溪路-青溪路</t>
  </si>
  <si>
    <t>青溪路-平溪路</t>
  </si>
  <si>
    <t>虹桥路-延安西路</t>
  </si>
  <si>
    <t>北翟路-金钟路</t>
  </si>
  <si>
    <t>新渔路-泉口路</t>
  </si>
  <si>
    <t>仙霞西路-可乐路</t>
  </si>
  <si>
    <t>新泾路-哈密路</t>
  </si>
  <si>
    <t>天山西路-北翟路</t>
  </si>
  <si>
    <t>蒲松北路</t>
  </si>
  <si>
    <t>延安西路-虹桥路</t>
  </si>
  <si>
    <t>新泾路-新潮路</t>
  </si>
  <si>
    <t>西陶浜路</t>
  </si>
  <si>
    <t>平塘路-西陶浜路</t>
  </si>
  <si>
    <t>平塘路-剑河路</t>
  </si>
  <si>
    <t>东航路-迎乐路</t>
  </si>
  <si>
    <t>长闵交界处-北翟路</t>
  </si>
  <si>
    <t>北翟路-天山西路</t>
  </si>
  <si>
    <t>天山西路-广虹路</t>
  </si>
  <si>
    <t>仙霞西路-双虹路</t>
  </si>
  <si>
    <t>双虹路-迎乐路</t>
  </si>
  <si>
    <t>友乐路-空港三路</t>
  </si>
  <si>
    <t>空港三路-空港三路</t>
  </si>
  <si>
    <t>空港八路-虹桥路</t>
  </si>
  <si>
    <t>绥宁路-迎乐路</t>
  </si>
  <si>
    <t>苏州河畔-临华路</t>
  </si>
  <si>
    <t>通协路-北翟路</t>
  </si>
  <si>
    <t>广虹路-仙霞西路</t>
  </si>
  <si>
    <t>双虹路-联虹路</t>
  </si>
  <si>
    <t>双虹路一迎乐路</t>
  </si>
  <si>
    <t>迎乐路-协和路</t>
  </si>
  <si>
    <t>剑河路-哈密路</t>
  </si>
  <si>
    <t>东航路-空港三路</t>
  </si>
  <si>
    <t>绥宁路-长闵交界处</t>
  </si>
  <si>
    <t>泾力西路-绥宁路</t>
  </si>
  <si>
    <t>广顺北路-泾力西路</t>
  </si>
  <si>
    <t>协和路-广顺路</t>
  </si>
  <si>
    <t>北渔路-蒲松北路</t>
  </si>
  <si>
    <t>蒲松北路-哈密路</t>
  </si>
  <si>
    <t>北虹路-北渔路</t>
  </si>
  <si>
    <t>淞沪路-福泉路</t>
  </si>
  <si>
    <t>福泉路-协和路</t>
  </si>
  <si>
    <t>协和路-广顺北路</t>
  </si>
  <si>
    <t>友乐路-沪青平公路</t>
  </si>
  <si>
    <t>延安西路一虹井路</t>
  </si>
  <si>
    <t>虹井路一哈密路</t>
  </si>
  <si>
    <t>哈密路-程家桥路</t>
  </si>
  <si>
    <t>程家桥路一剑河路</t>
  </si>
  <si>
    <t>剑河路-龙溪路</t>
  </si>
  <si>
    <t>龙溪路-虹许路</t>
  </si>
  <si>
    <t>虹桥路-长闵交界处</t>
  </si>
  <si>
    <t>环绿路</t>
  </si>
  <si>
    <t>虹桥路北侧一龙柏花苑的门</t>
  </si>
  <si>
    <t>养护类别设施名称</t>
  </si>
  <si>
    <t>单位</t>
  </si>
  <si>
    <t>数量</t>
  </si>
  <si>
    <t>窨井</t>
  </si>
  <si>
    <r>
      <rPr>
        <sz val="10"/>
        <color theme="1"/>
        <rFont val="宋体"/>
        <charset val="134"/>
      </rPr>
      <t>（</t>
    </r>
    <r>
      <rPr>
        <sz val="10"/>
        <color theme="1"/>
        <rFont val="Times New Roman"/>
        <charset val="134"/>
      </rPr>
      <t>‎</t>
    </r>
    <r>
      <rPr>
        <sz val="10"/>
        <color theme="1"/>
        <rFont val="宋体"/>
        <charset val="134"/>
      </rPr>
      <t>座</t>
    </r>
    <r>
      <rPr>
        <sz val="10"/>
        <color theme="1"/>
        <rFont val="Times New Roman"/>
        <charset val="134"/>
      </rPr>
      <t>‎</t>
    </r>
    <r>
      <rPr>
        <sz val="10"/>
        <color theme="1"/>
        <rFont val="宋体"/>
        <charset val="134"/>
      </rPr>
      <t>）</t>
    </r>
    <r>
      <rPr>
        <sz val="10"/>
        <color theme="1"/>
        <rFont val="Times New Roman"/>
        <charset val="134"/>
      </rPr>
      <t>‎</t>
    </r>
  </si>
  <si>
    <r>
      <rPr>
        <b/>
        <sz val="10"/>
        <color theme="1"/>
        <rFont val="宋体"/>
        <charset val="134"/>
      </rPr>
      <t>小计</t>
    </r>
    <r>
      <rPr>
        <b/>
        <sz val="10"/>
        <color theme="1"/>
        <rFont val="Times New Roman"/>
        <charset val="134"/>
      </rPr>
      <t>‎</t>
    </r>
  </si>
  <si>
    <t>富贵东路</t>
  </si>
  <si>
    <t>沥青砼道路面层养护</t>
  </si>
  <si>
    <r>
      <rPr>
        <sz val="10"/>
        <rFont val="宋体"/>
        <charset val="134"/>
      </rPr>
      <t>m</t>
    </r>
    <r>
      <rPr>
        <vertAlign val="superscript"/>
        <sz val="10"/>
        <rFont val="宋体"/>
        <charset val="134"/>
      </rPr>
      <t>2</t>
    </r>
  </si>
  <si>
    <t>面积</t>
  </si>
  <si>
    <t>安龙路829弄（自管）</t>
  </si>
  <si>
    <t>长宁路1120弄（自管）</t>
  </si>
  <si>
    <t>长宁路1135弄（自管）</t>
  </si>
  <si>
    <t>长宁路1488弄（自管）</t>
  </si>
  <si>
    <t>长宁路1488弄3支弄（自管）</t>
  </si>
  <si>
    <t>长宁路1600弄（自管）</t>
  </si>
  <si>
    <t>长宁路396弄（自管）</t>
  </si>
  <si>
    <t>长宁路476弄（自管）</t>
  </si>
  <si>
    <t>长宁支路320弄（自管）</t>
  </si>
  <si>
    <t>长顺路28号北侧（自管）</t>
  </si>
  <si>
    <t>长顺路50弄对面（自管）</t>
  </si>
  <si>
    <t>程家桥路80弄（自管）</t>
  </si>
  <si>
    <t>定西路1235弄（自管）</t>
  </si>
  <si>
    <t>定西路1289弄（自管）</t>
  </si>
  <si>
    <t>定西路710弄（自管）</t>
  </si>
  <si>
    <t>东诸安浜路158弄（自管）</t>
  </si>
  <si>
    <t>法华镇路499弄（自管）</t>
  </si>
  <si>
    <t>法华镇路681弄（自管）</t>
  </si>
  <si>
    <t>番禺路222弄（自管）</t>
  </si>
  <si>
    <t>番禺路222弄50支弄（自管）</t>
  </si>
  <si>
    <t>虹井路820弄（自管）</t>
  </si>
  <si>
    <t>虹桥路1022弄（自管）</t>
  </si>
  <si>
    <t>虹桥路1665号（自管）</t>
  </si>
  <si>
    <t>虹桥路1829弄（自管）</t>
  </si>
  <si>
    <t>虹桥路1868号西侧（自管）</t>
  </si>
  <si>
    <t>虹桥路2119号东侧（自管）</t>
  </si>
  <si>
    <t>虹桥路2222弄（自管）</t>
  </si>
  <si>
    <t>虹桥路2489弄（自管）</t>
  </si>
  <si>
    <t>虹桥路2545弄（自管）</t>
  </si>
  <si>
    <t>虹桥路885弄（自管）</t>
  </si>
  <si>
    <t>虹桥路961弄（自管）</t>
  </si>
  <si>
    <t>虹桥路996弄（自管）</t>
  </si>
  <si>
    <t>湖南路511弄（自管）</t>
  </si>
  <si>
    <t>华山路1389弄（自管）</t>
  </si>
  <si>
    <t>华山路1520弄（自管）</t>
  </si>
  <si>
    <t>华阳路224弄（自管）</t>
  </si>
  <si>
    <t>环绿路（自管）</t>
  </si>
  <si>
    <t>江苏路502弄（自管）</t>
  </si>
  <si>
    <t>江苏路502弄40支弄（自管）</t>
  </si>
  <si>
    <t>江苏路734弄（自管）</t>
  </si>
  <si>
    <t>金钟路500弄（自管）</t>
  </si>
  <si>
    <t>泾力西路（自管）</t>
  </si>
  <si>
    <t>宁康路（自管）</t>
  </si>
  <si>
    <t>平塘路185弄（自管）</t>
  </si>
  <si>
    <t>幸福路381弄（401、421、441弄）（自管）</t>
  </si>
  <si>
    <t>仙霞路1088弄（自管）</t>
  </si>
  <si>
    <t>泰安路76弄（自管）</t>
  </si>
  <si>
    <t>天山路1726弄（自管）</t>
  </si>
  <si>
    <t>天山路209弄口（自管）</t>
  </si>
  <si>
    <t>天山路461弄（自管）</t>
  </si>
  <si>
    <t>天山路473号（自管）</t>
  </si>
  <si>
    <t>天山路475弄（自管）</t>
  </si>
  <si>
    <t>天山路585弄（自管）</t>
  </si>
  <si>
    <t>天山路597弄（自管）</t>
  </si>
  <si>
    <t>天山路电脑城旁（自管）</t>
  </si>
  <si>
    <t>万航渡路1424弄（自管）</t>
  </si>
  <si>
    <t>万航渡路2505弄（自管）</t>
  </si>
  <si>
    <t>武夷路153弄（自管）</t>
  </si>
  <si>
    <t>武夷路491弄（自管）</t>
  </si>
  <si>
    <t>武夷路519弄（自管）</t>
  </si>
  <si>
    <t>西陶浜路（自管）</t>
  </si>
  <si>
    <t>西诸安浜路（自管）</t>
  </si>
  <si>
    <t>仙霞路577弄（自管）</t>
  </si>
  <si>
    <t>仙霞路620弄（自管）</t>
  </si>
  <si>
    <t>仙霞路640弄（自管）</t>
  </si>
  <si>
    <t>仙霞路689弄（自管）</t>
  </si>
  <si>
    <t>仙霞路700弄（自管）</t>
  </si>
  <si>
    <t>仙霞路739弄（自管）</t>
  </si>
  <si>
    <t>新华路185弄（自管）</t>
  </si>
  <si>
    <t>新华路210弄（自管）</t>
  </si>
  <si>
    <t>新华路272弄（自管）</t>
  </si>
  <si>
    <t>新华路294弄（自管）</t>
  </si>
  <si>
    <t>新华路329弄（自管）</t>
  </si>
  <si>
    <t>新华路365弄（自管）</t>
  </si>
  <si>
    <t>新华路569弄（自管）</t>
  </si>
  <si>
    <t>新华路590弄（自管）</t>
  </si>
  <si>
    <t>兴国路244弄（自管）</t>
  </si>
  <si>
    <t>宣化路151弄（自管）</t>
  </si>
  <si>
    <t>延安西路1030弄（自管）</t>
  </si>
  <si>
    <t>延安西路1289弄（自管）</t>
  </si>
  <si>
    <t>延安西路1488弄（自管）</t>
  </si>
  <si>
    <t>延安西路3499弄（自管）</t>
  </si>
  <si>
    <t>延安西路548弄（汪家弄）（自管）</t>
  </si>
  <si>
    <t>延安西路970弄（自管）</t>
  </si>
  <si>
    <t>愚园路1039弄（自管）</t>
  </si>
  <si>
    <t>愚园路1136弄（自管）</t>
  </si>
  <si>
    <t>愚园路1203弄（自管）</t>
  </si>
  <si>
    <t>愚园路749弄（自管）</t>
  </si>
  <si>
    <t>玉屏南路110弄（自管）</t>
  </si>
  <si>
    <t>玉屏南路172弄（自管）</t>
  </si>
  <si>
    <t>玉屏南路380弄（自管）</t>
  </si>
  <si>
    <t>云雾山路9弄（自管）</t>
  </si>
  <si>
    <t>镇宁路405弄（自管）</t>
  </si>
  <si>
    <t>镇宁路465弄（自管）</t>
  </si>
  <si>
    <t>镇宁路545弄（自管）</t>
  </si>
  <si>
    <t>中泾路（自管）</t>
  </si>
  <si>
    <t>中山西路1265弄（自管）</t>
  </si>
  <si>
    <t>中山西路1420弄通道（自管）</t>
  </si>
  <si>
    <t>中山西路800弄（自管）</t>
  </si>
  <si>
    <t>中山西路85弄（自管）</t>
  </si>
  <si>
    <t>中山西路911弄（自管）</t>
  </si>
  <si>
    <t>遵义路780弄（自管）</t>
  </si>
  <si>
    <t>备注</t>
  </si>
  <si>
    <t>钢筋砼人行天桥</t>
  </si>
  <si>
    <t>曹家渡长宁路人行天桥</t>
  </si>
  <si>
    <t>含附属电梯设施</t>
  </si>
  <si>
    <t>江苏北路长宁支路人行天桥</t>
  </si>
  <si>
    <t>钢结构人行立交桥</t>
  </si>
  <si>
    <t>茅台路人行桥</t>
  </si>
  <si>
    <t>钢筋砼板梁桥</t>
  </si>
  <si>
    <t>北渔路桥</t>
  </si>
  <si>
    <t>北翟路一号桥</t>
  </si>
  <si>
    <t>程家桥</t>
  </si>
  <si>
    <t>福泉路周家浜桥</t>
  </si>
  <si>
    <t>广顺北路纵泾港桥</t>
  </si>
  <si>
    <t>哈密路野奴泾桥</t>
  </si>
  <si>
    <t>剑河路新泾港桥</t>
  </si>
  <si>
    <t>剑河路新渔浦桥</t>
  </si>
  <si>
    <t>剑河路野奴泾桥</t>
  </si>
  <si>
    <t>剑河路周家浜桥</t>
  </si>
  <si>
    <t>金轮路朱家浜桥</t>
  </si>
  <si>
    <t>平塘路陆家浜桥</t>
  </si>
  <si>
    <t>平塘路周家浜桥</t>
  </si>
  <si>
    <t>泉口路新泾港桥</t>
  </si>
  <si>
    <t>淞虹路陆家浜桥</t>
  </si>
  <si>
    <t>淞虹路新渔浦桥</t>
  </si>
  <si>
    <t>淞虹路周家浜桥</t>
  </si>
  <si>
    <t>绥宁路桥</t>
  </si>
  <si>
    <t>天山西路桥</t>
  </si>
  <si>
    <t>天山西路外环立交桥</t>
  </si>
  <si>
    <t>仙霞西路外环跨线桥</t>
  </si>
  <si>
    <t>仙霞西路新泾港桥</t>
  </si>
  <si>
    <t>仙霞西路许渔河桥</t>
  </si>
  <si>
    <t>协和路周家浜桥</t>
  </si>
  <si>
    <t>协和路朱家浜桥</t>
  </si>
  <si>
    <t>新渔路桥</t>
  </si>
  <si>
    <t>延安西路北桥</t>
  </si>
  <si>
    <t>延安西路南桥</t>
  </si>
  <si>
    <t>延安西路中桥</t>
  </si>
  <si>
    <t>友乐路夏家浜桥</t>
  </si>
  <si>
    <t>中泾路午潮港桥</t>
  </si>
  <si>
    <t>检疫桥</t>
  </si>
  <si>
    <t>外环西河冯更浪桥</t>
  </si>
  <si>
    <t>天山路北桥</t>
  </si>
  <si>
    <t>可乐桥</t>
  </si>
  <si>
    <t>祥龙桥</t>
  </si>
  <si>
    <t>北夏家浜桥</t>
  </si>
  <si>
    <t>唐家宅桥</t>
  </si>
  <si>
    <t>福缘禅寺桥</t>
  </si>
  <si>
    <t>福泉北路朱家浜桥</t>
  </si>
  <si>
    <t>可乐路桥</t>
  </si>
  <si>
    <t>田渡桥</t>
  </si>
  <si>
    <t>许浦港桥</t>
  </si>
  <si>
    <t>北翟路外环线桥</t>
  </si>
  <si>
    <t>绥宁路双泾枝桥</t>
  </si>
  <si>
    <t>福泉北路北桥</t>
  </si>
  <si>
    <t>双虹路桥（双虹路许浦港桥）</t>
  </si>
  <si>
    <t>友乐路桥</t>
  </si>
  <si>
    <t>迎乐路周家浜桥</t>
  </si>
  <si>
    <t>临空核心四街坊北翟路协和路天桥</t>
  </si>
  <si>
    <t>秀水街天桥</t>
  </si>
  <si>
    <t>延安西路凯旋路人行天桥</t>
  </si>
  <si>
    <t>延安西路江苏路人行天桥</t>
  </si>
  <si>
    <t>延安西路外环线人行天桥</t>
  </si>
  <si>
    <t>钢桁架桥</t>
  </si>
  <si>
    <t>屠宰场涵洞</t>
  </si>
  <si>
    <t>天山路南涵</t>
  </si>
  <si>
    <t>淞虹路桥</t>
  </si>
  <si>
    <t>高架桥</t>
  </si>
  <si>
    <t>虹桥路高架G2主线桥</t>
  </si>
  <si>
    <t>虹桥路高架G3离场匝道桥</t>
  </si>
  <si>
    <t>虹桥路高架G4进入地下停车场匝道桥</t>
  </si>
  <si>
    <t>虹桥路高架G5友乐路上匝道</t>
  </si>
  <si>
    <t>钢结构</t>
  </si>
  <si>
    <t>纵泾港景观桥</t>
  </si>
  <si>
    <t>朱家浜景观桥</t>
  </si>
  <si>
    <t>通协河景观桥</t>
  </si>
  <si>
    <t>延安西路高架桥</t>
  </si>
  <si>
    <t>护栏油漆</t>
  </si>
  <si>
    <t>m</t>
  </si>
  <si>
    <t>彩色预制人行道板养护</t>
  </si>
  <si>
    <t>水泥落地</t>
  </si>
  <si>
    <t>中山西路桥荫桥孔</t>
  </si>
  <si>
    <t>3、4号线桥桥荫桥孔</t>
  </si>
  <si>
    <t>祁连山南路桥苏州河桥桥荫桥孔</t>
  </si>
  <si>
    <t>新华路车行地道（含附属泵站）</t>
  </si>
  <si>
    <r>
      <t>m</t>
    </r>
    <r>
      <rPr>
        <vertAlign val="superscript"/>
        <sz val="10"/>
        <rFont val="宋体"/>
        <charset val="134"/>
      </rPr>
      <t>2</t>
    </r>
  </si>
  <si>
    <t>延安西路人行地道</t>
  </si>
  <si>
    <t>㎡</t>
  </si>
  <si>
    <t>含附属排水、通风、消防、喷淋、供配电、电梯、升降装置等</t>
  </si>
  <si>
    <t>中山公园人行地道</t>
  </si>
  <si>
    <t>临空核心四街坊地下人行地道</t>
  </si>
  <si>
    <t>通道一</t>
  </si>
  <si>
    <t>通道二</t>
  </si>
  <si>
    <t>通道三</t>
  </si>
  <si>
    <t>通道四</t>
  </si>
  <si>
    <t>紫云路地道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</si>
</sst>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_˿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"/>
      <name val="宋体"/>
      <charset val="134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49" applyFont="1" applyBorder="1" applyAlignment="1">
      <alignment horizontal="center" vertical="center" wrapText="1"/>
    </xf>
    <xf numFmtId="0" fontId="7" fillId="0" borderId="3" xfId="49" applyFont="1" applyBorder="1" applyAlignment="1">
      <alignment horizontal="center" vertical="center" wrapText="1"/>
    </xf>
    <xf numFmtId="176" fontId="7" fillId="0" borderId="3" xfId="49" applyNumberFormat="1" applyFont="1" applyBorder="1" applyAlignment="1">
      <alignment horizontal="center" vertical="center" wrapText="1"/>
    </xf>
    <xf numFmtId="0" fontId="7" fillId="0" borderId="1" xfId="49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49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7" fillId="0" borderId="6" xfId="49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3" xfId="0" applyFont="1" applyBorder="1">
      <alignment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9" fillId="0" borderId="3" xfId="49" applyFont="1" applyBorder="1" applyAlignment="1">
      <alignment horizontal="center" vertical="center" wrapText="1"/>
    </xf>
    <xf numFmtId="0" fontId="10" fillId="0" borderId="3" xfId="49" applyFont="1" applyBorder="1" applyAlignment="1">
      <alignment horizontal="center" vertical="center" wrapText="1"/>
    </xf>
    <xf numFmtId="0" fontId="11" fillId="0" borderId="3" xfId="49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0"/>
  <sheetViews>
    <sheetView tabSelected="1" workbookViewId="0">
      <selection activeCell="G13" sqref="G13"/>
    </sheetView>
  </sheetViews>
  <sheetFormatPr defaultColWidth="8.75" defaultRowHeight="12"/>
  <cols>
    <col min="1" max="1" width="8.75" style="2"/>
    <col min="2" max="2" width="11.875" style="2" customWidth="1"/>
    <col min="3" max="3" width="20.5" style="2" customWidth="1"/>
    <col min="4" max="4" width="7.625" style="2" customWidth="1"/>
    <col min="5" max="14" width="12.25" style="2" customWidth="1"/>
    <col min="15" max="15" width="10.25" style="2" customWidth="1"/>
    <col min="16" max="16" width="7.375" style="2" customWidth="1"/>
    <col min="17" max="16384" width="8.75" style="1"/>
  </cols>
  <sheetData>
    <row r="1" ht="24" spans="1:16">
      <c r="A1" s="50" t="s">
        <v>0</v>
      </c>
      <c r="B1" s="50" t="s">
        <v>1</v>
      </c>
      <c r="C1" s="5" t="s">
        <v>2</v>
      </c>
      <c r="D1" s="50" t="s">
        <v>3</v>
      </c>
      <c r="E1" s="5" t="s">
        <v>4</v>
      </c>
      <c r="F1" s="5"/>
      <c r="G1" s="5" t="s">
        <v>5</v>
      </c>
      <c r="H1" s="5"/>
      <c r="I1" s="5"/>
      <c r="J1" s="5" t="s">
        <v>6</v>
      </c>
      <c r="K1" s="5" t="s">
        <v>7</v>
      </c>
      <c r="L1" s="5"/>
      <c r="M1" s="5"/>
      <c r="N1" s="5"/>
      <c r="O1" s="5" t="s">
        <v>8</v>
      </c>
      <c r="P1" s="5" t="s">
        <v>9</v>
      </c>
    </row>
    <row r="2" spans="1:16">
      <c r="A2" s="50"/>
      <c r="B2" s="50"/>
      <c r="C2" s="5"/>
      <c r="D2" s="50"/>
      <c r="E2" s="50" t="s">
        <v>10</v>
      </c>
      <c r="F2" s="50" t="s">
        <v>11</v>
      </c>
      <c r="G2" s="50" t="s">
        <v>12</v>
      </c>
      <c r="H2" s="50" t="s">
        <v>13</v>
      </c>
      <c r="I2" s="50" t="s">
        <v>14</v>
      </c>
      <c r="J2" s="50" t="s">
        <v>15</v>
      </c>
      <c r="K2" s="50" t="s">
        <v>12</v>
      </c>
      <c r="L2" s="50" t="s">
        <v>13</v>
      </c>
      <c r="M2" s="50" t="s">
        <v>14</v>
      </c>
      <c r="N2" s="50" t="s">
        <v>11</v>
      </c>
      <c r="O2" s="50" t="s">
        <v>16</v>
      </c>
      <c r="P2" s="50" t="s">
        <v>17</v>
      </c>
    </row>
    <row r="3" spans="1:16">
      <c r="A3" s="8">
        <v>1</v>
      </c>
      <c r="B3" s="8" t="s">
        <v>18</v>
      </c>
      <c r="C3" s="8"/>
      <c r="D3" s="8" t="s">
        <v>19</v>
      </c>
      <c r="E3" s="8">
        <v>60607</v>
      </c>
      <c r="F3" s="8">
        <v>35</v>
      </c>
      <c r="G3" s="8">
        <v>444</v>
      </c>
      <c r="H3" s="8">
        <v>15805</v>
      </c>
      <c r="I3" s="8">
        <v>1386</v>
      </c>
      <c r="J3" s="8">
        <v>33370</v>
      </c>
      <c r="K3" s="8">
        <v>48</v>
      </c>
      <c r="L3" s="8">
        <v>210</v>
      </c>
      <c r="M3" s="8"/>
      <c r="N3" s="8">
        <v>9622</v>
      </c>
      <c r="O3" s="8">
        <v>656</v>
      </c>
      <c r="P3" s="8">
        <v>10</v>
      </c>
    </row>
    <row r="4" spans="1:16">
      <c r="A4" s="8">
        <f t="shared" ref="A4:A67" si="0">A3+1</f>
        <v>2</v>
      </c>
      <c r="B4" s="8" t="s">
        <v>20</v>
      </c>
      <c r="C4" s="8"/>
      <c r="D4" s="8" t="s">
        <v>19</v>
      </c>
      <c r="E4" s="8">
        <v>88806</v>
      </c>
      <c r="F4" s="8"/>
      <c r="G4" s="8">
        <v>11525</v>
      </c>
      <c r="H4" s="8">
        <v>20032</v>
      </c>
      <c r="I4" s="8">
        <v>3461</v>
      </c>
      <c r="J4" s="8">
        <v>16803</v>
      </c>
      <c r="K4" s="8">
        <v>232</v>
      </c>
      <c r="L4" s="8"/>
      <c r="M4" s="8"/>
      <c r="N4" s="8">
        <v>1198</v>
      </c>
      <c r="O4" s="8">
        <v>5032</v>
      </c>
      <c r="P4" s="8">
        <v>48</v>
      </c>
    </row>
    <row r="5" spans="1:16">
      <c r="A5" s="8">
        <f t="shared" si="0"/>
        <v>3</v>
      </c>
      <c r="B5" s="8" t="s">
        <v>21</v>
      </c>
      <c r="C5" s="8"/>
      <c r="D5" s="8" t="s">
        <v>19</v>
      </c>
      <c r="E5" s="8">
        <f>308737-F5</f>
        <v>307160</v>
      </c>
      <c r="F5" s="8">
        <v>1577</v>
      </c>
      <c r="G5" s="8">
        <v>45832</v>
      </c>
      <c r="H5" s="8">
        <v>22472</v>
      </c>
      <c r="I5" s="8">
        <v>16773</v>
      </c>
      <c r="J5" s="8">
        <v>45950</v>
      </c>
      <c r="K5" s="8">
        <v>460</v>
      </c>
      <c r="L5" s="8">
        <v>384</v>
      </c>
      <c r="M5" s="8">
        <v>76</v>
      </c>
      <c r="N5" s="8">
        <v>1240</v>
      </c>
      <c r="O5" s="8">
        <v>6496</v>
      </c>
      <c r="P5" s="8">
        <v>81</v>
      </c>
    </row>
    <row r="6" spans="1:16">
      <c r="A6" s="8">
        <f t="shared" si="0"/>
        <v>4</v>
      </c>
      <c r="B6" s="8" t="s">
        <v>22</v>
      </c>
      <c r="C6" s="8"/>
      <c r="D6" s="8" t="s">
        <v>19</v>
      </c>
      <c r="E6" s="8">
        <v>12745</v>
      </c>
      <c r="F6" s="8"/>
      <c r="G6" s="8">
        <v>1721</v>
      </c>
      <c r="H6" s="8">
        <v>2395</v>
      </c>
      <c r="I6" s="8">
        <v>1001</v>
      </c>
      <c r="J6" s="8">
        <v>2479</v>
      </c>
      <c r="K6" s="8"/>
      <c r="L6" s="8"/>
      <c r="M6" s="8"/>
      <c r="N6" s="8"/>
      <c r="O6" s="8">
        <v>600</v>
      </c>
      <c r="P6" s="8">
        <v>11</v>
      </c>
    </row>
    <row r="7" spans="1:16">
      <c r="A7" s="8">
        <f t="shared" si="0"/>
        <v>5</v>
      </c>
      <c r="B7" s="8" t="s">
        <v>23</v>
      </c>
      <c r="C7" s="8"/>
      <c r="D7" s="8" t="s">
        <v>19</v>
      </c>
      <c r="E7" s="8">
        <v>29604</v>
      </c>
      <c r="F7" s="8">
        <v>6049</v>
      </c>
      <c r="G7" s="8">
        <v>11375</v>
      </c>
      <c r="H7" s="8">
        <v>5756</v>
      </c>
      <c r="I7" s="8">
        <v>1139</v>
      </c>
      <c r="J7" s="8">
        <v>5972</v>
      </c>
      <c r="K7" s="8">
        <v>100</v>
      </c>
      <c r="L7" s="8">
        <v>114</v>
      </c>
      <c r="M7" s="8"/>
      <c r="N7" s="8"/>
      <c r="O7" s="8">
        <v>84</v>
      </c>
      <c r="P7" s="8">
        <v>14</v>
      </c>
    </row>
    <row r="8" spans="1:16">
      <c r="A8" s="8">
        <f t="shared" si="0"/>
        <v>6</v>
      </c>
      <c r="B8" s="8" t="s">
        <v>24</v>
      </c>
      <c r="C8" s="8"/>
      <c r="D8" s="8" t="s">
        <v>19</v>
      </c>
      <c r="E8" s="8">
        <v>55432</v>
      </c>
      <c r="F8" s="8">
        <v>27225</v>
      </c>
      <c r="G8" s="8">
        <v>3394</v>
      </c>
      <c r="H8" s="8">
        <v>32495</v>
      </c>
      <c r="I8" s="8">
        <v>6656</v>
      </c>
      <c r="J8" s="8">
        <v>14526</v>
      </c>
      <c r="K8" s="8"/>
      <c r="L8" s="8"/>
      <c r="M8" s="8"/>
      <c r="N8" s="8">
        <v>288</v>
      </c>
      <c r="O8" s="8">
        <v>683</v>
      </c>
      <c r="P8" s="8">
        <v>72</v>
      </c>
    </row>
    <row r="9" spans="1:16">
      <c r="A9" s="8">
        <f t="shared" si="0"/>
        <v>7</v>
      </c>
      <c r="B9" s="8" t="s">
        <v>25</v>
      </c>
      <c r="C9" s="8"/>
      <c r="D9" s="8" t="s">
        <v>19</v>
      </c>
      <c r="E9" s="8">
        <v>16311</v>
      </c>
      <c r="F9" s="8">
        <v>847</v>
      </c>
      <c r="G9" s="8">
        <v>3304</v>
      </c>
      <c r="H9" s="8">
        <v>1068</v>
      </c>
      <c r="I9" s="8">
        <v>416</v>
      </c>
      <c r="J9" s="8">
        <v>1831</v>
      </c>
      <c r="K9" s="8">
        <v>46</v>
      </c>
      <c r="L9" s="8"/>
      <c r="M9" s="8"/>
      <c r="N9" s="8">
        <v>444</v>
      </c>
      <c r="O9" s="8"/>
      <c r="P9" s="8">
        <v>8</v>
      </c>
    </row>
    <row r="10" spans="1:16">
      <c r="A10" s="8">
        <f t="shared" si="0"/>
        <v>8</v>
      </c>
      <c r="B10" s="8" t="s">
        <v>26</v>
      </c>
      <c r="C10" s="8"/>
      <c r="D10" s="8" t="s">
        <v>19</v>
      </c>
      <c r="E10" s="8">
        <v>36917</v>
      </c>
      <c r="F10" s="8"/>
      <c r="G10" s="8">
        <v>12269</v>
      </c>
      <c r="H10" s="8">
        <v>2728</v>
      </c>
      <c r="I10" s="8">
        <v>323</v>
      </c>
      <c r="J10" s="8">
        <v>3613</v>
      </c>
      <c r="K10" s="8">
        <v>568</v>
      </c>
      <c r="L10" s="8"/>
      <c r="M10" s="8"/>
      <c r="N10" s="8">
        <v>42</v>
      </c>
      <c r="O10" s="8">
        <v>37314</v>
      </c>
      <c r="P10" s="8">
        <v>27</v>
      </c>
    </row>
    <row r="11" spans="1:16">
      <c r="A11" s="8">
        <f t="shared" si="0"/>
        <v>9</v>
      </c>
      <c r="B11" s="8" t="s">
        <v>27</v>
      </c>
      <c r="C11" s="8"/>
      <c r="D11" s="8" t="s">
        <v>19</v>
      </c>
      <c r="E11" s="8">
        <v>345522</v>
      </c>
      <c r="F11" s="8">
        <v>866</v>
      </c>
      <c r="G11" s="8">
        <v>5605</v>
      </c>
      <c r="H11" s="8">
        <v>83622</v>
      </c>
      <c r="I11" s="8">
        <v>10096</v>
      </c>
      <c r="J11" s="8">
        <v>87509</v>
      </c>
      <c r="K11" s="8">
        <v>638</v>
      </c>
      <c r="L11" s="8">
        <v>5018</v>
      </c>
      <c r="M11" s="8">
        <v>36</v>
      </c>
      <c r="N11" s="8">
        <v>37564</v>
      </c>
      <c r="O11" s="8">
        <v>24091</v>
      </c>
      <c r="P11" s="8">
        <v>92</v>
      </c>
    </row>
    <row r="12" spans="1:16">
      <c r="A12" s="8">
        <f t="shared" si="0"/>
        <v>10</v>
      </c>
      <c r="B12" s="8" t="s">
        <v>28</v>
      </c>
      <c r="C12" s="8"/>
      <c r="D12" s="8" t="s">
        <v>19</v>
      </c>
      <c r="E12" s="8">
        <v>200190</v>
      </c>
      <c r="F12" s="8">
        <v>68</v>
      </c>
      <c r="G12" s="8">
        <v>19565</v>
      </c>
      <c r="H12" s="8">
        <v>24734</v>
      </c>
      <c r="I12" s="8">
        <v>9600</v>
      </c>
      <c r="J12" s="8">
        <v>32073</v>
      </c>
      <c r="K12" s="8">
        <v>288</v>
      </c>
      <c r="L12" s="8">
        <v>582</v>
      </c>
      <c r="M12" s="8">
        <v>134</v>
      </c>
      <c r="N12" s="8">
        <v>1114</v>
      </c>
      <c r="O12" s="8">
        <v>1659</v>
      </c>
      <c r="P12" s="8">
        <v>59</v>
      </c>
    </row>
    <row r="13" spans="1:16">
      <c r="A13" s="8">
        <f t="shared" si="0"/>
        <v>11</v>
      </c>
      <c r="B13" s="8" t="s">
        <v>29</v>
      </c>
      <c r="C13" s="8"/>
      <c r="D13" s="8" t="s">
        <v>19</v>
      </c>
      <c r="E13" s="8">
        <v>109678</v>
      </c>
      <c r="F13" s="8">
        <v>223</v>
      </c>
      <c r="G13" s="8">
        <v>13623</v>
      </c>
      <c r="H13" s="8">
        <v>17514</v>
      </c>
      <c r="I13" s="8">
        <v>5817</v>
      </c>
      <c r="J13" s="8">
        <v>21190</v>
      </c>
      <c r="K13" s="8">
        <v>1494</v>
      </c>
      <c r="L13" s="8">
        <v>1612</v>
      </c>
      <c r="M13" s="8"/>
      <c r="N13" s="8">
        <v>37458</v>
      </c>
      <c r="O13" s="8">
        <v>976</v>
      </c>
      <c r="P13" s="8">
        <v>32</v>
      </c>
    </row>
    <row r="14" spans="1:16">
      <c r="A14" s="8">
        <f t="shared" si="0"/>
        <v>12</v>
      </c>
      <c r="B14" s="8" t="s">
        <v>30</v>
      </c>
      <c r="C14" s="8"/>
      <c r="D14" s="8" t="s">
        <v>31</v>
      </c>
      <c r="E14" s="8">
        <v>28525</v>
      </c>
      <c r="F14" s="8"/>
      <c r="G14" s="8">
        <v>12327</v>
      </c>
      <c r="H14" s="8">
        <v>7570</v>
      </c>
      <c r="I14" s="8">
        <v>1708</v>
      </c>
      <c r="J14" s="8">
        <v>4987</v>
      </c>
      <c r="K14" s="8"/>
      <c r="L14" s="8"/>
      <c r="M14" s="8"/>
      <c r="N14" s="8"/>
      <c r="O14" s="8">
        <v>258</v>
      </c>
      <c r="P14" s="8">
        <v>30</v>
      </c>
    </row>
    <row r="15" spans="1:16">
      <c r="A15" s="8">
        <f t="shared" si="0"/>
        <v>13</v>
      </c>
      <c r="B15" s="8" t="s">
        <v>32</v>
      </c>
      <c r="C15" s="8"/>
      <c r="D15" s="8" t="s">
        <v>31</v>
      </c>
      <c r="E15" s="8">
        <v>5406</v>
      </c>
      <c r="F15" s="8"/>
      <c r="G15" s="8">
        <v>3375</v>
      </c>
      <c r="H15" s="8">
        <v>1084</v>
      </c>
      <c r="I15" s="8">
        <v>187</v>
      </c>
      <c r="J15" s="8">
        <v>776</v>
      </c>
      <c r="K15" s="8"/>
      <c r="L15" s="8"/>
      <c r="M15" s="8"/>
      <c r="N15" s="8"/>
      <c r="O15" s="8"/>
      <c r="P15" s="8">
        <v>5</v>
      </c>
    </row>
    <row r="16" spans="1:16">
      <c r="A16" s="8">
        <f t="shared" si="0"/>
        <v>14</v>
      </c>
      <c r="B16" s="8" t="s">
        <v>33</v>
      </c>
      <c r="C16" s="8"/>
      <c r="D16" s="8" t="s">
        <v>31</v>
      </c>
      <c r="E16" s="8">
        <v>5075</v>
      </c>
      <c r="F16" s="8"/>
      <c r="G16" s="8"/>
      <c r="H16" s="8">
        <v>216</v>
      </c>
      <c r="I16" s="8"/>
      <c r="J16" s="8">
        <v>504</v>
      </c>
      <c r="K16" s="8"/>
      <c r="L16" s="8"/>
      <c r="M16" s="8"/>
      <c r="N16" s="8"/>
      <c r="O16" s="8"/>
      <c r="P16" s="8">
        <v>1</v>
      </c>
    </row>
    <row r="17" spans="1:16">
      <c r="A17" s="8">
        <f t="shared" si="0"/>
        <v>15</v>
      </c>
      <c r="B17" s="8" t="s">
        <v>34</v>
      </c>
      <c r="C17" s="8"/>
      <c r="D17" s="8" t="s">
        <v>31</v>
      </c>
      <c r="E17" s="8">
        <v>72984</v>
      </c>
      <c r="F17" s="8">
        <v>1217</v>
      </c>
      <c r="G17" s="8">
        <v>36259</v>
      </c>
      <c r="H17" s="8">
        <v>9413</v>
      </c>
      <c r="I17" s="8">
        <v>4390</v>
      </c>
      <c r="J17" s="8">
        <v>12571</v>
      </c>
      <c r="K17" s="8"/>
      <c r="L17" s="8">
        <v>272</v>
      </c>
      <c r="M17" s="8"/>
      <c r="N17" s="8">
        <v>6298</v>
      </c>
      <c r="O17" s="8">
        <v>261</v>
      </c>
      <c r="P17" s="8">
        <v>66</v>
      </c>
    </row>
    <row r="18" spans="1:16">
      <c r="A18" s="8">
        <f t="shared" si="0"/>
        <v>16</v>
      </c>
      <c r="B18" s="8" t="s">
        <v>35</v>
      </c>
      <c r="C18" s="8"/>
      <c r="D18" s="8" t="s">
        <v>31</v>
      </c>
      <c r="E18" s="8">
        <v>73351</v>
      </c>
      <c r="F18" s="8">
        <v>1661</v>
      </c>
      <c r="G18" s="8">
        <v>446</v>
      </c>
      <c r="H18" s="8">
        <v>19496</v>
      </c>
      <c r="I18" s="8">
        <v>5571</v>
      </c>
      <c r="J18" s="8">
        <v>12953</v>
      </c>
      <c r="K18" s="8"/>
      <c r="L18" s="8">
        <v>1148</v>
      </c>
      <c r="M18" s="8"/>
      <c r="N18" s="8">
        <v>1132</v>
      </c>
      <c r="O18" s="8"/>
      <c r="P18" s="8">
        <v>36</v>
      </c>
    </row>
    <row r="19" spans="1:16">
      <c r="A19" s="8">
        <f t="shared" si="0"/>
        <v>17</v>
      </c>
      <c r="B19" s="8" t="s">
        <v>36</v>
      </c>
      <c r="C19" s="8"/>
      <c r="D19" s="8" t="s">
        <v>31</v>
      </c>
      <c r="E19" s="8">
        <v>9264</v>
      </c>
      <c r="F19" s="8"/>
      <c r="G19" s="8"/>
      <c r="H19" s="8">
        <v>5540</v>
      </c>
      <c r="I19" s="8">
        <v>986</v>
      </c>
      <c r="J19" s="8">
        <v>1107</v>
      </c>
      <c r="K19" s="8"/>
      <c r="L19" s="8"/>
      <c r="M19" s="8"/>
      <c r="N19" s="8"/>
      <c r="O19" s="8"/>
      <c r="P19" s="8">
        <v>7</v>
      </c>
    </row>
    <row r="20" spans="1:16">
      <c r="A20" s="8">
        <f t="shared" si="0"/>
        <v>18</v>
      </c>
      <c r="B20" s="8" t="s">
        <v>37</v>
      </c>
      <c r="C20" s="8"/>
      <c r="D20" s="8" t="s">
        <v>31</v>
      </c>
      <c r="E20" s="8">
        <v>50601</v>
      </c>
      <c r="F20" s="8"/>
      <c r="G20" s="8">
        <v>11480</v>
      </c>
      <c r="H20" s="8">
        <v>1192</v>
      </c>
      <c r="I20" s="8">
        <v>2084</v>
      </c>
      <c r="J20" s="8">
        <v>110170</v>
      </c>
      <c r="K20" s="8">
        <v>384</v>
      </c>
      <c r="L20" s="8"/>
      <c r="M20" s="8"/>
      <c r="N20" s="8">
        <v>10</v>
      </c>
      <c r="O20" s="8"/>
      <c r="P20" s="8">
        <v>8</v>
      </c>
    </row>
    <row r="21" spans="1:16">
      <c r="A21" s="8">
        <f t="shared" si="0"/>
        <v>19</v>
      </c>
      <c r="B21" s="8" t="s">
        <v>38</v>
      </c>
      <c r="C21" s="8"/>
      <c r="D21" s="8" t="s">
        <v>31</v>
      </c>
      <c r="E21" s="8">
        <v>102970</v>
      </c>
      <c r="F21" s="8">
        <v>6</v>
      </c>
      <c r="G21" s="8">
        <v>25665</v>
      </c>
      <c r="H21" s="8">
        <v>6740</v>
      </c>
      <c r="I21" s="8">
        <v>11167</v>
      </c>
      <c r="J21" s="8">
        <v>20521</v>
      </c>
      <c r="K21" s="8">
        <v>126</v>
      </c>
      <c r="L21" s="8">
        <v>560</v>
      </c>
      <c r="M21" s="8"/>
      <c r="N21" s="8">
        <v>52</v>
      </c>
      <c r="O21" s="8">
        <v>288</v>
      </c>
      <c r="P21" s="8">
        <v>40</v>
      </c>
    </row>
    <row r="22" spans="1:16">
      <c r="A22" s="8">
        <f t="shared" si="0"/>
        <v>20</v>
      </c>
      <c r="B22" s="8" t="s">
        <v>39</v>
      </c>
      <c r="C22" s="8"/>
      <c r="D22" s="8" t="s">
        <v>31</v>
      </c>
      <c r="E22" s="8">
        <v>102695</v>
      </c>
      <c r="F22" s="8">
        <v>304</v>
      </c>
      <c r="G22" s="8">
        <v>24347</v>
      </c>
      <c r="H22" s="8">
        <v>5670</v>
      </c>
      <c r="I22" s="8">
        <v>3538</v>
      </c>
      <c r="J22" s="8">
        <v>16393</v>
      </c>
      <c r="K22" s="8">
        <v>110</v>
      </c>
      <c r="L22" s="8">
        <v>378</v>
      </c>
      <c r="M22" s="8"/>
      <c r="N22" s="8">
        <v>1430</v>
      </c>
      <c r="O22" s="8">
        <v>1709</v>
      </c>
      <c r="P22" s="8">
        <v>34</v>
      </c>
    </row>
    <row r="23" spans="1:16">
      <c r="A23" s="8">
        <f t="shared" si="0"/>
        <v>21</v>
      </c>
      <c r="B23" s="8" t="s">
        <v>40</v>
      </c>
      <c r="C23" s="8"/>
      <c r="D23" s="8" t="s">
        <v>31</v>
      </c>
      <c r="E23" s="8">
        <v>34823</v>
      </c>
      <c r="F23" s="8"/>
      <c r="G23" s="8">
        <v>982</v>
      </c>
      <c r="H23" s="8">
        <v>9985</v>
      </c>
      <c r="I23" s="8">
        <v>3078</v>
      </c>
      <c r="J23" s="8">
        <v>8854</v>
      </c>
      <c r="K23" s="8"/>
      <c r="L23" s="8"/>
      <c r="M23" s="8">
        <v>306</v>
      </c>
      <c r="N23" s="8">
        <v>326</v>
      </c>
      <c r="O23" s="8"/>
      <c r="P23" s="8">
        <v>11</v>
      </c>
    </row>
    <row r="24" spans="1:16">
      <c r="A24" s="8">
        <f t="shared" si="0"/>
        <v>22</v>
      </c>
      <c r="B24" s="8" t="s">
        <v>41</v>
      </c>
      <c r="C24" s="8"/>
      <c r="D24" s="8" t="s">
        <v>31</v>
      </c>
      <c r="E24" s="8">
        <v>58936</v>
      </c>
      <c r="F24" s="8">
        <v>10450</v>
      </c>
      <c r="G24" s="8">
        <v>13845</v>
      </c>
      <c r="H24" s="8">
        <v>20058</v>
      </c>
      <c r="I24" s="8">
        <v>6239</v>
      </c>
      <c r="J24" s="8">
        <v>14547</v>
      </c>
      <c r="K24" s="8">
        <v>376</v>
      </c>
      <c r="L24" s="8">
        <v>478</v>
      </c>
      <c r="M24" s="8"/>
      <c r="N24" s="8">
        <v>434</v>
      </c>
      <c r="O24" s="8">
        <v>209</v>
      </c>
      <c r="P24" s="8">
        <v>11</v>
      </c>
    </row>
    <row r="25" spans="1:16">
      <c r="A25" s="8">
        <f t="shared" si="0"/>
        <v>23</v>
      </c>
      <c r="B25" s="8" t="s">
        <v>42</v>
      </c>
      <c r="C25" s="8"/>
      <c r="D25" s="8" t="s">
        <v>31</v>
      </c>
      <c r="E25" s="8">
        <v>67058</v>
      </c>
      <c r="F25" s="8">
        <v>1034</v>
      </c>
      <c r="G25" s="8">
        <v>8762</v>
      </c>
      <c r="H25" s="8">
        <v>10750</v>
      </c>
      <c r="I25" s="8">
        <v>4672</v>
      </c>
      <c r="J25" s="8">
        <v>14381</v>
      </c>
      <c r="K25" s="8"/>
      <c r="L25" s="8">
        <v>196</v>
      </c>
      <c r="M25" s="8">
        <v>168</v>
      </c>
      <c r="N25" s="8">
        <v>768</v>
      </c>
      <c r="O25" s="8">
        <v>963</v>
      </c>
      <c r="P25" s="8">
        <v>24</v>
      </c>
    </row>
    <row r="26" spans="1:16">
      <c r="A26" s="8">
        <f t="shared" si="0"/>
        <v>24</v>
      </c>
      <c r="B26" s="8" t="s">
        <v>43</v>
      </c>
      <c r="C26" s="8"/>
      <c r="D26" s="8" t="s">
        <v>31</v>
      </c>
      <c r="E26" s="8">
        <v>17089</v>
      </c>
      <c r="F26" s="8">
        <v>43</v>
      </c>
      <c r="G26" s="8">
        <v>7808</v>
      </c>
      <c r="H26" s="8">
        <v>3225</v>
      </c>
      <c r="I26" s="8">
        <v>1034</v>
      </c>
      <c r="J26" s="8">
        <v>2830</v>
      </c>
      <c r="K26" s="8">
        <v>20</v>
      </c>
      <c r="L26" s="8"/>
      <c r="M26" s="8"/>
      <c r="N26" s="8"/>
      <c r="O26" s="8"/>
      <c r="P26" s="8">
        <v>13</v>
      </c>
    </row>
    <row r="27" spans="1:16">
      <c r="A27" s="8">
        <f t="shared" si="0"/>
        <v>25</v>
      </c>
      <c r="B27" s="8" t="s">
        <v>44</v>
      </c>
      <c r="C27" s="8"/>
      <c r="D27" s="8" t="s">
        <v>45</v>
      </c>
      <c r="E27" s="8">
        <v>12050</v>
      </c>
      <c r="F27" s="8"/>
      <c r="G27" s="8"/>
      <c r="H27" s="8">
        <v>10732</v>
      </c>
      <c r="I27" s="8">
        <v>949</v>
      </c>
      <c r="J27" s="8">
        <v>2871</v>
      </c>
      <c r="K27" s="8"/>
      <c r="L27" s="8"/>
      <c r="M27" s="8"/>
      <c r="N27" s="8"/>
      <c r="O27" s="8"/>
      <c r="P27" s="8">
        <v>7</v>
      </c>
    </row>
    <row r="28" spans="1:16">
      <c r="A28" s="8">
        <f t="shared" si="0"/>
        <v>26</v>
      </c>
      <c r="B28" s="8" t="s">
        <v>46</v>
      </c>
      <c r="C28" s="8"/>
      <c r="D28" s="8" t="s">
        <v>45</v>
      </c>
      <c r="E28" s="8">
        <v>7126</v>
      </c>
      <c r="F28" s="8"/>
      <c r="G28" s="8"/>
      <c r="H28" s="8">
        <v>8354</v>
      </c>
      <c r="I28" s="8">
        <v>1766</v>
      </c>
      <c r="J28" s="8">
        <v>1544</v>
      </c>
      <c r="K28" s="8"/>
      <c r="L28" s="8"/>
      <c r="M28" s="8"/>
      <c r="N28" s="8"/>
      <c r="O28" s="8"/>
      <c r="P28" s="8">
        <v>7</v>
      </c>
    </row>
    <row r="29" spans="1:16">
      <c r="A29" s="8">
        <f t="shared" si="0"/>
        <v>27</v>
      </c>
      <c r="B29" s="8" t="s">
        <v>47</v>
      </c>
      <c r="C29" s="8"/>
      <c r="D29" s="8" t="s">
        <v>45</v>
      </c>
      <c r="E29" s="8">
        <v>18551</v>
      </c>
      <c r="F29" s="8">
        <v>6214</v>
      </c>
      <c r="G29" s="8"/>
      <c r="H29" s="8">
        <v>15643</v>
      </c>
      <c r="I29" s="8">
        <v>502</v>
      </c>
      <c r="J29" s="8">
        <v>5005</v>
      </c>
      <c r="K29" s="8"/>
      <c r="L29" s="8"/>
      <c r="M29" s="8"/>
      <c r="N29" s="8">
        <v>122</v>
      </c>
      <c r="O29" s="8"/>
      <c r="P29" s="8">
        <v>8</v>
      </c>
    </row>
    <row r="30" spans="1:16">
      <c r="A30" s="8">
        <f t="shared" si="0"/>
        <v>28</v>
      </c>
      <c r="B30" s="8" t="s">
        <v>48</v>
      </c>
      <c r="C30" s="8"/>
      <c r="D30" s="8" t="s">
        <v>45</v>
      </c>
      <c r="E30" s="8">
        <v>9761</v>
      </c>
      <c r="F30" s="8"/>
      <c r="G30" s="8"/>
      <c r="H30" s="8">
        <v>6897</v>
      </c>
      <c r="I30" s="8">
        <v>348</v>
      </c>
      <c r="J30" s="8">
        <v>2141</v>
      </c>
      <c r="K30" s="8"/>
      <c r="L30" s="8"/>
      <c r="M30" s="8"/>
      <c r="N30" s="8"/>
      <c r="O30" s="8"/>
      <c r="P30" s="8">
        <v>18</v>
      </c>
    </row>
    <row r="31" spans="1:16">
      <c r="A31" s="8">
        <f t="shared" si="0"/>
        <v>29</v>
      </c>
      <c r="B31" s="8" t="s">
        <v>49</v>
      </c>
      <c r="C31" s="8"/>
      <c r="D31" s="8" t="s">
        <v>45</v>
      </c>
      <c r="E31" s="8">
        <v>137744</v>
      </c>
      <c r="F31" s="8">
        <v>593</v>
      </c>
      <c r="G31" s="8">
        <v>3745</v>
      </c>
      <c r="H31" s="8">
        <v>19597</v>
      </c>
      <c r="I31" s="8">
        <v>1952</v>
      </c>
      <c r="J31" s="8">
        <v>43717</v>
      </c>
      <c r="K31" s="8"/>
      <c r="L31" s="8">
        <v>2034</v>
      </c>
      <c r="M31" s="8"/>
      <c r="N31" s="8">
        <v>9944</v>
      </c>
      <c r="O31" s="8">
        <v>1015</v>
      </c>
      <c r="P31" s="8">
        <v>25</v>
      </c>
    </row>
    <row r="32" spans="1:16">
      <c r="A32" s="8">
        <f t="shared" si="0"/>
        <v>30</v>
      </c>
      <c r="B32" s="8" t="s">
        <v>50</v>
      </c>
      <c r="C32" s="8"/>
      <c r="D32" s="8" t="s">
        <v>45</v>
      </c>
      <c r="E32" s="8">
        <v>4155</v>
      </c>
      <c r="F32" s="8">
        <v>2082</v>
      </c>
      <c r="G32" s="8">
        <v>12</v>
      </c>
      <c r="H32" s="8">
        <v>2901</v>
      </c>
      <c r="I32" s="8">
        <v>2913</v>
      </c>
      <c r="J32" s="8">
        <v>1215</v>
      </c>
      <c r="K32" s="8"/>
      <c r="L32" s="8"/>
      <c r="M32" s="8"/>
      <c r="N32" s="8"/>
      <c r="O32" s="8">
        <v>2059</v>
      </c>
      <c r="P32" s="8">
        <v>6</v>
      </c>
    </row>
    <row r="33" spans="1:16">
      <c r="A33" s="8">
        <f t="shared" si="0"/>
        <v>31</v>
      </c>
      <c r="B33" s="8" t="s">
        <v>51</v>
      </c>
      <c r="C33" s="8"/>
      <c r="D33" s="8" t="s">
        <v>45</v>
      </c>
      <c r="E33" s="8">
        <v>2479</v>
      </c>
      <c r="F33" s="8"/>
      <c r="G33" s="8"/>
      <c r="H33" s="8">
        <v>1235</v>
      </c>
      <c r="I33" s="8">
        <v>126</v>
      </c>
      <c r="J33" s="8">
        <v>779</v>
      </c>
      <c r="K33" s="8"/>
      <c r="L33" s="8"/>
      <c r="M33" s="8"/>
      <c r="N33" s="8"/>
      <c r="O33" s="8"/>
      <c r="P33" s="8">
        <v>8</v>
      </c>
    </row>
    <row r="34" spans="1:16">
      <c r="A34" s="8">
        <f t="shared" si="0"/>
        <v>32</v>
      </c>
      <c r="B34" s="8" t="s">
        <v>52</v>
      </c>
      <c r="C34" s="8"/>
      <c r="D34" s="8" t="s">
        <v>45</v>
      </c>
      <c r="E34" s="8">
        <v>1682</v>
      </c>
      <c r="F34" s="8"/>
      <c r="G34" s="8"/>
      <c r="H34" s="8">
        <v>2237</v>
      </c>
      <c r="I34" s="8">
        <v>75</v>
      </c>
      <c r="J34" s="8">
        <v>354</v>
      </c>
      <c r="K34" s="8"/>
      <c r="L34" s="8"/>
      <c r="M34" s="8"/>
      <c r="N34" s="8"/>
      <c r="O34" s="8"/>
      <c r="P34" s="8">
        <v>9</v>
      </c>
    </row>
    <row r="35" spans="1:16">
      <c r="A35" s="8">
        <f t="shared" si="0"/>
        <v>33</v>
      </c>
      <c r="B35" s="8" t="s">
        <v>53</v>
      </c>
      <c r="C35" s="8"/>
      <c r="D35" s="8" t="s">
        <v>45</v>
      </c>
      <c r="E35" s="8">
        <v>1467</v>
      </c>
      <c r="F35" s="8"/>
      <c r="G35" s="8"/>
      <c r="H35" s="8">
        <v>1618</v>
      </c>
      <c r="I35" s="8"/>
      <c r="J35" s="8">
        <v>292</v>
      </c>
      <c r="K35" s="8"/>
      <c r="L35" s="8"/>
      <c r="M35" s="8"/>
      <c r="N35" s="8"/>
      <c r="O35" s="8"/>
      <c r="P35" s="8">
        <v>4</v>
      </c>
    </row>
    <row r="36" spans="1:16">
      <c r="A36" s="8">
        <f t="shared" si="0"/>
        <v>34</v>
      </c>
      <c r="B36" s="8" t="s">
        <v>54</v>
      </c>
      <c r="C36" s="8"/>
      <c r="D36" s="8" t="s">
        <v>45</v>
      </c>
      <c r="E36" s="8">
        <v>1920</v>
      </c>
      <c r="F36" s="8"/>
      <c r="G36" s="8"/>
      <c r="H36" s="8">
        <v>1887</v>
      </c>
      <c r="I36" s="8">
        <v>106</v>
      </c>
      <c r="J36" s="8">
        <v>406</v>
      </c>
      <c r="K36" s="8"/>
      <c r="L36" s="8"/>
      <c r="M36" s="8"/>
      <c r="N36" s="8"/>
      <c r="O36" s="8"/>
      <c r="P36" s="8">
        <v>2</v>
      </c>
    </row>
    <row r="37" spans="1:16">
      <c r="A37" s="8">
        <f t="shared" si="0"/>
        <v>35</v>
      </c>
      <c r="B37" s="8" t="s">
        <v>55</v>
      </c>
      <c r="C37" s="8" t="s">
        <v>56</v>
      </c>
      <c r="D37" s="8" t="s">
        <v>45</v>
      </c>
      <c r="E37" s="8">
        <v>4834</v>
      </c>
      <c r="F37" s="8">
        <v>756</v>
      </c>
      <c r="G37" s="8"/>
      <c r="H37" s="8">
        <v>1832</v>
      </c>
      <c r="I37" s="8">
        <v>201</v>
      </c>
      <c r="J37" s="8">
        <v>943</v>
      </c>
      <c r="K37" s="8"/>
      <c r="L37" s="8"/>
      <c r="M37" s="8"/>
      <c r="N37" s="8"/>
      <c r="O37" s="8"/>
      <c r="P37" s="8">
        <v>3</v>
      </c>
    </row>
    <row r="38" spans="1:16">
      <c r="A38" s="8">
        <f t="shared" si="0"/>
        <v>36</v>
      </c>
      <c r="B38" s="8" t="s">
        <v>57</v>
      </c>
      <c r="C38" s="8"/>
      <c r="D38" s="8" t="s">
        <v>45</v>
      </c>
      <c r="E38" s="8">
        <v>5462</v>
      </c>
      <c r="F38" s="8">
        <v>14</v>
      </c>
      <c r="G38" s="8"/>
      <c r="H38" s="8">
        <v>3055</v>
      </c>
      <c r="I38" s="8">
        <v>242</v>
      </c>
      <c r="J38" s="8">
        <v>1011</v>
      </c>
      <c r="K38" s="8"/>
      <c r="L38" s="8"/>
      <c r="M38" s="8"/>
      <c r="N38" s="8"/>
      <c r="O38" s="8"/>
      <c r="P38" s="8">
        <v>3</v>
      </c>
    </row>
    <row r="39" spans="1:16">
      <c r="A39" s="8">
        <f t="shared" si="0"/>
        <v>37</v>
      </c>
      <c r="B39" s="8" t="s">
        <v>58</v>
      </c>
      <c r="C39" s="8"/>
      <c r="D39" s="8" t="s">
        <v>45</v>
      </c>
      <c r="E39" s="8">
        <v>15171</v>
      </c>
      <c r="F39" s="8"/>
      <c r="G39" s="8">
        <v>11442</v>
      </c>
      <c r="H39" s="8">
        <v>3998</v>
      </c>
      <c r="I39" s="8">
        <v>374</v>
      </c>
      <c r="J39" s="8">
        <v>3068</v>
      </c>
      <c r="K39" s="8"/>
      <c r="L39" s="8"/>
      <c r="M39" s="8"/>
      <c r="N39" s="8"/>
      <c r="O39" s="8"/>
      <c r="P39" s="8">
        <v>11</v>
      </c>
    </row>
    <row r="40" spans="1:16">
      <c r="A40" s="8">
        <f t="shared" si="0"/>
        <v>38</v>
      </c>
      <c r="B40" s="8" t="s">
        <v>59</v>
      </c>
      <c r="C40" s="8"/>
      <c r="D40" s="8" t="s">
        <v>45</v>
      </c>
      <c r="E40" s="8">
        <v>10799</v>
      </c>
      <c r="F40" s="8"/>
      <c r="G40" s="8">
        <v>6068</v>
      </c>
      <c r="H40" s="8">
        <v>1740</v>
      </c>
      <c r="I40" s="8">
        <v>452</v>
      </c>
      <c r="J40" s="8">
        <v>2869</v>
      </c>
      <c r="K40" s="8"/>
      <c r="L40" s="8"/>
      <c r="M40" s="8"/>
      <c r="N40" s="8"/>
      <c r="O40" s="8"/>
      <c r="P40" s="8">
        <v>7</v>
      </c>
    </row>
    <row r="41" spans="1:16">
      <c r="A41" s="8">
        <f t="shared" si="0"/>
        <v>39</v>
      </c>
      <c r="B41" s="8" t="s">
        <v>60</v>
      </c>
      <c r="C41" s="8"/>
      <c r="D41" s="8" t="s">
        <v>45</v>
      </c>
      <c r="E41" s="8">
        <v>3630</v>
      </c>
      <c r="F41" s="8"/>
      <c r="G41" s="8">
        <v>17</v>
      </c>
      <c r="H41" s="8">
        <v>2436</v>
      </c>
      <c r="I41" s="8">
        <v>411</v>
      </c>
      <c r="J41" s="8">
        <v>781</v>
      </c>
      <c r="K41" s="8"/>
      <c r="L41" s="8"/>
      <c r="M41" s="8"/>
      <c r="N41" s="8"/>
      <c r="O41" s="8"/>
      <c r="P41" s="8">
        <v>8</v>
      </c>
    </row>
    <row r="42" spans="1:16">
      <c r="A42" s="8">
        <f t="shared" si="0"/>
        <v>40</v>
      </c>
      <c r="B42" s="8" t="s">
        <v>61</v>
      </c>
      <c r="C42" s="8"/>
      <c r="D42" s="8" t="s">
        <v>45</v>
      </c>
      <c r="E42" s="8">
        <v>21924</v>
      </c>
      <c r="F42" s="8"/>
      <c r="G42" s="8"/>
      <c r="H42" s="8">
        <v>14821</v>
      </c>
      <c r="I42" s="8">
        <v>5777</v>
      </c>
      <c r="J42" s="8">
        <v>6119</v>
      </c>
      <c r="K42" s="8"/>
      <c r="L42" s="8"/>
      <c r="M42" s="8"/>
      <c r="N42" s="8"/>
      <c r="O42" s="8"/>
      <c r="P42" s="8">
        <v>21</v>
      </c>
    </row>
    <row r="43" spans="1:16">
      <c r="A43" s="8">
        <f t="shared" si="0"/>
        <v>41</v>
      </c>
      <c r="B43" s="8" t="s">
        <v>62</v>
      </c>
      <c r="C43" s="8"/>
      <c r="D43" s="8" t="s">
        <v>45</v>
      </c>
      <c r="E43" s="8">
        <v>12962</v>
      </c>
      <c r="F43" s="8"/>
      <c r="G43" s="8">
        <v>8184</v>
      </c>
      <c r="H43" s="8">
        <v>2483</v>
      </c>
      <c r="I43" s="8">
        <v>985</v>
      </c>
      <c r="J43" s="8">
        <v>2206</v>
      </c>
      <c r="K43" s="8">
        <v>296</v>
      </c>
      <c r="L43" s="8"/>
      <c r="M43" s="8"/>
      <c r="N43" s="8"/>
      <c r="O43" s="8"/>
      <c r="P43" s="8">
        <v>10</v>
      </c>
    </row>
    <row r="44" spans="1:16">
      <c r="A44" s="8">
        <f t="shared" si="0"/>
        <v>42</v>
      </c>
      <c r="B44" s="8" t="s">
        <v>63</v>
      </c>
      <c r="C44" s="8"/>
      <c r="D44" s="8" t="s">
        <v>45</v>
      </c>
      <c r="E44" s="8">
        <v>14531</v>
      </c>
      <c r="F44" s="8">
        <v>12264</v>
      </c>
      <c r="G44" s="8">
        <v>2220</v>
      </c>
      <c r="H44" s="8">
        <v>16037</v>
      </c>
      <c r="I44" s="8">
        <v>1112</v>
      </c>
      <c r="J44" s="8">
        <v>4580</v>
      </c>
      <c r="K44" s="8"/>
      <c r="L44" s="8">
        <v>256</v>
      </c>
      <c r="M44" s="8"/>
      <c r="N44" s="8">
        <v>100</v>
      </c>
      <c r="O44" s="8"/>
      <c r="P44" s="8">
        <v>20</v>
      </c>
    </row>
    <row r="45" spans="1:16">
      <c r="A45" s="8">
        <f t="shared" si="0"/>
        <v>43</v>
      </c>
      <c r="B45" s="8" t="s">
        <v>64</v>
      </c>
      <c r="C45" s="8"/>
      <c r="D45" s="8" t="s">
        <v>45</v>
      </c>
      <c r="E45" s="8">
        <v>4468</v>
      </c>
      <c r="F45" s="8"/>
      <c r="G45" s="8"/>
      <c r="H45" s="8">
        <v>1935</v>
      </c>
      <c r="I45" s="8">
        <v>2177</v>
      </c>
      <c r="J45" s="8">
        <v>1008</v>
      </c>
      <c r="K45" s="8"/>
      <c r="L45" s="8"/>
      <c r="M45" s="8"/>
      <c r="N45" s="8"/>
      <c r="O45" s="8"/>
      <c r="P45" s="8">
        <v>7</v>
      </c>
    </row>
    <row r="46" spans="1:16">
      <c r="A46" s="8">
        <f t="shared" si="0"/>
        <v>44</v>
      </c>
      <c r="B46" s="8" t="s">
        <v>65</v>
      </c>
      <c r="C46" s="8"/>
      <c r="D46" s="8" t="s">
        <v>45</v>
      </c>
      <c r="E46" s="8">
        <v>6440</v>
      </c>
      <c r="F46" s="8">
        <v>10268</v>
      </c>
      <c r="G46" s="8">
        <v>2314</v>
      </c>
      <c r="H46" s="8">
        <v>7610</v>
      </c>
      <c r="I46" s="8">
        <v>332</v>
      </c>
      <c r="J46" s="8">
        <v>4041</v>
      </c>
      <c r="K46" s="8"/>
      <c r="L46" s="8"/>
      <c r="M46" s="8"/>
      <c r="N46" s="8"/>
      <c r="O46" s="8"/>
      <c r="P46" s="8">
        <v>8</v>
      </c>
    </row>
    <row r="47" spans="1:16">
      <c r="A47" s="8">
        <f t="shared" si="0"/>
        <v>45</v>
      </c>
      <c r="B47" s="8" t="s">
        <v>66</v>
      </c>
      <c r="C47" s="8"/>
      <c r="D47" s="8" t="s">
        <v>45</v>
      </c>
      <c r="E47" s="8">
        <v>29879</v>
      </c>
      <c r="F47" s="8"/>
      <c r="G47" s="8"/>
      <c r="H47" s="8">
        <v>15575</v>
      </c>
      <c r="I47" s="8">
        <v>873</v>
      </c>
      <c r="J47" s="8">
        <v>4869</v>
      </c>
      <c r="K47" s="8"/>
      <c r="L47" s="8"/>
      <c r="M47" s="8"/>
      <c r="N47" s="8"/>
      <c r="O47" s="8"/>
      <c r="P47" s="8">
        <v>33</v>
      </c>
    </row>
    <row r="48" spans="1:16">
      <c r="A48" s="8">
        <f t="shared" si="0"/>
        <v>46</v>
      </c>
      <c r="B48" s="8" t="s">
        <v>67</v>
      </c>
      <c r="C48" s="8"/>
      <c r="D48" s="8" t="s">
        <v>45</v>
      </c>
      <c r="E48" s="8">
        <v>7430</v>
      </c>
      <c r="F48" s="8"/>
      <c r="G48" s="8">
        <v>43</v>
      </c>
      <c r="H48" s="8">
        <v>3879</v>
      </c>
      <c r="I48" s="8">
        <v>225</v>
      </c>
      <c r="J48" s="8">
        <v>1159</v>
      </c>
      <c r="K48" s="8"/>
      <c r="L48" s="8"/>
      <c r="M48" s="8"/>
      <c r="N48" s="8"/>
      <c r="O48" s="8"/>
      <c r="P48" s="8">
        <v>3</v>
      </c>
    </row>
    <row r="49" spans="1:16">
      <c r="A49" s="8">
        <f t="shared" si="0"/>
        <v>47</v>
      </c>
      <c r="B49" s="8" t="s">
        <v>68</v>
      </c>
      <c r="C49" s="8"/>
      <c r="D49" s="8" t="s">
        <v>45</v>
      </c>
      <c r="E49" s="8">
        <v>28975</v>
      </c>
      <c r="F49" s="8"/>
      <c r="G49" s="8">
        <v>13898</v>
      </c>
      <c r="H49" s="8">
        <v>3325</v>
      </c>
      <c r="I49" s="8"/>
      <c r="J49" s="8">
        <v>9500</v>
      </c>
      <c r="K49" s="8"/>
      <c r="L49" s="8"/>
      <c r="M49" s="8"/>
      <c r="N49" s="8"/>
      <c r="O49" s="8"/>
      <c r="P49" s="8">
        <v>13</v>
      </c>
    </row>
    <row r="50" spans="1:16">
      <c r="A50" s="8">
        <f t="shared" si="0"/>
        <v>48</v>
      </c>
      <c r="B50" s="8" t="s">
        <v>69</v>
      </c>
      <c r="C50" s="8"/>
      <c r="D50" s="8" t="s">
        <v>45</v>
      </c>
      <c r="E50" s="8">
        <v>3562</v>
      </c>
      <c r="F50" s="8">
        <v>1028</v>
      </c>
      <c r="G50" s="8">
        <v>1036</v>
      </c>
      <c r="H50" s="8">
        <v>1907</v>
      </c>
      <c r="I50" s="8">
        <v>388</v>
      </c>
      <c r="J50" s="8">
        <v>1256</v>
      </c>
      <c r="K50" s="8"/>
      <c r="L50" s="8"/>
      <c r="M50" s="8"/>
      <c r="N50" s="8">
        <v>14</v>
      </c>
      <c r="O50" s="8"/>
      <c r="P50" s="8">
        <v>4</v>
      </c>
    </row>
    <row r="51" spans="1:16">
      <c r="A51" s="8">
        <f t="shared" si="0"/>
        <v>49</v>
      </c>
      <c r="B51" s="8" t="s">
        <v>70</v>
      </c>
      <c r="C51" s="8"/>
      <c r="D51" s="8" t="s">
        <v>45</v>
      </c>
      <c r="E51" s="8">
        <v>38422</v>
      </c>
      <c r="F51" s="8">
        <v>233</v>
      </c>
      <c r="G51" s="8">
        <v>36</v>
      </c>
      <c r="H51" s="8">
        <v>24316</v>
      </c>
      <c r="I51" s="8">
        <v>7741</v>
      </c>
      <c r="J51" s="8">
        <v>12138</v>
      </c>
      <c r="K51" s="8"/>
      <c r="L51" s="8">
        <v>332</v>
      </c>
      <c r="M51" s="8"/>
      <c r="N51" s="8">
        <v>1342</v>
      </c>
      <c r="O51" s="8">
        <v>2442</v>
      </c>
      <c r="P51" s="8">
        <v>32</v>
      </c>
    </row>
    <row r="52" spans="1:16">
      <c r="A52" s="8">
        <f t="shared" si="0"/>
        <v>50</v>
      </c>
      <c r="B52" s="8" t="s">
        <v>71</v>
      </c>
      <c r="C52" s="8"/>
      <c r="D52" s="8" t="s">
        <v>45</v>
      </c>
      <c r="E52" s="8">
        <v>16575</v>
      </c>
      <c r="F52" s="8"/>
      <c r="G52" s="8">
        <v>2153</v>
      </c>
      <c r="H52" s="8">
        <v>3949</v>
      </c>
      <c r="I52" s="8">
        <v>1457</v>
      </c>
      <c r="J52" s="8">
        <v>1680</v>
      </c>
      <c r="K52" s="8"/>
      <c r="L52" s="8"/>
      <c r="M52" s="8"/>
      <c r="N52" s="8"/>
      <c r="O52" s="8"/>
      <c r="P52" s="8">
        <v>21</v>
      </c>
    </row>
    <row r="53" spans="1:16">
      <c r="A53" s="8">
        <f t="shared" si="0"/>
        <v>51</v>
      </c>
      <c r="B53" s="8" t="s">
        <v>72</v>
      </c>
      <c r="C53" s="8"/>
      <c r="D53" s="8" t="s">
        <v>45</v>
      </c>
      <c r="E53" s="8">
        <v>25036</v>
      </c>
      <c r="F53" s="8">
        <v>1308</v>
      </c>
      <c r="G53" s="8"/>
      <c r="H53" s="8">
        <v>18101</v>
      </c>
      <c r="I53" s="8">
        <v>1617</v>
      </c>
      <c r="J53" s="8">
        <v>5015</v>
      </c>
      <c r="K53" s="8"/>
      <c r="L53" s="8"/>
      <c r="M53" s="8"/>
      <c r="N53" s="8"/>
      <c r="O53" s="8"/>
      <c r="P53" s="8">
        <v>12</v>
      </c>
    </row>
    <row r="54" spans="1:16">
      <c r="A54" s="8">
        <f t="shared" si="0"/>
        <v>52</v>
      </c>
      <c r="B54" s="8" t="s">
        <v>73</v>
      </c>
      <c r="C54" s="8"/>
      <c r="D54" s="8" t="s">
        <v>45</v>
      </c>
      <c r="E54" s="8">
        <v>2214</v>
      </c>
      <c r="F54" s="8">
        <v>5926</v>
      </c>
      <c r="G54" s="8"/>
      <c r="H54" s="8">
        <v>4396</v>
      </c>
      <c r="I54" s="8">
        <v>135</v>
      </c>
      <c r="J54" s="8">
        <v>1323</v>
      </c>
      <c r="K54" s="8"/>
      <c r="L54" s="8"/>
      <c r="M54" s="8"/>
      <c r="N54" s="8">
        <v>44</v>
      </c>
      <c r="O54" s="8"/>
      <c r="P54" s="8">
        <v>18</v>
      </c>
    </row>
    <row r="55" spans="1:16">
      <c r="A55" s="8">
        <f t="shared" si="0"/>
        <v>53</v>
      </c>
      <c r="B55" s="8" t="s">
        <v>74</v>
      </c>
      <c r="C55" s="8"/>
      <c r="D55" s="8" t="s">
        <v>45</v>
      </c>
      <c r="E55" s="8">
        <v>2246</v>
      </c>
      <c r="F55" s="8"/>
      <c r="G55" s="8">
        <v>1569</v>
      </c>
      <c r="H55" s="8">
        <v>187</v>
      </c>
      <c r="I55" s="8"/>
      <c r="J55" s="8">
        <v>1016</v>
      </c>
      <c r="K55" s="8"/>
      <c r="L55" s="8"/>
      <c r="M55" s="8"/>
      <c r="N55" s="8"/>
      <c r="O55" s="8"/>
      <c r="P55" s="8">
        <v>4</v>
      </c>
    </row>
    <row r="56" spans="1:16">
      <c r="A56" s="8">
        <f t="shared" si="0"/>
        <v>54</v>
      </c>
      <c r="B56" s="8" t="s">
        <v>75</v>
      </c>
      <c r="C56" s="8"/>
      <c r="D56" s="8" t="s">
        <v>45</v>
      </c>
      <c r="E56" s="8">
        <v>3116</v>
      </c>
      <c r="F56" s="8"/>
      <c r="G56" s="8"/>
      <c r="H56" s="8">
        <v>4426</v>
      </c>
      <c r="I56" s="8">
        <v>90</v>
      </c>
      <c r="J56" s="8">
        <v>1477</v>
      </c>
      <c r="K56" s="8"/>
      <c r="L56" s="8"/>
      <c r="M56" s="8"/>
      <c r="N56" s="8"/>
      <c r="O56" s="8"/>
      <c r="P56" s="8">
        <v>4</v>
      </c>
    </row>
    <row r="57" spans="1:16">
      <c r="A57" s="8">
        <f t="shared" si="0"/>
        <v>55</v>
      </c>
      <c r="B57" s="8" t="s">
        <v>76</v>
      </c>
      <c r="C57" s="8"/>
      <c r="D57" s="8" t="s">
        <v>45</v>
      </c>
      <c r="E57" s="8">
        <v>7229</v>
      </c>
      <c r="F57" s="8"/>
      <c r="G57" s="8"/>
      <c r="H57" s="8">
        <v>6235</v>
      </c>
      <c r="I57" s="8">
        <v>140</v>
      </c>
      <c r="J57" s="8">
        <v>4509</v>
      </c>
      <c r="K57" s="8"/>
      <c r="L57" s="8"/>
      <c r="M57" s="8"/>
      <c r="N57" s="8"/>
      <c r="O57" s="8"/>
      <c r="P57" s="8">
        <v>2</v>
      </c>
    </row>
    <row r="58" spans="1:16">
      <c r="A58" s="8">
        <f t="shared" si="0"/>
        <v>56</v>
      </c>
      <c r="B58" s="8" t="s">
        <v>77</v>
      </c>
      <c r="C58" s="8"/>
      <c r="D58" s="8" t="s">
        <v>45</v>
      </c>
      <c r="E58" s="8">
        <v>15351</v>
      </c>
      <c r="F58" s="8"/>
      <c r="G58" s="8"/>
      <c r="H58" s="8">
        <v>10289</v>
      </c>
      <c r="I58" s="8">
        <v>13131</v>
      </c>
      <c r="J58" s="8">
        <v>2317</v>
      </c>
      <c r="K58" s="8"/>
      <c r="L58" s="8"/>
      <c r="M58" s="8"/>
      <c r="N58" s="8"/>
      <c r="O58" s="8"/>
      <c r="P58" s="8">
        <v>17</v>
      </c>
    </row>
    <row r="59" spans="1:16">
      <c r="A59" s="8">
        <f t="shared" si="0"/>
        <v>57</v>
      </c>
      <c r="B59" s="8" t="s">
        <v>78</v>
      </c>
      <c r="C59" s="8"/>
      <c r="D59" s="8" t="s">
        <v>45</v>
      </c>
      <c r="E59" s="8">
        <v>7341</v>
      </c>
      <c r="F59" s="8"/>
      <c r="G59" s="8">
        <v>3144</v>
      </c>
      <c r="H59" s="8">
        <v>726</v>
      </c>
      <c r="I59" s="8">
        <v>322</v>
      </c>
      <c r="J59" s="8">
        <v>968</v>
      </c>
      <c r="K59" s="8"/>
      <c r="L59" s="8"/>
      <c r="M59" s="8"/>
      <c r="N59" s="8"/>
      <c r="O59" s="8"/>
      <c r="P59" s="8">
        <v>8</v>
      </c>
    </row>
    <row r="60" spans="1:16">
      <c r="A60" s="8">
        <f t="shared" si="0"/>
        <v>58</v>
      </c>
      <c r="B60" s="8" t="s">
        <v>79</v>
      </c>
      <c r="C60" s="8"/>
      <c r="D60" s="8" t="s">
        <v>45</v>
      </c>
      <c r="E60" s="8">
        <v>2824</v>
      </c>
      <c r="F60" s="8">
        <v>5216</v>
      </c>
      <c r="G60" s="8"/>
      <c r="H60" s="8">
        <v>5806</v>
      </c>
      <c r="I60" s="8">
        <v>1012</v>
      </c>
      <c r="J60" s="8">
        <v>1836</v>
      </c>
      <c r="K60" s="8"/>
      <c r="L60" s="8"/>
      <c r="M60" s="8"/>
      <c r="N60" s="8"/>
      <c r="O60" s="8">
        <v>8</v>
      </c>
      <c r="P60" s="8">
        <v>6</v>
      </c>
    </row>
    <row r="61" spans="1:16">
      <c r="A61" s="8">
        <f t="shared" si="0"/>
        <v>59</v>
      </c>
      <c r="B61" s="8" t="s">
        <v>80</v>
      </c>
      <c r="C61" s="8"/>
      <c r="D61" s="8" t="s">
        <v>45</v>
      </c>
      <c r="E61" s="8">
        <v>2613</v>
      </c>
      <c r="F61" s="8">
        <v>4525</v>
      </c>
      <c r="G61" s="8">
        <v>4269</v>
      </c>
      <c r="H61" s="8">
        <v>456</v>
      </c>
      <c r="I61" s="8"/>
      <c r="J61" s="8">
        <v>1229</v>
      </c>
      <c r="K61" s="8"/>
      <c r="L61" s="8"/>
      <c r="M61" s="8"/>
      <c r="N61" s="8"/>
      <c r="O61" s="8"/>
      <c r="P61" s="8">
        <v>5</v>
      </c>
    </row>
    <row r="62" spans="1:16">
      <c r="A62" s="8">
        <f t="shared" si="0"/>
        <v>60</v>
      </c>
      <c r="B62" s="8" t="s">
        <v>81</v>
      </c>
      <c r="C62" s="8"/>
      <c r="D62" s="8" t="s">
        <v>45</v>
      </c>
      <c r="E62" s="8">
        <v>20434</v>
      </c>
      <c r="F62" s="8">
        <v>3606</v>
      </c>
      <c r="G62" s="8">
        <v>9680</v>
      </c>
      <c r="H62" s="8">
        <v>1959</v>
      </c>
      <c r="I62" s="8">
        <v>952</v>
      </c>
      <c r="J62" s="8">
        <v>4759</v>
      </c>
      <c r="K62" s="8"/>
      <c r="L62" s="8"/>
      <c r="M62" s="8"/>
      <c r="N62" s="8"/>
      <c r="O62" s="8"/>
      <c r="P62" s="8">
        <v>12</v>
      </c>
    </row>
    <row r="63" spans="1:16">
      <c r="A63" s="8">
        <f t="shared" si="0"/>
        <v>61</v>
      </c>
      <c r="B63" s="8" t="s">
        <v>82</v>
      </c>
      <c r="C63" s="8"/>
      <c r="D63" s="8" t="s">
        <v>45</v>
      </c>
      <c r="E63" s="8">
        <v>1802</v>
      </c>
      <c r="F63" s="8"/>
      <c r="G63" s="8"/>
      <c r="H63" s="8">
        <v>765</v>
      </c>
      <c r="I63" s="8">
        <v>1102</v>
      </c>
      <c r="J63" s="8">
        <v>267</v>
      </c>
      <c r="K63" s="8"/>
      <c r="L63" s="8"/>
      <c r="M63" s="8"/>
      <c r="N63" s="8"/>
      <c r="O63" s="8"/>
      <c r="P63" s="8">
        <v>4</v>
      </c>
    </row>
    <row r="64" spans="1:16">
      <c r="A64" s="8">
        <f t="shared" si="0"/>
        <v>62</v>
      </c>
      <c r="B64" s="8" t="s">
        <v>83</v>
      </c>
      <c r="C64" s="8"/>
      <c r="D64" s="8" t="s">
        <v>45</v>
      </c>
      <c r="E64" s="8">
        <v>3678</v>
      </c>
      <c r="F64" s="8"/>
      <c r="G64" s="8"/>
      <c r="H64" s="8">
        <v>2392</v>
      </c>
      <c r="I64" s="8">
        <v>104</v>
      </c>
      <c r="J64" s="8">
        <v>609</v>
      </c>
      <c r="K64" s="8"/>
      <c r="L64" s="8"/>
      <c r="M64" s="8"/>
      <c r="N64" s="8"/>
      <c r="O64" s="8"/>
      <c r="P64" s="8">
        <v>5</v>
      </c>
    </row>
    <row r="65" spans="1:16">
      <c r="A65" s="8">
        <f t="shared" si="0"/>
        <v>63</v>
      </c>
      <c r="B65" s="8" t="s">
        <v>84</v>
      </c>
      <c r="C65" s="8"/>
      <c r="D65" s="8" t="s">
        <v>45</v>
      </c>
      <c r="E65" s="8">
        <v>2707</v>
      </c>
      <c r="F65" s="8"/>
      <c r="G65" s="8"/>
      <c r="H65" s="8">
        <v>1589</v>
      </c>
      <c r="I65" s="8">
        <v>111</v>
      </c>
      <c r="J65" s="8">
        <v>741</v>
      </c>
      <c r="K65" s="8"/>
      <c r="L65" s="8"/>
      <c r="M65" s="8"/>
      <c r="N65" s="8"/>
      <c r="O65" s="8"/>
      <c r="P65" s="8">
        <v>3</v>
      </c>
    </row>
    <row r="66" spans="1:16">
      <c r="A66" s="8">
        <f t="shared" si="0"/>
        <v>64</v>
      </c>
      <c r="B66" s="8" t="s">
        <v>85</v>
      </c>
      <c r="C66" s="8"/>
      <c r="D66" s="8" t="s">
        <v>45</v>
      </c>
      <c r="E66" s="8">
        <v>5050</v>
      </c>
      <c r="F66" s="8"/>
      <c r="G66" s="8"/>
      <c r="H66" s="8"/>
      <c r="I66" s="8">
        <v>2050</v>
      </c>
      <c r="J66" s="8">
        <v>800</v>
      </c>
      <c r="K66" s="8"/>
      <c r="L66" s="8"/>
      <c r="M66" s="8"/>
      <c r="N66" s="8"/>
      <c r="O66" s="8"/>
      <c r="P66" s="8">
        <v>8</v>
      </c>
    </row>
    <row r="67" spans="1:16">
      <c r="A67" s="8">
        <f t="shared" si="0"/>
        <v>65</v>
      </c>
      <c r="B67" s="8" t="s">
        <v>86</v>
      </c>
      <c r="C67" s="8"/>
      <c r="D67" s="8" t="s">
        <v>45</v>
      </c>
      <c r="E67" s="8">
        <v>6006</v>
      </c>
      <c r="F67" s="8"/>
      <c r="G67" s="8"/>
      <c r="H67" s="8">
        <v>4259</v>
      </c>
      <c r="I67" s="8">
        <v>152</v>
      </c>
      <c r="J67" s="8">
        <v>1370</v>
      </c>
      <c r="K67" s="8"/>
      <c r="L67" s="8"/>
      <c r="M67" s="8"/>
      <c r="N67" s="8"/>
      <c r="O67" s="8"/>
      <c r="P67" s="8">
        <v>6</v>
      </c>
    </row>
    <row r="68" spans="1:16">
      <c r="A68" s="8">
        <f t="shared" ref="A68:A131" si="1">A67+1</f>
        <v>66</v>
      </c>
      <c r="B68" s="8" t="s">
        <v>87</v>
      </c>
      <c r="C68" s="8"/>
      <c r="D68" s="8" t="s">
        <v>45</v>
      </c>
      <c r="E68" s="8">
        <v>13196</v>
      </c>
      <c r="F68" s="8">
        <v>1913</v>
      </c>
      <c r="G68" s="8">
        <v>148</v>
      </c>
      <c r="H68" s="8">
        <v>9613</v>
      </c>
      <c r="I68" s="8">
        <v>3138</v>
      </c>
      <c r="J68" s="8">
        <v>4261</v>
      </c>
      <c r="K68" s="8"/>
      <c r="L68" s="8"/>
      <c r="M68" s="8"/>
      <c r="N68" s="8"/>
      <c r="O68" s="8"/>
      <c r="P68" s="8">
        <v>8</v>
      </c>
    </row>
    <row r="69" spans="1:16">
      <c r="A69" s="8">
        <f t="shared" si="1"/>
        <v>67</v>
      </c>
      <c r="B69" s="8" t="s">
        <v>88</v>
      </c>
      <c r="C69" s="8" t="s">
        <v>89</v>
      </c>
      <c r="D69" s="8" t="s">
        <v>45</v>
      </c>
      <c r="E69" s="8">
        <v>5663</v>
      </c>
      <c r="F69" s="8"/>
      <c r="G69" s="8"/>
      <c r="H69" s="8">
        <v>2399</v>
      </c>
      <c r="I69" s="8">
        <v>383</v>
      </c>
      <c r="J69" s="8">
        <v>1112</v>
      </c>
      <c r="K69" s="8"/>
      <c r="L69" s="8"/>
      <c r="M69" s="8"/>
      <c r="N69" s="8"/>
      <c r="O69" s="8"/>
      <c r="P69" s="8">
        <v>1</v>
      </c>
    </row>
    <row r="70" spans="1:16">
      <c r="A70" s="8">
        <f t="shared" si="1"/>
        <v>68</v>
      </c>
      <c r="B70" s="8" t="s">
        <v>90</v>
      </c>
      <c r="C70" s="8" t="s">
        <v>91</v>
      </c>
      <c r="D70" s="8" t="s">
        <v>45</v>
      </c>
      <c r="E70" s="8">
        <v>9535</v>
      </c>
      <c r="F70" s="8"/>
      <c r="G70" s="8"/>
      <c r="H70" s="8">
        <v>4466.45</v>
      </c>
      <c r="I70" s="8"/>
      <c r="J70" s="8">
        <v>1280</v>
      </c>
      <c r="K70" s="8"/>
      <c r="L70" s="8"/>
      <c r="M70" s="8"/>
      <c r="N70" s="8"/>
      <c r="O70" s="8"/>
      <c r="P70" s="8">
        <v>8</v>
      </c>
    </row>
    <row r="71" spans="1:16">
      <c r="A71" s="8">
        <f t="shared" si="1"/>
        <v>69</v>
      </c>
      <c r="B71" s="8" t="s">
        <v>92</v>
      </c>
      <c r="C71" s="8" t="s">
        <v>89</v>
      </c>
      <c r="D71" s="8" t="s">
        <v>45</v>
      </c>
      <c r="E71" s="8">
        <v>1815</v>
      </c>
      <c r="F71" s="8"/>
      <c r="G71" s="8"/>
      <c r="H71" s="8">
        <v>1329</v>
      </c>
      <c r="I71" s="8"/>
      <c r="J71" s="8">
        <v>242</v>
      </c>
      <c r="K71" s="8"/>
      <c r="L71" s="8"/>
      <c r="M71" s="8"/>
      <c r="N71" s="8"/>
      <c r="O71" s="8"/>
      <c r="P71" s="8">
        <v>4</v>
      </c>
    </row>
    <row r="72" spans="1:16">
      <c r="A72" s="8">
        <f t="shared" si="1"/>
        <v>70</v>
      </c>
      <c r="B72" s="8" t="s">
        <v>93</v>
      </c>
      <c r="C72" s="8"/>
      <c r="D72" s="8" t="s">
        <v>45</v>
      </c>
      <c r="E72" s="8">
        <v>8258</v>
      </c>
      <c r="F72" s="8"/>
      <c r="G72" s="8">
        <v>385</v>
      </c>
      <c r="H72" s="8">
        <v>3534</v>
      </c>
      <c r="I72" s="8">
        <v>132</v>
      </c>
      <c r="J72" s="8">
        <v>1686</v>
      </c>
      <c r="K72" s="8"/>
      <c r="L72" s="8"/>
      <c r="M72" s="8"/>
      <c r="N72" s="8"/>
      <c r="O72" s="8"/>
      <c r="P72" s="8">
        <v>10</v>
      </c>
    </row>
    <row r="73" spans="1:16">
      <c r="A73" s="8">
        <f t="shared" si="1"/>
        <v>71</v>
      </c>
      <c r="B73" s="8" t="s">
        <v>94</v>
      </c>
      <c r="C73" s="8"/>
      <c r="D73" s="8" t="s">
        <v>45</v>
      </c>
      <c r="E73" s="8">
        <v>2913</v>
      </c>
      <c r="F73" s="8"/>
      <c r="G73" s="8">
        <v>5</v>
      </c>
      <c r="H73" s="8">
        <v>1487</v>
      </c>
      <c r="I73" s="8">
        <v>862</v>
      </c>
      <c r="J73" s="8">
        <v>1378</v>
      </c>
      <c r="K73" s="8"/>
      <c r="L73" s="8"/>
      <c r="M73" s="8"/>
      <c r="N73" s="8"/>
      <c r="O73" s="8"/>
      <c r="P73" s="8">
        <v>4</v>
      </c>
    </row>
    <row r="74" spans="1:16">
      <c r="A74" s="8">
        <f t="shared" si="1"/>
        <v>72</v>
      </c>
      <c r="B74" s="8" t="s">
        <v>95</v>
      </c>
      <c r="C74" s="8"/>
      <c r="D74" s="8" t="s">
        <v>45</v>
      </c>
      <c r="E74" s="8">
        <v>6942</v>
      </c>
      <c r="F74" s="8"/>
      <c r="G74" s="8">
        <v>1417</v>
      </c>
      <c r="H74" s="8">
        <v>47</v>
      </c>
      <c r="I74" s="8">
        <v>89</v>
      </c>
      <c r="J74" s="8">
        <v>3782</v>
      </c>
      <c r="K74" s="8"/>
      <c r="L74" s="8">
        <v>142</v>
      </c>
      <c r="M74" s="8"/>
      <c r="N74" s="8"/>
      <c r="O74" s="8">
        <v>176</v>
      </c>
      <c r="P74" s="8">
        <v>2</v>
      </c>
    </row>
    <row r="75" spans="1:16">
      <c r="A75" s="8">
        <f t="shared" si="1"/>
        <v>73</v>
      </c>
      <c r="B75" s="8" t="s">
        <v>96</v>
      </c>
      <c r="C75" s="8"/>
      <c r="D75" s="8" t="s">
        <v>45</v>
      </c>
      <c r="E75" s="8">
        <v>11137</v>
      </c>
      <c r="F75" s="8"/>
      <c r="G75" s="8"/>
      <c r="H75" s="8">
        <v>5227</v>
      </c>
      <c r="I75" s="8">
        <v>341</v>
      </c>
      <c r="J75" s="8">
        <v>2262</v>
      </c>
      <c r="K75" s="8"/>
      <c r="L75" s="8"/>
      <c r="M75" s="8"/>
      <c r="N75" s="8"/>
      <c r="O75" s="8"/>
      <c r="P75" s="8">
        <v>16</v>
      </c>
    </row>
    <row r="76" spans="1:16">
      <c r="A76" s="8">
        <f t="shared" si="1"/>
        <v>74</v>
      </c>
      <c r="B76" s="8" t="s">
        <v>97</v>
      </c>
      <c r="C76" s="8"/>
      <c r="D76" s="8" t="s">
        <v>45</v>
      </c>
      <c r="E76" s="8">
        <v>12104</v>
      </c>
      <c r="F76" s="8"/>
      <c r="G76" s="8">
        <v>4860</v>
      </c>
      <c r="H76" s="8">
        <v>646</v>
      </c>
      <c r="I76" s="8">
        <v>69</v>
      </c>
      <c r="J76" s="8">
        <v>1614</v>
      </c>
      <c r="K76" s="8"/>
      <c r="L76" s="8"/>
      <c r="M76" s="8"/>
      <c r="N76" s="8"/>
      <c r="O76" s="8"/>
      <c r="P76" s="8">
        <v>6</v>
      </c>
    </row>
    <row r="77" spans="1:16">
      <c r="A77" s="8">
        <f t="shared" si="1"/>
        <v>75</v>
      </c>
      <c r="B77" s="8" t="s">
        <v>98</v>
      </c>
      <c r="C77" s="8"/>
      <c r="D77" s="8" t="s">
        <v>45</v>
      </c>
      <c r="E77" s="8">
        <v>4931</v>
      </c>
      <c r="F77" s="8"/>
      <c r="G77" s="8">
        <v>2245</v>
      </c>
      <c r="H77" s="8">
        <v>1016</v>
      </c>
      <c r="I77" s="8"/>
      <c r="J77" s="8">
        <v>1572</v>
      </c>
      <c r="K77" s="8"/>
      <c r="L77" s="8"/>
      <c r="M77" s="8"/>
      <c r="N77" s="8"/>
      <c r="O77" s="8"/>
      <c r="P77" s="8">
        <v>4</v>
      </c>
    </row>
    <row r="78" spans="1:16">
      <c r="A78" s="8">
        <f t="shared" si="1"/>
        <v>76</v>
      </c>
      <c r="B78" s="8" t="s">
        <v>99</v>
      </c>
      <c r="C78" s="8"/>
      <c r="D78" s="8" t="s">
        <v>45</v>
      </c>
      <c r="E78" s="8">
        <v>8829</v>
      </c>
      <c r="F78" s="8"/>
      <c r="G78" s="8">
        <v>3873</v>
      </c>
      <c r="H78" s="8">
        <v>822</v>
      </c>
      <c r="I78" s="8">
        <v>112</v>
      </c>
      <c r="J78" s="8">
        <v>2157</v>
      </c>
      <c r="K78" s="8"/>
      <c r="L78" s="8"/>
      <c r="M78" s="8"/>
      <c r="N78" s="8"/>
      <c r="O78" s="8"/>
      <c r="P78" s="8">
        <v>7</v>
      </c>
    </row>
    <row r="79" spans="1:16">
      <c r="A79" s="8">
        <f t="shared" si="1"/>
        <v>77</v>
      </c>
      <c r="B79" s="8" t="s">
        <v>100</v>
      </c>
      <c r="C79" s="8"/>
      <c r="D79" s="8" t="s">
        <v>45</v>
      </c>
      <c r="E79" s="8">
        <v>20846</v>
      </c>
      <c r="F79" s="8"/>
      <c r="G79" s="8">
        <v>1899</v>
      </c>
      <c r="H79" s="8">
        <v>6083</v>
      </c>
      <c r="I79" s="8">
        <v>640</v>
      </c>
      <c r="J79" s="8">
        <v>2615</v>
      </c>
      <c r="K79" s="8"/>
      <c r="L79" s="8"/>
      <c r="M79" s="8"/>
      <c r="N79" s="8"/>
      <c r="O79" s="8"/>
      <c r="P79" s="8">
        <v>8</v>
      </c>
    </row>
    <row r="80" spans="1:16">
      <c r="A80" s="8">
        <f t="shared" si="1"/>
        <v>78</v>
      </c>
      <c r="B80" s="8" t="s">
        <v>101</v>
      </c>
      <c r="C80" s="8"/>
      <c r="D80" s="8" t="s">
        <v>45</v>
      </c>
      <c r="E80" s="8">
        <v>17305</v>
      </c>
      <c r="F80" s="8"/>
      <c r="G80" s="8">
        <v>263</v>
      </c>
      <c r="H80" s="8">
        <v>8294</v>
      </c>
      <c r="I80" s="8">
        <v>5733</v>
      </c>
      <c r="J80" s="8">
        <v>3857</v>
      </c>
      <c r="K80" s="8"/>
      <c r="L80" s="8"/>
      <c r="M80" s="8"/>
      <c r="N80" s="8"/>
      <c r="O80" s="8">
        <v>745</v>
      </c>
      <c r="P80" s="8">
        <v>21</v>
      </c>
    </row>
    <row r="81" spans="1:16">
      <c r="A81" s="8">
        <f t="shared" si="1"/>
        <v>79</v>
      </c>
      <c r="B81" s="8" t="s">
        <v>102</v>
      </c>
      <c r="C81" s="8"/>
      <c r="D81" s="8" t="s">
        <v>45</v>
      </c>
      <c r="E81" s="8">
        <v>5215</v>
      </c>
      <c r="F81" s="8">
        <v>511</v>
      </c>
      <c r="G81" s="8">
        <v>875</v>
      </c>
      <c r="H81" s="8">
        <v>1078</v>
      </c>
      <c r="I81" s="8">
        <v>2988</v>
      </c>
      <c r="J81" s="8">
        <v>818</v>
      </c>
      <c r="K81" s="8"/>
      <c r="L81" s="8"/>
      <c r="M81" s="8"/>
      <c r="N81" s="8"/>
      <c r="O81" s="8"/>
      <c r="P81" s="8">
        <v>16</v>
      </c>
    </row>
    <row r="82" spans="1:16">
      <c r="A82" s="8">
        <f t="shared" si="1"/>
        <v>80</v>
      </c>
      <c r="B82" s="8" t="s">
        <v>103</v>
      </c>
      <c r="C82" s="8"/>
      <c r="D82" s="8" t="s">
        <v>45</v>
      </c>
      <c r="E82" s="8">
        <v>33052</v>
      </c>
      <c r="F82" s="8"/>
      <c r="G82" s="8">
        <v>4464</v>
      </c>
      <c r="H82" s="8">
        <v>21565</v>
      </c>
      <c r="I82" s="8">
        <v>5330</v>
      </c>
      <c r="J82" s="8">
        <v>23697</v>
      </c>
      <c r="K82" s="8">
        <v>28</v>
      </c>
      <c r="L82" s="8"/>
      <c r="M82" s="8"/>
      <c r="N82" s="8">
        <v>190</v>
      </c>
      <c r="O82" s="8">
        <v>202</v>
      </c>
      <c r="P82" s="8">
        <v>17</v>
      </c>
    </row>
    <row r="83" spans="1:16">
      <c r="A83" s="8">
        <f t="shared" si="1"/>
        <v>81</v>
      </c>
      <c r="B83" s="8" t="s">
        <v>104</v>
      </c>
      <c r="C83" s="8"/>
      <c r="D83" s="8" t="s">
        <v>45</v>
      </c>
      <c r="E83" s="8">
        <v>1540</v>
      </c>
      <c r="F83" s="8"/>
      <c r="G83" s="8">
        <v>1182</v>
      </c>
      <c r="H83" s="8"/>
      <c r="I83" s="8"/>
      <c r="J83" s="8">
        <v>360</v>
      </c>
      <c r="K83" s="8"/>
      <c r="L83" s="8"/>
      <c r="M83" s="8"/>
      <c r="N83" s="8"/>
      <c r="O83" s="8"/>
      <c r="P83" s="8">
        <v>2</v>
      </c>
    </row>
    <row r="84" spans="1:16">
      <c r="A84" s="8">
        <f t="shared" si="1"/>
        <v>82</v>
      </c>
      <c r="B84" s="8" t="s">
        <v>105</v>
      </c>
      <c r="C84" s="8"/>
      <c r="D84" s="8" t="s">
        <v>45</v>
      </c>
      <c r="E84" s="8">
        <v>11815</v>
      </c>
      <c r="F84" s="8">
        <v>6844</v>
      </c>
      <c r="G84" s="8">
        <v>5586</v>
      </c>
      <c r="H84" s="8">
        <v>6817</v>
      </c>
      <c r="I84" s="8">
        <v>575</v>
      </c>
      <c r="J84" s="8">
        <v>3712</v>
      </c>
      <c r="K84" s="8"/>
      <c r="L84" s="8"/>
      <c r="M84" s="8"/>
      <c r="N84" s="8"/>
      <c r="O84" s="8">
        <v>484</v>
      </c>
      <c r="P84" s="8">
        <v>16</v>
      </c>
    </row>
    <row r="85" spans="1:16">
      <c r="A85" s="8">
        <f t="shared" si="1"/>
        <v>83</v>
      </c>
      <c r="B85" s="8" t="s">
        <v>106</v>
      </c>
      <c r="C85" s="8"/>
      <c r="D85" s="8" t="s">
        <v>45</v>
      </c>
      <c r="E85" s="8">
        <v>1956</v>
      </c>
      <c r="F85" s="8"/>
      <c r="G85" s="8"/>
      <c r="H85" s="8">
        <v>1411</v>
      </c>
      <c r="I85" s="8">
        <v>239</v>
      </c>
      <c r="J85" s="8">
        <v>655</v>
      </c>
      <c r="K85" s="8"/>
      <c r="L85" s="8"/>
      <c r="M85" s="8"/>
      <c r="N85" s="8"/>
      <c r="O85" s="8"/>
      <c r="P85" s="8">
        <v>4</v>
      </c>
    </row>
    <row r="86" spans="1:16">
      <c r="A86" s="8">
        <f t="shared" si="1"/>
        <v>84</v>
      </c>
      <c r="B86" s="8" t="s">
        <v>107</v>
      </c>
      <c r="C86" s="8"/>
      <c r="D86" s="8" t="s">
        <v>45</v>
      </c>
      <c r="E86" s="8">
        <v>3295</v>
      </c>
      <c r="F86" s="8"/>
      <c r="G86" s="8"/>
      <c r="H86" s="8">
        <v>3158</v>
      </c>
      <c r="I86" s="8">
        <v>30</v>
      </c>
      <c r="J86" s="8">
        <v>488</v>
      </c>
      <c r="K86" s="8"/>
      <c r="L86" s="8"/>
      <c r="M86" s="8"/>
      <c r="N86" s="8">
        <v>90</v>
      </c>
      <c r="O86" s="8"/>
      <c r="P86" s="8">
        <v>2</v>
      </c>
    </row>
    <row r="87" spans="1:16">
      <c r="A87" s="8">
        <f t="shared" si="1"/>
        <v>85</v>
      </c>
      <c r="B87" s="8" t="s">
        <v>108</v>
      </c>
      <c r="C87" s="8"/>
      <c r="D87" s="8" t="s">
        <v>45</v>
      </c>
      <c r="E87" s="8">
        <v>2279</v>
      </c>
      <c r="F87" s="8"/>
      <c r="G87" s="8"/>
      <c r="H87" s="8">
        <v>1358</v>
      </c>
      <c r="I87" s="8">
        <v>121</v>
      </c>
      <c r="J87" s="8">
        <v>606</v>
      </c>
      <c r="K87" s="8"/>
      <c r="L87" s="8"/>
      <c r="M87" s="8"/>
      <c r="N87" s="8"/>
      <c r="O87" s="8"/>
      <c r="P87" s="8">
        <v>2</v>
      </c>
    </row>
    <row r="88" spans="1:16">
      <c r="A88" s="8">
        <f t="shared" si="1"/>
        <v>86</v>
      </c>
      <c r="B88" s="8" t="s">
        <v>109</v>
      </c>
      <c r="C88" s="8"/>
      <c r="D88" s="8" t="s">
        <v>45</v>
      </c>
      <c r="E88" s="8">
        <v>13364</v>
      </c>
      <c r="F88" s="8">
        <v>5842</v>
      </c>
      <c r="G88" s="8"/>
      <c r="H88" s="8">
        <v>7992</v>
      </c>
      <c r="I88" s="8">
        <v>1774</v>
      </c>
      <c r="J88" s="8">
        <v>2559</v>
      </c>
      <c r="K88" s="8"/>
      <c r="L88" s="8"/>
      <c r="M88" s="8"/>
      <c r="N88" s="8"/>
      <c r="O88" s="8"/>
      <c r="P88" s="8">
        <v>15</v>
      </c>
    </row>
    <row r="89" spans="1:16">
      <c r="A89" s="8">
        <f t="shared" si="1"/>
        <v>87</v>
      </c>
      <c r="B89" s="8" t="s">
        <v>110</v>
      </c>
      <c r="C89" s="8"/>
      <c r="D89" s="8" t="s">
        <v>45</v>
      </c>
      <c r="E89" s="8">
        <v>1875</v>
      </c>
      <c r="F89" s="8"/>
      <c r="G89" s="8">
        <v>2172</v>
      </c>
      <c r="H89" s="8">
        <v>363</v>
      </c>
      <c r="I89" s="8">
        <v>35</v>
      </c>
      <c r="J89" s="8">
        <v>508</v>
      </c>
      <c r="K89" s="8"/>
      <c r="L89" s="8"/>
      <c r="M89" s="8"/>
      <c r="N89" s="8"/>
      <c r="O89" s="8"/>
      <c r="P89" s="8">
        <v>2</v>
      </c>
    </row>
    <row r="90" spans="1:16">
      <c r="A90" s="8">
        <f t="shared" si="1"/>
        <v>88</v>
      </c>
      <c r="B90" s="8" t="s">
        <v>111</v>
      </c>
      <c r="C90" s="8"/>
      <c r="D90" s="8" t="s">
        <v>45</v>
      </c>
      <c r="E90" s="8">
        <v>24147</v>
      </c>
      <c r="F90" s="8">
        <v>9993</v>
      </c>
      <c r="G90" s="8"/>
      <c r="H90" s="8">
        <v>14796</v>
      </c>
      <c r="I90" s="8">
        <v>5629</v>
      </c>
      <c r="J90" s="8">
        <v>4594</v>
      </c>
      <c r="K90" s="8"/>
      <c r="L90" s="8"/>
      <c r="M90" s="8"/>
      <c r="N90" s="8"/>
      <c r="O90" s="8">
        <v>1151</v>
      </c>
      <c r="P90" s="8">
        <v>16</v>
      </c>
    </row>
    <row r="91" spans="1:16">
      <c r="A91" s="8">
        <f t="shared" si="1"/>
        <v>89</v>
      </c>
      <c r="B91" s="8" t="s">
        <v>112</v>
      </c>
      <c r="C91" s="8"/>
      <c r="D91" s="8" t="s">
        <v>45</v>
      </c>
      <c r="E91" s="8">
        <v>8458</v>
      </c>
      <c r="F91" s="8"/>
      <c r="G91" s="8"/>
      <c r="H91" s="8">
        <v>6213</v>
      </c>
      <c r="I91" s="8">
        <v>1269</v>
      </c>
      <c r="J91" s="8">
        <v>1330</v>
      </c>
      <c r="K91" s="8"/>
      <c r="L91" s="8"/>
      <c r="M91" s="8"/>
      <c r="N91" s="8"/>
      <c r="O91" s="8"/>
      <c r="P91" s="8">
        <v>8</v>
      </c>
    </row>
    <row r="92" spans="1:16">
      <c r="A92" s="8">
        <f t="shared" si="1"/>
        <v>90</v>
      </c>
      <c r="B92" s="8" t="s">
        <v>113</v>
      </c>
      <c r="C92" s="8"/>
      <c r="D92" s="8" t="s">
        <v>45</v>
      </c>
      <c r="E92" s="8">
        <v>6221</v>
      </c>
      <c r="F92" s="8"/>
      <c r="G92" s="8"/>
      <c r="H92" s="8">
        <v>5415</v>
      </c>
      <c r="I92" s="8">
        <v>656</v>
      </c>
      <c r="J92" s="8">
        <v>1224</v>
      </c>
      <c r="K92" s="8"/>
      <c r="L92" s="8"/>
      <c r="M92" s="8"/>
      <c r="N92" s="8"/>
      <c r="O92" s="8"/>
      <c r="P92" s="8">
        <v>4</v>
      </c>
    </row>
    <row r="93" spans="1:16">
      <c r="A93" s="8">
        <f t="shared" si="1"/>
        <v>91</v>
      </c>
      <c r="B93" s="8" t="s">
        <v>114</v>
      </c>
      <c r="C93" s="8"/>
      <c r="D93" s="8" t="s">
        <v>45</v>
      </c>
      <c r="E93" s="8">
        <v>3592</v>
      </c>
      <c r="F93" s="8"/>
      <c r="G93" s="8">
        <v>1295</v>
      </c>
      <c r="H93" s="8"/>
      <c r="I93" s="8">
        <v>414</v>
      </c>
      <c r="J93" s="8">
        <v>460</v>
      </c>
      <c r="K93" s="8"/>
      <c r="L93" s="8"/>
      <c r="M93" s="8"/>
      <c r="N93" s="8"/>
      <c r="O93" s="8"/>
      <c r="P93" s="8">
        <v>2</v>
      </c>
    </row>
    <row r="94" spans="1:16">
      <c r="A94" s="8">
        <f t="shared" si="1"/>
        <v>92</v>
      </c>
      <c r="B94" s="8" t="s">
        <v>115</v>
      </c>
      <c r="C94" s="8"/>
      <c r="D94" s="8" t="s">
        <v>45</v>
      </c>
      <c r="E94" s="8">
        <v>10826</v>
      </c>
      <c r="F94" s="8"/>
      <c r="G94" s="8">
        <v>2062</v>
      </c>
      <c r="H94" s="8">
        <v>3419</v>
      </c>
      <c r="I94" s="8">
        <v>1215</v>
      </c>
      <c r="J94" s="8">
        <v>9882</v>
      </c>
      <c r="K94" s="8"/>
      <c r="L94" s="8"/>
      <c r="M94" s="8"/>
      <c r="N94" s="8">
        <v>148</v>
      </c>
      <c r="O94" s="8"/>
      <c r="P94" s="8">
        <v>12</v>
      </c>
    </row>
    <row r="95" spans="1:16">
      <c r="A95" s="8">
        <f t="shared" si="1"/>
        <v>93</v>
      </c>
      <c r="B95" s="8" t="s">
        <v>116</v>
      </c>
      <c r="C95" s="8"/>
      <c r="D95" s="8" t="s">
        <v>45</v>
      </c>
      <c r="E95" s="8">
        <v>22503</v>
      </c>
      <c r="F95" s="8">
        <v>7</v>
      </c>
      <c r="G95" s="8">
        <v>381</v>
      </c>
      <c r="H95" s="8">
        <v>17084</v>
      </c>
      <c r="I95" s="8">
        <v>2904</v>
      </c>
      <c r="J95" s="8">
        <v>4751</v>
      </c>
      <c r="K95" s="8"/>
      <c r="L95" s="8">
        <v>220</v>
      </c>
      <c r="M95" s="8"/>
      <c r="N95" s="8"/>
      <c r="O95" s="8"/>
      <c r="P95" s="8">
        <v>25</v>
      </c>
    </row>
    <row r="96" spans="1:16">
      <c r="A96" s="8">
        <f t="shared" si="1"/>
        <v>94</v>
      </c>
      <c r="B96" s="8" t="s">
        <v>117</v>
      </c>
      <c r="C96" s="8"/>
      <c r="D96" s="8" t="s">
        <v>45</v>
      </c>
      <c r="E96" s="8">
        <v>12498</v>
      </c>
      <c r="F96" s="8"/>
      <c r="G96" s="8"/>
      <c r="H96" s="8">
        <v>8835</v>
      </c>
      <c r="I96" s="8">
        <v>2309</v>
      </c>
      <c r="J96" s="8">
        <v>1435</v>
      </c>
      <c r="K96" s="8"/>
      <c r="L96" s="8"/>
      <c r="M96" s="8"/>
      <c r="N96" s="8"/>
      <c r="O96" s="8"/>
      <c r="P96" s="8">
        <v>25</v>
      </c>
    </row>
    <row r="97" spans="1:16">
      <c r="A97" s="8">
        <f t="shared" si="1"/>
        <v>95</v>
      </c>
      <c r="B97" s="8" t="s">
        <v>118</v>
      </c>
      <c r="C97" s="8"/>
      <c r="D97" s="8" t="s">
        <v>45</v>
      </c>
      <c r="E97" s="8">
        <v>2588</v>
      </c>
      <c r="F97" s="8"/>
      <c r="G97" s="8">
        <v>1494</v>
      </c>
      <c r="H97" s="8">
        <v>254</v>
      </c>
      <c r="I97" s="8"/>
      <c r="J97" s="8">
        <v>1087</v>
      </c>
      <c r="K97" s="8"/>
      <c r="L97" s="8"/>
      <c r="M97" s="8"/>
      <c r="N97" s="8"/>
      <c r="O97" s="8"/>
      <c r="P97" s="8">
        <v>4</v>
      </c>
    </row>
    <row r="98" spans="1:16">
      <c r="A98" s="8">
        <f t="shared" si="1"/>
        <v>96</v>
      </c>
      <c r="B98" s="8" t="s">
        <v>119</v>
      </c>
      <c r="C98" s="8"/>
      <c r="D98" s="8" t="s">
        <v>45</v>
      </c>
      <c r="E98" s="8">
        <v>3736</v>
      </c>
      <c r="F98" s="8"/>
      <c r="G98" s="8"/>
      <c r="H98" s="8">
        <v>2594</v>
      </c>
      <c r="I98" s="8">
        <v>960</v>
      </c>
      <c r="J98" s="8">
        <v>1427</v>
      </c>
      <c r="K98" s="8"/>
      <c r="L98" s="8"/>
      <c r="M98" s="8"/>
      <c r="N98" s="8"/>
      <c r="O98" s="8"/>
      <c r="P98" s="8">
        <v>1</v>
      </c>
    </row>
    <row r="99" spans="1:16">
      <c r="A99" s="8">
        <f t="shared" si="1"/>
        <v>97</v>
      </c>
      <c r="B99" s="8" t="s">
        <v>120</v>
      </c>
      <c r="C99" s="8"/>
      <c r="D99" s="8" t="s">
        <v>45</v>
      </c>
      <c r="E99" s="8">
        <v>3538</v>
      </c>
      <c r="F99" s="8"/>
      <c r="G99" s="8"/>
      <c r="H99" s="8">
        <v>2395</v>
      </c>
      <c r="I99" s="8">
        <v>400</v>
      </c>
      <c r="J99" s="8">
        <v>929</v>
      </c>
      <c r="K99" s="8"/>
      <c r="L99" s="8"/>
      <c r="M99" s="8"/>
      <c r="N99" s="8"/>
      <c r="O99" s="8"/>
      <c r="P99" s="8">
        <v>3</v>
      </c>
    </row>
    <row r="100" spans="1:16">
      <c r="A100" s="8">
        <f t="shared" si="1"/>
        <v>98</v>
      </c>
      <c r="B100" s="8" t="s">
        <v>121</v>
      </c>
      <c r="C100" s="8"/>
      <c r="D100" s="8" t="s">
        <v>45</v>
      </c>
      <c r="E100" s="8">
        <v>18460</v>
      </c>
      <c r="F100" s="8"/>
      <c r="G100" s="8">
        <v>8140</v>
      </c>
      <c r="H100" s="8">
        <v>1489</v>
      </c>
      <c r="I100" s="8">
        <v>380</v>
      </c>
      <c r="J100" s="8">
        <v>3391</v>
      </c>
      <c r="K100" s="8"/>
      <c r="L100" s="8"/>
      <c r="M100" s="8"/>
      <c r="N100" s="8"/>
      <c r="O100" s="8">
        <v>760</v>
      </c>
      <c r="P100" s="8">
        <v>9</v>
      </c>
    </row>
    <row r="101" spans="1:16">
      <c r="A101" s="8">
        <f t="shared" si="1"/>
        <v>99</v>
      </c>
      <c r="B101" s="8" t="s">
        <v>122</v>
      </c>
      <c r="C101" s="8"/>
      <c r="D101" s="8" t="s">
        <v>45</v>
      </c>
      <c r="E101" s="8">
        <v>27168</v>
      </c>
      <c r="F101" s="8">
        <v>1205</v>
      </c>
      <c r="G101" s="8">
        <v>7161</v>
      </c>
      <c r="H101" s="8">
        <v>9620</v>
      </c>
      <c r="I101" s="8">
        <v>1777</v>
      </c>
      <c r="J101" s="8">
        <v>10243</v>
      </c>
      <c r="K101" s="8">
        <v>62</v>
      </c>
      <c r="L101" s="8"/>
      <c r="M101" s="8"/>
      <c r="N101" s="8">
        <v>170</v>
      </c>
      <c r="O101" s="8">
        <v>1000</v>
      </c>
      <c r="P101" s="8">
        <v>10</v>
      </c>
    </row>
    <row r="102" spans="1:16">
      <c r="A102" s="8">
        <f t="shared" si="1"/>
        <v>100</v>
      </c>
      <c r="B102" s="8" t="s">
        <v>123</v>
      </c>
      <c r="C102" s="8"/>
      <c r="D102" s="8" t="s">
        <v>45</v>
      </c>
      <c r="E102" s="8">
        <v>3587</v>
      </c>
      <c r="F102" s="8"/>
      <c r="G102" s="8"/>
      <c r="H102" s="8">
        <v>1209</v>
      </c>
      <c r="I102" s="8">
        <v>1684</v>
      </c>
      <c r="J102" s="8">
        <v>658</v>
      </c>
      <c r="K102" s="8"/>
      <c r="L102" s="8"/>
      <c r="M102" s="8"/>
      <c r="N102" s="8"/>
      <c r="O102" s="8"/>
      <c r="P102" s="8">
        <v>4</v>
      </c>
    </row>
    <row r="103" spans="1:16">
      <c r="A103" s="8">
        <f t="shared" si="1"/>
        <v>101</v>
      </c>
      <c r="B103" s="8" t="s">
        <v>124</v>
      </c>
      <c r="C103" s="8"/>
      <c r="D103" s="8" t="s">
        <v>45</v>
      </c>
      <c r="E103" s="8">
        <v>1448</v>
      </c>
      <c r="F103" s="8"/>
      <c r="G103" s="8"/>
      <c r="H103" s="8">
        <v>832</v>
      </c>
      <c r="I103" s="8">
        <v>125</v>
      </c>
      <c r="J103" s="8">
        <v>347</v>
      </c>
      <c r="K103" s="8"/>
      <c r="L103" s="8"/>
      <c r="M103" s="8"/>
      <c r="N103" s="8"/>
      <c r="O103" s="8"/>
      <c r="P103" s="8">
        <v>1</v>
      </c>
    </row>
    <row r="104" spans="1:16">
      <c r="A104" s="8">
        <f t="shared" si="1"/>
        <v>102</v>
      </c>
      <c r="B104" s="8" t="s">
        <v>125</v>
      </c>
      <c r="C104" s="8"/>
      <c r="D104" s="8" t="s">
        <v>45</v>
      </c>
      <c r="E104" s="8">
        <v>17622</v>
      </c>
      <c r="F104" s="8">
        <v>23</v>
      </c>
      <c r="G104" s="8">
        <v>10282</v>
      </c>
      <c r="H104" s="8">
        <v>3147</v>
      </c>
      <c r="I104" s="8">
        <v>605</v>
      </c>
      <c r="J104" s="8">
        <v>2473</v>
      </c>
      <c r="K104" s="8"/>
      <c r="L104" s="8"/>
      <c r="M104" s="8"/>
      <c r="N104" s="8"/>
      <c r="O104" s="8">
        <v>118</v>
      </c>
      <c r="P104" s="8">
        <v>13</v>
      </c>
    </row>
    <row r="105" spans="1:16">
      <c r="A105" s="8">
        <f t="shared" si="1"/>
        <v>103</v>
      </c>
      <c r="B105" s="8" t="s">
        <v>126</v>
      </c>
      <c r="C105" s="8"/>
      <c r="D105" s="8" t="s">
        <v>45</v>
      </c>
      <c r="E105" s="8">
        <v>401</v>
      </c>
      <c r="F105" s="8"/>
      <c r="G105" s="8">
        <v>275</v>
      </c>
      <c r="H105" s="8">
        <v>29</v>
      </c>
      <c r="I105" s="8">
        <v>509</v>
      </c>
      <c r="J105" s="8">
        <v>275</v>
      </c>
      <c r="K105" s="8"/>
      <c r="L105" s="8"/>
      <c r="M105" s="8"/>
      <c r="N105" s="8"/>
      <c r="O105" s="8"/>
      <c r="P105" s="8">
        <v>4</v>
      </c>
    </row>
    <row r="106" spans="1:16">
      <c r="A106" s="8">
        <f t="shared" si="1"/>
        <v>104</v>
      </c>
      <c r="B106" s="8" t="s">
        <v>127</v>
      </c>
      <c r="C106" s="8"/>
      <c r="D106" s="8" t="s">
        <v>45</v>
      </c>
      <c r="E106" s="8">
        <v>43677</v>
      </c>
      <c r="F106" s="8"/>
      <c r="G106" s="8">
        <v>8763</v>
      </c>
      <c r="H106" s="8">
        <v>11572</v>
      </c>
      <c r="I106" s="8">
        <v>2340</v>
      </c>
      <c r="J106" s="8">
        <v>8767</v>
      </c>
      <c r="K106" s="8"/>
      <c r="L106" s="8">
        <v>52</v>
      </c>
      <c r="M106" s="8"/>
      <c r="N106" s="8"/>
      <c r="O106" s="8"/>
      <c r="P106" s="8">
        <v>26</v>
      </c>
    </row>
    <row r="107" spans="1:16">
      <c r="A107" s="8">
        <f t="shared" si="1"/>
        <v>105</v>
      </c>
      <c r="B107" s="8" t="s">
        <v>128</v>
      </c>
      <c r="C107" s="8"/>
      <c r="D107" s="8" t="s">
        <v>45</v>
      </c>
      <c r="E107" s="8">
        <v>654</v>
      </c>
      <c r="F107" s="8">
        <v>5491</v>
      </c>
      <c r="G107" s="8"/>
      <c r="H107" s="8">
        <v>3111</v>
      </c>
      <c r="I107" s="8">
        <v>1832</v>
      </c>
      <c r="J107" s="8">
        <v>1512</v>
      </c>
      <c r="K107" s="8"/>
      <c r="L107" s="8">
        <v>122</v>
      </c>
      <c r="M107" s="8"/>
      <c r="N107" s="8"/>
      <c r="O107" s="8"/>
      <c r="P107" s="8">
        <v>4</v>
      </c>
    </row>
    <row r="108" spans="1:16">
      <c r="A108" s="8">
        <f t="shared" si="1"/>
        <v>106</v>
      </c>
      <c r="B108" s="8" t="s">
        <v>129</v>
      </c>
      <c r="C108" s="8"/>
      <c r="D108" s="8" t="s">
        <v>45</v>
      </c>
      <c r="E108" s="8">
        <v>16892</v>
      </c>
      <c r="F108" s="8">
        <v>39</v>
      </c>
      <c r="G108" s="8">
        <v>10541</v>
      </c>
      <c r="H108" s="8">
        <v>2617</v>
      </c>
      <c r="I108" s="8">
        <v>1250</v>
      </c>
      <c r="J108" s="8">
        <v>5491</v>
      </c>
      <c r="K108" s="8">
        <v>242</v>
      </c>
      <c r="L108" s="8"/>
      <c r="M108" s="8"/>
      <c r="N108" s="8"/>
      <c r="O108" s="8">
        <v>482</v>
      </c>
      <c r="P108" s="8">
        <v>16</v>
      </c>
    </row>
    <row r="109" spans="1:16">
      <c r="A109" s="8">
        <f t="shared" si="1"/>
        <v>107</v>
      </c>
      <c r="B109" s="8" t="s">
        <v>130</v>
      </c>
      <c r="C109" s="8"/>
      <c r="D109" s="8" t="s">
        <v>45</v>
      </c>
      <c r="E109" s="8">
        <v>2242</v>
      </c>
      <c r="F109" s="8">
        <v>7751</v>
      </c>
      <c r="G109" s="8">
        <v>541</v>
      </c>
      <c r="H109" s="8">
        <v>6704</v>
      </c>
      <c r="I109" s="8">
        <v>641</v>
      </c>
      <c r="J109" s="8">
        <v>1823</v>
      </c>
      <c r="K109" s="8"/>
      <c r="L109" s="8"/>
      <c r="M109" s="8"/>
      <c r="N109" s="8"/>
      <c r="O109" s="8"/>
      <c r="P109" s="8">
        <v>6</v>
      </c>
    </row>
    <row r="110" spans="1:16">
      <c r="A110" s="8">
        <f t="shared" si="1"/>
        <v>108</v>
      </c>
      <c r="B110" s="8" t="s">
        <v>131</v>
      </c>
      <c r="C110" s="8"/>
      <c r="D110" s="8" t="s">
        <v>45</v>
      </c>
      <c r="E110" s="8">
        <v>17734</v>
      </c>
      <c r="F110" s="8"/>
      <c r="G110" s="8"/>
      <c r="H110" s="8">
        <v>14247</v>
      </c>
      <c r="I110" s="8">
        <v>1973</v>
      </c>
      <c r="J110" s="8">
        <v>6465</v>
      </c>
      <c r="K110" s="8"/>
      <c r="L110" s="8"/>
      <c r="M110" s="8"/>
      <c r="N110" s="8"/>
      <c r="O110" s="8"/>
      <c r="P110" s="8">
        <v>13</v>
      </c>
    </row>
    <row r="111" spans="1:16">
      <c r="A111" s="8">
        <f t="shared" si="1"/>
        <v>109</v>
      </c>
      <c r="B111" s="8" t="s">
        <v>132</v>
      </c>
      <c r="C111" s="8"/>
      <c r="D111" s="8" t="s">
        <v>45</v>
      </c>
      <c r="E111" s="8">
        <v>17804</v>
      </c>
      <c r="F111" s="8">
        <v>156</v>
      </c>
      <c r="G111" s="8"/>
      <c r="H111" s="8">
        <v>9481</v>
      </c>
      <c r="I111" s="8">
        <v>1254</v>
      </c>
      <c r="J111" s="8">
        <v>3695</v>
      </c>
      <c r="K111" s="8"/>
      <c r="L111" s="8"/>
      <c r="M111" s="8"/>
      <c r="N111" s="8"/>
      <c r="O111" s="8">
        <v>428</v>
      </c>
      <c r="P111" s="8">
        <v>14</v>
      </c>
    </row>
    <row r="112" spans="1:16">
      <c r="A112" s="8">
        <f t="shared" si="1"/>
        <v>110</v>
      </c>
      <c r="B112" s="8" t="s">
        <v>133</v>
      </c>
      <c r="C112" s="8"/>
      <c r="D112" s="8" t="s">
        <v>45</v>
      </c>
      <c r="E112" s="8">
        <v>7845</v>
      </c>
      <c r="F112" s="8"/>
      <c r="G112" s="8">
        <v>5248</v>
      </c>
      <c r="H112" s="8">
        <v>944</v>
      </c>
      <c r="I112" s="8">
        <v>57</v>
      </c>
      <c r="J112" s="8">
        <v>4504</v>
      </c>
      <c r="K112" s="8"/>
      <c r="L112" s="8"/>
      <c r="M112" s="8"/>
      <c r="N112" s="8"/>
      <c r="O112" s="8"/>
      <c r="P112" s="8">
        <v>12</v>
      </c>
    </row>
    <row r="113" spans="1:16">
      <c r="A113" s="8">
        <f t="shared" si="1"/>
        <v>111</v>
      </c>
      <c r="B113" s="8" t="s">
        <v>134</v>
      </c>
      <c r="C113" s="8"/>
      <c r="D113" s="8" t="s">
        <v>45</v>
      </c>
      <c r="E113" s="8">
        <v>11658</v>
      </c>
      <c r="F113" s="8"/>
      <c r="G113" s="8">
        <v>1089</v>
      </c>
      <c r="H113" s="8">
        <v>732</v>
      </c>
      <c r="I113" s="8">
        <v>4538</v>
      </c>
      <c r="J113" s="8">
        <v>1132</v>
      </c>
      <c r="K113" s="8"/>
      <c r="L113" s="8"/>
      <c r="M113" s="8"/>
      <c r="N113" s="8"/>
      <c r="O113" s="8">
        <v>389</v>
      </c>
      <c r="P113" s="8">
        <v>11</v>
      </c>
    </row>
    <row r="114" spans="1:16">
      <c r="A114" s="8">
        <f t="shared" si="1"/>
        <v>112</v>
      </c>
      <c r="B114" s="8" t="s">
        <v>135</v>
      </c>
      <c r="C114" s="8"/>
      <c r="D114" s="8" t="s">
        <v>45</v>
      </c>
      <c r="E114" s="8">
        <v>3869</v>
      </c>
      <c r="F114" s="8"/>
      <c r="G114" s="8"/>
      <c r="H114" s="8">
        <v>1810</v>
      </c>
      <c r="I114" s="8">
        <v>1416</v>
      </c>
      <c r="J114" s="8">
        <v>3286</v>
      </c>
      <c r="K114" s="8"/>
      <c r="L114" s="8"/>
      <c r="M114" s="8"/>
      <c r="N114" s="8"/>
      <c r="O114" s="8"/>
      <c r="P114" s="8">
        <v>4</v>
      </c>
    </row>
    <row r="115" spans="1:16">
      <c r="A115" s="8">
        <f t="shared" si="1"/>
        <v>113</v>
      </c>
      <c r="B115" s="8" t="s">
        <v>136</v>
      </c>
      <c r="C115" s="8"/>
      <c r="D115" s="8" t="s">
        <v>45</v>
      </c>
      <c r="E115" s="8">
        <v>7720</v>
      </c>
      <c r="F115" s="8">
        <v>3151</v>
      </c>
      <c r="G115" s="8">
        <v>9</v>
      </c>
      <c r="H115" s="8">
        <v>5486</v>
      </c>
      <c r="I115" s="8">
        <v>556</v>
      </c>
      <c r="J115" s="8">
        <v>2250</v>
      </c>
      <c r="K115" s="8"/>
      <c r="L115" s="8"/>
      <c r="M115" s="8"/>
      <c r="N115" s="8"/>
      <c r="O115" s="8"/>
      <c r="P115" s="8">
        <v>8</v>
      </c>
    </row>
    <row r="116" spans="1:16">
      <c r="A116" s="8">
        <f t="shared" si="1"/>
        <v>114</v>
      </c>
      <c r="B116" s="8" t="s">
        <v>137</v>
      </c>
      <c r="C116" s="8"/>
      <c r="D116" s="8" t="s">
        <v>45</v>
      </c>
      <c r="E116" s="8">
        <v>4002</v>
      </c>
      <c r="F116" s="8">
        <v>37</v>
      </c>
      <c r="G116" s="8">
        <v>188</v>
      </c>
      <c r="H116" s="8">
        <v>3944</v>
      </c>
      <c r="I116" s="8">
        <v>388</v>
      </c>
      <c r="J116" s="8">
        <v>920</v>
      </c>
      <c r="K116" s="8"/>
      <c r="L116" s="8"/>
      <c r="M116" s="8"/>
      <c r="N116" s="8"/>
      <c r="O116" s="8"/>
      <c r="P116" s="8">
        <v>2</v>
      </c>
    </row>
    <row r="117" spans="1:16">
      <c r="A117" s="8">
        <f t="shared" si="1"/>
        <v>115</v>
      </c>
      <c r="B117" s="8" t="s">
        <v>138</v>
      </c>
      <c r="C117" s="8"/>
      <c r="D117" s="8" t="s">
        <v>45</v>
      </c>
      <c r="E117" s="8">
        <v>7683</v>
      </c>
      <c r="F117" s="8"/>
      <c r="G117" s="8">
        <v>651</v>
      </c>
      <c r="H117" s="8">
        <v>3246</v>
      </c>
      <c r="I117" s="8">
        <v>302</v>
      </c>
      <c r="J117" s="8">
        <v>1104</v>
      </c>
      <c r="K117" s="8"/>
      <c r="L117" s="8"/>
      <c r="M117" s="8"/>
      <c r="N117" s="8"/>
      <c r="O117" s="8"/>
      <c r="P117" s="8">
        <v>11</v>
      </c>
    </row>
    <row r="118" spans="1:16">
      <c r="A118" s="8">
        <f t="shared" si="1"/>
        <v>116</v>
      </c>
      <c r="B118" s="8" t="s">
        <v>139</v>
      </c>
      <c r="C118" s="8"/>
      <c r="D118" s="8" t="s">
        <v>45</v>
      </c>
      <c r="E118" s="8">
        <v>708</v>
      </c>
      <c r="F118" s="8"/>
      <c r="G118" s="8"/>
      <c r="H118" s="8"/>
      <c r="I118" s="8">
        <v>758</v>
      </c>
      <c r="J118" s="8">
        <v>95</v>
      </c>
      <c r="K118" s="8"/>
      <c r="L118" s="8"/>
      <c r="M118" s="8"/>
      <c r="N118" s="8"/>
      <c r="O118" s="8"/>
      <c r="P118" s="8">
        <v>4</v>
      </c>
    </row>
    <row r="119" spans="1:16">
      <c r="A119" s="8">
        <f t="shared" si="1"/>
        <v>117</v>
      </c>
      <c r="B119" s="8" t="s">
        <v>140</v>
      </c>
      <c r="C119" s="8"/>
      <c r="D119" s="8" t="s">
        <v>45</v>
      </c>
      <c r="E119" s="8">
        <v>6322</v>
      </c>
      <c r="F119" s="8"/>
      <c r="G119" s="8"/>
      <c r="H119" s="8">
        <v>4963</v>
      </c>
      <c r="I119" s="8">
        <v>628</v>
      </c>
      <c r="J119" s="8">
        <v>1217</v>
      </c>
      <c r="K119" s="8"/>
      <c r="L119" s="8"/>
      <c r="M119" s="8"/>
      <c r="N119" s="8"/>
      <c r="O119" s="8"/>
      <c r="P119" s="8">
        <v>4</v>
      </c>
    </row>
    <row r="120" spans="1:16">
      <c r="A120" s="8">
        <f t="shared" si="1"/>
        <v>118</v>
      </c>
      <c r="B120" s="8" t="s">
        <v>141</v>
      </c>
      <c r="C120" s="8"/>
      <c r="D120" s="8" t="s">
        <v>45</v>
      </c>
      <c r="E120" s="8">
        <v>7082</v>
      </c>
      <c r="F120" s="8"/>
      <c r="G120" s="8"/>
      <c r="H120" s="8">
        <v>3348</v>
      </c>
      <c r="I120" s="8">
        <v>339</v>
      </c>
      <c r="J120" s="8">
        <v>652</v>
      </c>
      <c r="K120" s="8"/>
      <c r="L120" s="8"/>
      <c r="M120" s="8"/>
      <c r="N120" s="8"/>
      <c r="O120" s="8"/>
      <c r="P120" s="8">
        <v>22</v>
      </c>
    </row>
    <row r="121" spans="1:16">
      <c r="A121" s="8">
        <f t="shared" si="1"/>
        <v>119</v>
      </c>
      <c r="B121" s="8" t="s">
        <v>142</v>
      </c>
      <c r="C121" s="8"/>
      <c r="D121" s="8" t="s">
        <v>45</v>
      </c>
      <c r="E121" s="8">
        <v>2503</v>
      </c>
      <c r="F121" s="8">
        <v>446</v>
      </c>
      <c r="G121" s="8">
        <v>1962</v>
      </c>
      <c r="H121" s="8">
        <v>163</v>
      </c>
      <c r="I121" s="8">
        <v>1206</v>
      </c>
      <c r="J121" s="8">
        <v>567</v>
      </c>
      <c r="K121" s="8"/>
      <c r="L121" s="8"/>
      <c r="M121" s="8"/>
      <c r="N121" s="8"/>
      <c r="O121" s="8"/>
      <c r="P121" s="8">
        <v>4</v>
      </c>
    </row>
    <row r="122" spans="1:16">
      <c r="A122" s="8">
        <f t="shared" si="1"/>
        <v>120</v>
      </c>
      <c r="B122" s="8" t="s">
        <v>143</v>
      </c>
      <c r="C122" s="8" t="s">
        <v>144</v>
      </c>
      <c r="D122" s="8" t="s">
        <v>45</v>
      </c>
      <c r="E122" s="8">
        <v>7606</v>
      </c>
      <c r="F122" s="8"/>
      <c r="G122" s="8"/>
      <c r="H122" s="8">
        <v>2653</v>
      </c>
      <c r="I122" s="8"/>
      <c r="J122" s="8">
        <v>712</v>
      </c>
      <c r="K122" s="8"/>
      <c r="L122" s="8"/>
      <c r="M122" s="8"/>
      <c r="N122" s="8"/>
      <c r="O122" s="8"/>
      <c r="P122" s="8">
        <v>8</v>
      </c>
    </row>
    <row r="123" spans="1:16">
      <c r="A123" s="8">
        <f t="shared" si="1"/>
        <v>121</v>
      </c>
      <c r="B123" s="8" t="s">
        <v>145</v>
      </c>
      <c r="C123" s="8"/>
      <c r="D123" s="8" t="s">
        <v>45</v>
      </c>
      <c r="E123" s="8">
        <v>16606</v>
      </c>
      <c r="F123" s="8"/>
      <c r="G123" s="8">
        <v>6501</v>
      </c>
      <c r="H123" s="8">
        <v>1069</v>
      </c>
      <c r="I123" s="8">
        <v>334</v>
      </c>
      <c r="J123" s="8">
        <v>1850</v>
      </c>
      <c r="K123" s="8"/>
      <c r="L123" s="8"/>
      <c r="M123" s="8"/>
      <c r="N123" s="8"/>
      <c r="O123" s="8">
        <v>287</v>
      </c>
      <c r="P123" s="8">
        <v>8</v>
      </c>
    </row>
    <row r="124" spans="1:16">
      <c r="A124" s="8">
        <f t="shared" si="1"/>
        <v>122</v>
      </c>
      <c r="B124" s="8" t="s">
        <v>146</v>
      </c>
      <c r="C124" s="8"/>
      <c r="D124" s="8" t="s">
        <v>45</v>
      </c>
      <c r="E124" s="8">
        <v>38192</v>
      </c>
      <c r="F124" s="8">
        <v>480</v>
      </c>
      <c r="G124" s="8">
        <v>9949</v>
      </c>
      <c r="H124" s="8">
        <v>729</v>
      </c>
      <c r="I124" s="8">
        <v>234</v>
      </c>
      <c r="J124" s="8">
        <v>9331</v>
      </c>
      <c r="K124" s="8"/>
      <c r="L124" s="8">
        <v>558</v>
      </c>
      <c r="M124" s="8"/>
      <c r="N124" s="8">
        <v>106</v>
      </c>
      <c r="O124" s="8">
        <v>528</v>
      </c>
      <c r="P124" s="8">
        <v>9</v>
      </c>
    </row>
    <row r="125" spans="1:16">
      <c r="A125" s="8">
        <f t="shared" si="1"/>
        <v>123</v>
      </c>
      <c r="B125" s="8" t="s">
        <v>147</v>
      </c>
      <c r="C125" s="8"/>
      <c r="D125" s="8" t="s">
        <v>45</v>
      </c>
      <c r="E125" s="8">
        <v>15375</v>
      </c>
      <c r="F125" s="8"/>
      <c r="G125" s="8"/>
      <c r="H125" s="8">
        <v>13696</v>
      </c>
      <c r="I125" s="8">
        <v>793</v>
      </c>
      <c r="J125" s="8">
        <v>2667</v>
      </c>
      <c r="K125" s="8"/>
      <c r="L125" s="8"/>
      <c r="M125" s="8"/>
      <c r="N125" s="8"/>
      <c r="O125" s="8">
        <v>4</v>
      </c>
      <c r="P125" s="8">
        <v>7</v>
      </c>
    </row>
    <row r="126" spans="1:16">
      <c r="A126" s="8">
        <f t="shared" si="1"/>
        <v>124</v>
      </c>
      <c r="B126" s="8" t="s">
        <v>148</v>
      </c>
      <c r="C126" s="8"/>
      <c r="D126" s="8" t="s">
        <v>45</v>
      </c>
      <c r="E126" s="8">
        <v>5963</v>
      </c>
      <c r="F126" s="8">
        <v>32</v>
      </c>
      <c r="G126" s="8"/>
      <c r="H126" s="8">
        <v>4195</v>
      </c>
      <c r="I126" s="8">
        <v>134</v>
      </c>
      <c r="J126" s="8">
        <v>1107</v>
      </c>
      <c r="K126" s="8"/>
      <c r="L126" s="8"/>
      <c r="M126" s="8"/>
      <c r="N126" s="8"/>
      <c r="O126" s="8"/>
      <c r="P126" s="8">
        <v>4</v>
      </c>
    </row>
    <row r="127" spans="1:16">
      <c r="A127" s="8">
        <f t="shared" si="1"/>
        <v>125</v>
      </c>
      <c r="B127" s="8" t="s">
        <v>149</v>
      </c>
      <c r="C127" s="8"/>
      <c r="D127" s="8" t="s">
        <v>45</v>
      </c>
      <c r="E127" s="8">
        <v>137</v>
      </c>
      <c r="F127" s="8"/>
      <c r="G127" s="8"/>
      <c r="H127" s="8">
        <v>106</v>
      </c>
      <c r="I127" s="8"/>
      <c r="J127" s="8">
        <v>80</v>
      </c>
      <c r="K127" s="8"/>
      <c r="L127" s="8"/>
      <c r="M127" s="8"/>
      <c r="N127" s="8"/>
      <c r="O127" s="8"/>
      <c r="P127" s="8">
        <v>1</v>
      </c>
    </row>
    <row r="128" spans="1:16">
      <c r="A128" s="8">
        <f t="shared" si="1"/>
        <v>126</v>
      </c>
      <c r="B128" s="8" t="s">
        <v>150</v>
      </c>
      <c r="C128" s="8"/>
      <c r="D128" s="8" t="s">
        <v>45</v>
      </c>
      <c r="E128" s="8">
        <v>1111</v>
      </c>
      <c r="F128" s="8"/>
      <c r="G128" s="8"/>
      <c r="H128" s="8">
        <v>591</v>
      </c>
      <c r="I128" s="8">
        <v>783</v>
      </c>
      <c r="J128" s="8">
        <v>232</v>
      </c>
      <c r="K128" s="8"/>
      <c r="L128" s="8"/>
      <c r="M128" s="8"/>
      <c r="N128" s="8"/>
      <c r="O128" s="8"/>
      <c r="P128" s="8">
        <v>4</v>
      </c>
    </row>
    <row r="129" spans="1:16">
      <c r="A129" s="8">
        <f t="shared" si="1"/>
        <v>127</v>
      </c>
      <c r="B129" s="8" t="s">
        <v>151</v>
      </c>
      <c r="C129" s="8"/>
      <c r="D129" s="8" t="s">
        <v>45</v>
      </c>
      <c r="E129" s="8">
        <v>5908</v>
      </c>
      <c r="F129" s="8"/>
      <c r="G129" s="8"/>
      <c r="H129" s="8">
        <v>4357</v>
      </c>
      <c r="I129" s="8">
        <v>58</v>
      </c>
      <c r="J129" s="8">
        <v>3326</v>
      </c>
      <c r="K129" s="8"/>
      <c r="L129" s="8"/>
      <c r="M129" s="8"/>
      <c r="N129" s="8"/>
      <c r="O129" s="8"/>
      <c r="P129" s="8">
        <v>8</v>
      </c>
    </row>
    <row r="130" spans="1:16">
      <c r="A130" s="8">
        <f t="shared" si="1"/>
        <v>128</v>
      </c>
      <c r="B130" s="8" t="s">
        <v>152</v>
      </c>
      <c r="C130" s="8"/>
      <c r="D130" s="8" t="s">
        <v>45</v>
      </c>
      <c r="E130" s="8">
        <v>4675</v>
      </c>
      <c r="F130" s="8">
        <v>36</v>
      </c>
      <c r="G130" s="8"/>
      <c r="H130" s="8">
        <v>5296</v>
      </c>
      <c r="I130" s="8">
        <v>149</v>
      </c>
      <c r="J130" s="8">
        <v>1107</v>
      </c>
      <c r="K130" s="8"/>
      <c r="L130" s="8"/>
      <c r="M130" s="8"/>
      <c r="N130" s="8"/>
      <c r="O130" s="8"/>
      <c r="P130" s="8">
        <v>2</v>
      </c>
    </row>
    <row r="131" spans="1:16">
      <c r="A131" s="8">
        <f t="shared" si="1"/>
        <v>129</v>
      </c>
      <c r="B131" s="8" t="s">
        <v>153</v>
      </c>
      <c r="C131" s="8"/>
      <c r="D131" s="8" t="s">
        <v>45</v>
      </c>
      <c r="E131" s="8">
        <v>5420</v>
      </c>
      <c r="F131" s="8"/>
      <c r="G131" s="8"/>
      <c r="H131" s="8">
        <v>4246</v>
      </c>
      <c r="I131" s="8">
        <v>440</v>
      </c>
      <c r="J131" s="8">
        <v>1573</v>
      </c>
      <c r="K131" s="8"/>
      <c r="L131" s="8"/>
      <c r="M131" s="8"/>
      <c r="N131" s="8"/>
      <c r="O131" s="8"/>
      <c r="P131" s="8">
        <v>8</v>
      </c>
    </row>
    <row r="132" spans="1:16">
      <c r="A132" s="8">
        <f t="shared" ref="A132:A138" si="2">A131+1</f>
        <v>130</v>
      </c>
      <c r="B132" s="8" t="s">
        <v>154</v>
      </c>
      <c r="C132" s="8"/>
      <c r="D132" s="8" t="s">
        <v>45</v>
      </c>
      <c r="E132" s="8">
        <v>8190</v>
      </c>
      <c r="F132" s="8"/>
      <c r="G132" s="8">
        <v>266</v>
      </c>
      <c r="H132" s="8">
        <v>6633</v>
      </c>
      <c r="I132" s="8">
        <v>1012</v>
      </c>
      <c r="J132" s="8">
        <v>4513</v>
      </c>
      <c r="K132" s="8"/>
      <c r="L132" s="8"/>
      <c r="M132" s="8"/>
      <c r="N132" s="8"/>
      <c r="O132" s="8"/>
      <c r="P132" s="8">
        <v>4</v>
      </c>
    </row>
    <row r="133" spans="1:16">
      <c r="A133" s="8">
        <f t="shared" si="2"/>
        <v>131</v>
      </c>
      <c r="B133" s="8" t="s">
        <v>155</v>
      </c>
      <c r="C133" s="8"/>
      <c r="D133" s="8" t="s">
        <v>45</v>
      </c>
      <c r="E133" s="8">
        <v>1342</v>
      </c>
      <c r="F133" s="8">
        <v>2607</v>
      </c>
      <c r="G133" s="8">
        <v>722</v>
      </c>
      <c r="H133" s="8">
        <v>2040</v>
      </c>
      <c r="I133" s="8">
        <v>311</v>
      </c>
      <c r="J133" s="8">
        <v>1188</v>
      </c>
      <c r="K133" s="8"/>
      <c r="L133" s="8"/>
      <c r="M133" s="8"/>
      <c r="N133" s="8"/>
      <c r="O133" s="8"/>
      <c r="P133" s="8">
        <v>4</v>
      </c>
    </row>
    <row r="134" spans="1:16">
      <c r="A134" s="8">
        <f t="shared" si="2"/>
        <v>132</v>
      </c>
      <c r="B134" s="8" t="s">
        <v>156</v>
      </c>
      <c r="C134" s="8" t="s">
        <v>157</v>
      </c>
      <c r="D134" s="8" t="s">
        <v>45</v>
      </c>
      <c r="E134" s="8">
        <v>4018</v>
      </c>
      <c r="F134" s="8"/>
      <c r="G134" s="8">
        <v>26</v>
      </c>
      <c r="H134" s="8">
        <v>2167</v>
      </c>
      <c r="I134" s="8">
        <v>171</v>
      </c>
      <c r="J134" s="8">
        <v>958</v>
      </c>
      <c r="K134" s="8"/>
      <c r="L134" s="8"/>
      <c r="M134" s="8"/>
      <c r="N134" s="8"/>
      <c r="O134" s="8"/>
      <c r="P134" s="8">
        <v>8</v>
      </c>
    </row>
    <row r="135" spans="1:16">
      <c r="A135" s="8">
        <f t="shared" si="2"/>
        <v>133</v>
      </c>
      <c r="B135" s="8" t="s">
        <v>158</v>
      </c>
      <c r="C135" s="8"/>
      <c r="D135" s="8" t="s">
        <v>45</v>
      </c>
      <c r="E135" s="8">
        <v>6304</v>
      </c>
      <c r="F135" s="8">
        <v>991</v>
      </c>
      <c r="G135" s="8">
        <v>144</v>
      </c>
      <c r="H135" s="8">
        <v>2213</v>
      </c>
      <c r="I135" s="8">
        <v>4987</v>
      </c>
      <c r="J135" s="8">
        <v>2096</v>
      </c>
      <c r="K135" s="8"/>
      <c r="L135" s="8">
        <v>1150</v>
      </c>
      <c r="M135" s="8"/>
      <c r="N135" s="8">
        <v>628</v>
      </c>
      <c r="O135" s="8"/>
      <c r="P135" s="8">
        <v>3</v>
      </c>
    </row>
    <row r="136" spans="1:16">
      <c r="A136" s="8">
        <f t="shared" si="2"/>
        <v>134</v>
      </c>
      <c r="B136" s="8" t="s">
        <v>159</v>
      </c>
      <c r="C136" s="8"/>
      <c r="D136" s="8" t="s">
        <v>45</v>
      </c>
      <c r="E136" s="8">
        <v>7985</v>
      </c>
      <c r="F136" s="8"/>
      <c r="G136" s="8">
        <v>1323</v>
      </c>
      <c r="H136" s="8">
        <v>1854</v>
      </c>
      <c r="I136" s="8">
        <v>467</v>
      </c>
      <c r="J136" s="8">
        <v>4602</v>
      </c>
      <c r="K136" s="8"/>
      <c r="L136" s="8"/>
      <c r="M136" s="8"/>
      <c r="N136" s="8"/>
      <c r="O136" s="8"/>
      <c r="P136" s="8">
        <v>4</v>
      </c>
    </row>
    <row r="137" spans="1:16">
      <c r="A137" s="8">
        <f t="shared" si="2"/>
        <v>135</v>
      </c>
      <c r="B137" s="8" t="s">
        <v>160</v>
      </c>
      <c r="C137" s="8"/>
      <c r="D137" s="8" t="s">
        <v>45</v>
      </c>
      <c r="E137" s="8">
        <v>14207</v>
      </c>
      <c r="F137" s="8"/>
      <c r="G137" s="8">
        <v>1594</v>
      </c>
      <c r="H137" s="8">
        <v>6602</v>
      </c>
      <c r="I137" s="8">
        <v>2396</v>
      </c>
      <c r="J137" s="8">
        <v>1963</v>
      </c>
      <c r="K137" s="8">
        <v>532</v>
      </c>
      <c r="L137" s="8"/>
      <c r="M137" s="8"/>
      <c r="N137" s="8"/>
      <c r="O137" s="8">
        <v>765</v>
      </c>
      <c r="P137" s="8">
        <v>14</v>
      </c>
    </row>
    <row r="138" spans="1:16">
      <c r="A138" s="8">
        <f t="shared" si="2"/>
        <v>136</v>
      </c>
      <c r="B138" s="8" t="s">
        <v>161</v>
      </c>
      <c r="C138" s="8"/>
      <c r="D138" s="8" t="s">
        <v>45</v>
      </c>
      <c r="E138" s="8">
        <v>3264</v>
      </c>
      <c r="F138" s="8"/>
      <c r="G138" s="8">
        <v>307</v>
      </c>
      <c r="H138" s="8">
        <v>2053</v>
      </c>
      <c r="I138" s="8">
        <v>316</v>
      </c>
      <c r="J138" s="8">
        <v>912</v>
      </c>
      <c r="K138" s="8"/>
      <c r="L138" s="8"/>
      <c r="M138" s="8"/>
      <c r="N138" s="8"/>
      <c r="O138" s="8"/>
      <c r="P138" s="8">
        <v>4</v>
      </c>
    </row>
    <row r="139" spans="1:16">
      <c r="A139" s="8" t="s">
        <v>162</v>
      </c>
      <c r="B139" s="8"/>
      <c r="C139" s="8"/>
      <c r="D139" s="8"/>
      <c r="E139" s="8">
        <f t="shared" ref="E139:P139" si="3">SUM(E3:E138)</f>
        <v>3090751</v>
      </c>
      <c r="F139" s="8">
        <f t="shared" si="3"/>
        <v>153193</v>
      </c>
      <c r="G139" s="8">
        <f t="shared" si="3"/>
        <v>454071</v>
      </c>
      <c r="H139" s="8">
        <f t="shared" si="3"/>
        <v>870049.45</v>
      </c>
      <c r="I139" s="8">
        <f t="shared" si="3"/>
        <v>229214</v>
      </c>
      <c r="J139" s="8">
        <f t="shared" si="3"/>
        <v>817122</v>
      </c>
      <c r="K139" s="8">
        <f t="shared" si="3"/>
        <v>6050</v>
      </c>
      <c r="L139" s="8">
        <f t="shared" si="3"/>
        <v>15818</v>
      </c>
      <c r="M139" s="8">
        <f t="shared" si="3"/>
        <v>720</v>
      </c>
      <c r="N139" s="8">
        <f t="shared" si="3"/>
        <v>112318</v>
      </c>
      <c r="O139" s="8">
        <f t="shared" si="3"/>
        <v>94322</v>
      </c>
      <c r="P139" s="8">
        <f t="shared" si="3"/>
        <v>1729</v>
      </c>
    </row>
    <row r="140" spans="1:16">
      <c r="E140" s="2">
        <f>SUM(E139,F139,G139,H139,I139,K139,L139,M139,N139)</f>
        <v>4932184.45</v>
      </c>
    </row>
  </sheetData>
  <mergeCells count="8">
    <mergeCell ref="E1:F1"/>
    <mergeCell ref="G1:I1"/>
    <mergeCell ref="K1:N1"/>
    <mergeCell ref="A139:D139"/>
    <mergeCell ref="A1:A2"/>
    <mergeCell ref="B1:B2"/>
    <mergeCell ref="C1:C2"/>
    <mergeCell ref="D1:D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2"/>
  <sheetViews>
    <sheetView workbookViewId="0">
      <selection activeCell="O21" sqref="O21"/>
    </sheetView>
  </sheetViews>
  <sheetFormatPr defaultColWidth="8.75" defaultRowHeight="12" outlineLevelCol="6"/>
  <cols>
    <col min="1" max="1" width="14.125" style="42" customWidth="1"/>
    <col min="2" max="2" width="27.5" style="42" customWidth="1"/>
    <col min="3" max="7" width="16.875" style="42" customWidth="1"/>
    <col min="8" max="16384" width="8.75" style="1"/>
  </cols>
  <sheetData>
    <row r="1" spans="1:7">
      <c r="A1" s="5" t="s">
        <v>163</v>
      </c>
      <c r="B1" s="5" t="s">
        <v>164</v>
      </c>
      <c r="C1" s="43" t="s">
        <v>165</v>
      </c>
      <c r="D1" s="43" t="s">
        <v>166</v>
      </c>
      <c r="E1" s="43" t="s">
        <v>167</v>
      </c>
      <c r="F1" s="43" t="s">
        <v>168</v>
      </c>
      <c r="G1" s="43" t="s">
        <v>169</v>
      </c>
    </row>
    <row r="2" spans="1:7">
      <c r="A2" s="7" t="s">
        <v>170</v>
      </c>
      <c r="B2" s="7" t="s">
        <v>171</v>
      </c>
      <c r="C2" s="7">
        <v>44</v>
      </c>
      <c r="D2" s="7">
        <v>34</v>
      </c>
      <c r="E2" s="7"/>
      <c r="F2" s="7"/>
      <c r="G2" s="7"/>
    </row>
    <row r="3" spans="1:7">
      <c r="A3" s="7"/>
      <c r="B3" s="7" t="s">
        <v>172</v>
      </c>
      <c r="C3" s="7"/>
      <c r="D3" s="7">
        <v>104</v>
      </c>
      <c r="E3" s="7"/>
      <c r="F3" s="7"/>
      <c r="G3" s="7"/>
    </row>
    <row r="4" spans="1:7">
      <c r="A4" s="7"/>
      <c r="B4" s="7" t="s">
        <v>173</v>
      </c>
      <c r="C4" s="7"/>
      <c r="D4" s="7">
        <v>22</v>
      </c>
      <c r="E4" s="7"/>
      <c r="F4" s="7"/>
      <c r="G4" s="7"/>
    </row>
    <row r="5" spans="1:7">
      <c r="A5" s="7"/>
      <c r="B5" s="7" t="s">
        <v>174</v>
      </c>
      <c r="C5" s="7">
        <f>37*2</f>
        <v>74</v>
      </c>
      <c r="D5" s="7">
        <f>41*2</f>
        <v>82</v>
      </c>
      <c r="E5" s="7">
        <f>224*2</f>
        <v>448</v>
      </c>
      <c r="F5" s="7"/>
      <c r="G5" s="7"/>
    </row>
    <row r="6" spans="1:7">
      <c r="A6" s="7"/>
      <c r="B6" s="7" t="s">
        <v>175</v>
      </c>
      <c r="C6" s="7">
        <v>20</v>
      </c>
      <c r="D6" s="7">
        <v>26</v>
      </c>
      <c r="E6" s="7">
        <f>52*2</f>
        <v>104</v>
      </c>
      <c r="F6" s="7"/>
      <c r="G6" s="7"/>
    </row>
    <row r="7" spans="1:7">
      <c r="A7" s="7"/>
      <c r="B7" s="7" t="s">
        <v>176</v>
      </c>
      <c r="C7" s="7">
        <v>48</v>
      </c>
      <c r="D7" s="7">
        <f>38*2</f>
        <v>76</v>
      </c>
      <c r="E7" s="7">
        <f>208*2</f>
        <v>416</v>
      </c>
      <c r="F7" s="7"/>
      <c r="G7" s="7"/>
    </row>
    <row r="8" spans="1:7">
      <c r="A8" s="7"/>
      <c r="B8" s="7" t="s">
        <v>177</v>
      </c>
      <c r="C8" s="7"/>
      <c r="D8" s="7">
        <v>16</v>
      </c>
      <c r="E8" s="7">
        <f>62*2</f>
        <v>124</v>
      </c>
      <c r="F8" s="7"/>
      <c r="G8" s="7"/>
    </row>
    <row r="9" spans="1:7">
      <c r="A9" s="7"/>
      <c r="B9" s="7" t="s">
        <v>178</v>
      </c>
      <c r="C9" s="7">
        <v>154</v>
      </c>
      <c r="D9" s="7">
        <v>84</v>
      </c>
      <c r="E9" s="7">
        <v>320</v>
      </c>
      <c r="F9" s="7"/>
      <c r="G9" s="7"/>
    </row>
    <row r="10" spans="1:7">
      <c r="A10" s="7"/>
      <c r="B10" s="7" t="s">
        <v>179</v>
      </c>
      <c r="C10" s="7">
        <v>100</v>
      </c>
      <c r="D10" s="7">
        <v>56</v>
      </c>
      <c r="E10" s="7"/>
      <c r="F10" s="7"/>
      <c r="G10" s="7"/>
    </row>
    <row r="11" spans="1:7">
      <c r="A11" s="7"/>
      <c r="B11" s="7" t="s">
        <v>180</v>
      </c>
      <c r="C11" s="7">
        <v>80</v>
      </c>
      <c r="D11" s="7">
        <v>114</v>
      </c>
      <c r="E11" s="7"/>
      <c r="F11" s="7"/>
      <c r="G11" s="7"/>
    </row>
    <row r="12" spans="1:7">
      <c r="A12" s="7"/>
      <c r="B12" s="7" t="s">
        <v>181</v>
      </c>
      <c r="C12" s="7">
        <v>132</v>
      </c>
      <c r="D12" s="7">
        <v>46</v>
      </c>
      <c r="E12" s="7"/>
      <c r="F12" s="7"/>
      <c r="G12" s="7"/>
    </row>
    <row r="13" spans="1:7">
      <c r="A13" s="7"/>
      <c r="B13" s="7" t="s">
        <v>182</v>
      </c>
      <c r="C13" s="7"/>
      <c r="D13" s="7">
        <f>105*2</f>
        <v>210</v>
      </c>
      <c r="E13" s="7"/>
      <c r="F13" s="7"/>
      <c r="G13" s="7"/>
    </row>
    <row r="14" spans="1:7">
      <c r="A14" s="44" t="s">
        <v>27</v>
      </c>
      <c r="B14" s="7" t="s">
        <v>183</v>
      </c>
      <c r="C14" s="7"/>
      <c r="D14" s="7"/>
      <c r="E14" s="7"/>
      <c r="F14" s="7">
        <v>646</v>
      </c>
      <c r="G14" s="7">
        <v>405</v>
      </c>
    </row>
    <row r="15" spans="1:7">
      <c r="A15" s="45"/>
      <c r="B15" s="7" t="s">
        <v>184</v>
      </c>
      <c r="C15" s="7"/>
      <c r="D15" s="7"/>
      <c r="E15" s="7"/>
      <c r="F15" s="7"/>
      <c r="G15" s="7">
        <v>259</v>
      </c>
    </row>
    <row r="16" spans="1:7">
      <c r="A16" s="45"/>
      <c r="B16" s="7" t="s">
        <v>185</v>
      </c>
      <c r="C16" s="7"/>
      <c r="D16" s="7"/>
      <c r="E16" s="7"/>
      <c r="F16" s="7"/>
      <c r="G16" s="7">
        <v>204</v>
      </c>
    </row>
    <row r="17" spans="1:7">
      <c r="A17" s="45"/>
      <c r="B17" s="7" t="s">
        <v>186</v>
      </c>
      <c r="C17" s="7"/>
      <c r="D17" s="7"/>
      <c r="E17" s="7"/>
      <c r="F17" s="7">
        <v>190</v>
      </c>
      <c r="G17" s="7"/>
    </row>
    <row r="18" spans="1:7">
      <c r="A18" s="45"/>
      <c r="B18" s="7" t="s">
        <v>187</v>
      </c>
      <c r="C18" s="7"/>
      <c r="D18" s="7"/>
      <c r="E18" s="7"/>
      <c r="F18" s="7">
        <v>224</v>
      </c>
      <c r="G18" s="7"/>
    </row>
    <row r="19" spans="1:7">
      <c r="A19" s="45"/>
      <c r="B19" s="7" t="s">
        <v>188</v>
      </c>
      <c r="C19" s="7"/>
      <c r="D19" s="7"/>
      <c r="E19" s="7"/>
      <c r="F19" s="7"/>
      <c r="G19" s="7">
        <v>124</v>
      </c>
    </row>
    <row r="20" spans="1:7">
      <c r="A20" s="45"/>
      <c r="B20" s="7" t="s">
        <v>189</v>
      </c>
      <c r="C20" s="7"/>
      <c r="D20" s="7"/>
      <c r="E20" s="7"/>
      <c r="F20" s="7"/>
      <c r="G20" s="7">
        <v>135</v>
      </c>
    </row>
    <row r="21" spans="1:7">
      <c r="A21" s="45"/>
      <c r="B21" s="7" t="s">
        <v>190</v>
      </c>
      <c r="C21" s="7"/>
      <c r="D21" s="7"/>
      <c r="E21" s="7"/>
      <c r="F21" s="7"/>
      <c r="G21" s="7">
        <v>428</v>
      </c>
    </row>
    <row r="22" spans="1:7">
      <c r="A22" s="45"/>
      <c r="B22" s="7" t="s">
        <v>191</v>
      </c>
      <c r="C22" s="7"/>
      <c r="D22" s="7"/>
      <c r="E22" s="7"/>
      <c r="F22" s="7"/>
      <c r="G22" s="7">
        <v>225</v>
      </c>
    </row>
    <row r="23" spans="1:7">
      <c r="A23" s="45"/>
      <c r="B23" s="7" t="s">
        <v>192</v>
      </c>
      <c r="C23" s="7"/>
      <c r="D23" s="7"/>
      <c r="E23" s="7"/>
      <c r="F23" s="7"/>
      <c r="G23" s="7">
        <v>198</v>
      </c>
    </row>
    <row r="24" spans="1:7">
      <c r="A24" s="45"/>
      <c r="B24" s="7" t="s">
        <v>193</v>
      </c>
      <c r="C24" s="7"/>
      <c r="D24" s="7"/>
      <c r="E24" s="7"/>
      <c r="F24" s="7"/>
      <c r="G24" s="7">
        <v>291</v>
      </c>
    </row>
    <row r="25" spans="1:7">
      <c r="A25" s="45"/>
      <c r="B25" s="7" t="s">
        <v>194</v>
      </c>
      <c r="C25" s="7"/>
      <c r="D25" s="7"/>
      <c r="E25" s="7"/>
      <c r="F25" s="7"/>
      <c r="G25" s="7">
        <v>123</v>
      </c>
    </row>
    <row r="26" spans="1:7">
      <c r="A26" s="45"/>
      <c r="B26" s="7" t="s">
        <v>195</v>
      </c>
      <c r="C26" s="7"/>
      <c r="D26" s="7"/>
      <c r="E26" s="7"/>
      <c r="F26" s="7"/>
      <c r="G26" s="7">
        <v>373</v>
      </c>
    </row>
    <row r="27" spans="1:7">
      <c r="A27" s="45"/>
      <c r="B27" s="7" t="s">
        <v>196</v>
      </c>
      <c r="C27" s="7"/>
      <c r="D27" s="7"/>
      <c r="E27" s="7"/>
      <c r="F27" s="7">
        <v>308</v>
      </c>
      <c r="G27" s="7">
        <v>261</v>
      </c>
    </row>
    <row r="28" spans="1:7">
      <c r="A28" s="45"/>
      <c r="B28" s="7" t="s">
        <v>197</v>
      </c>
      <c r="C28" s="7"/>
      <c r="D28" s="7"/>
      <c r="E28" s="7"/>
      <c r="F28" s="7">
        <v>152</v>
      </c>
      <c r="G28" s="7">
        <v>258</v>
      </c>
    </row>
    <row r="29" spans="1:7">
      <c r="A29" s="45"/>
      <c r="B29" s="46" t="s">
        <v>198</v>
      </c>
      <c r="C29" s="7"/>
      <c r="D29" s="7"/>
      <c r="E29" s="7"/>
      <c r="F29" s="7"/>
      <c r="G29" s="7">
        <v>153</v>
      </c>
    </row>
    <row r="30" spans="1:7">
      <c r="A30" s="45"/>
      <c r="B30" s="46" t="s">
        <v>199</v>
      </c>
      <c r="C30" s="7"/>
      <c r="D30" s="7"/>
      <c r="E30" s="7"/>
      <c r="F30" s="7"/>
      <c r="G30" s="7">
        <v>195</v>
      </c>
    </row>
    <row r="31" spans="1:7">
      <c r="A31" s="45"/>
      <c r="B31" s="46" t="s">
        <v>200</v>
      </c>
      <c r="C31" s="7"/>
      <c r="D31" s="7">
        <v>400</v>
      </c>
      <c r="E31" s="47"/>
      <c r="F31" s="7"/>
      <c r="G31" s="7">
        <v>342</v>
      </c>
    </row>
    <row r="32" spans="1:7">
      <c r="A32" s="45"/>
      <c r="B32" s="46" t="s">
        <v>201</v>
      </c>
      <c r="C32" s="7"/>
      <c r="D32" s="7"/>
      <c r="E32" s="7"/>
      <c r="F32" s="7">
        <v>132</v>
      </c>
      <c r="G32" s="7"/>
    </row>
    <row r="33" spans="1:7">
      <c r="A33" s="45"/>
      <c r="B33" s="46" t="s">
        <v>202</v>
      </c>
      <c r="C33" s="7"/>
      <c r="D33" s="7"/>
      <c r="E33" s="7"/>
      <c r="F33" s="7"/>
      <c r="G33" s="7">
        <v>150</v>
      </c>
    </row>
    <row r="34" spans="1:7">
      <c r="A34" s="45"/>
      <c r="B34" s="46" t="s">
        <v>203</v>
      </c>
      <c r="C34" s="7"/>
      <c r="D34" s="7"/>
      <c r="E34" s="7"/>
      <c r="F34" s="7"/>
      <c r="G34" s="7">
        <v>11</v>
      </c>
    </row>
    <row r="35" spans="1:7">
      <c r="A35" s="45"/>
      <c r="B35" s="7" t="s">
        <v>204</v>
      </c>
      <c r="C35" s="7"/>
      <c r="D35" s="7"/>
      <c r="E35" s="7"/>
      <c r="F35" s="7"/>
      <c r="G35" s="7">
        <v>20</v>
      </c>
    </row>
    <row r="36" spans="1:7">
      <c r="A36" s="45"/>
      <c r="B36" s="7" t="s">
        <v>205</v>
      </c>
      <c r="C36" s="7"/>
      <c r="D36" s="7"/>
      <c r="E36" s="7"/>
      <c r="F36" s="7"/>
      <c r="G36" s="7">
        <v>313</v>
      </c>
    </row>
    <row r="37" spans="1:7">
      <c r="A37" s="45"/>
      <c r="B37" s="7" t="s">
        <v>206</v>
      </c>
      <c r="C37" s="7"/>
      <c r="D37" s="7"/>
      <c r="E37" s="7"/>
      <c r="F37" s="7"/>
      <c r="G37" s="7">
        <v>3</v>
      </c>
    </row>
    <row r="38" spans="1:7">
      <c r="A38" s="45"/>
      <c r="B38" s="48" t="s">
        <v>207</v>
      </c>
      <c r="C38" s="7"/>
      <c r="D38" s="7"/>
      <c r="E38" s="7"/>
      <c r="F38" s="7"/>
      <c r="G38" s="7">
        <v>133</v>
      </c>
    </row>
    <row r="39" spans="1:7">
      <c r="A39" s="45"/>
      <c r="B39" s="48" t="s">
        <v>208</v>
      </c>
      <c r="C39" s="7"/>
      <c r="D39" s="7"/>
      <c r="E39" s="7"/>
      <c r="F39" s="7"/>
      <c r="G39" s="7">
        <v>52</v>
      </c>
    </row>
    <row r="40" spans="1:7">
      <c r="A40" s="45"/>
      <c r="B40" s="48" t="s">
        <v>209</v>
      </c>
      <c r="C40" s="7"/>
      <c r="D40" s="7"/>
      <c r="E40" s="7"/>
      <c r="F40" s="7">
        <v>44</v>
      </c>
      <c r="G40" s="7"/>
    </row>
    <row r="41" spans="1:7">
      <c r="A41" s="45"/>
      <c r="B41" s="48" t="s">
        <v>210</v>
      </c>
      <c r="C41" s="7"/>
      <c r="D41" s="7"/>
      <c r="E41" s="7"/>
      <c r="F41" s="7">
        <v>160</v>
      </c>
      <c r="G41" s="7"/>
    </row>
    <row r="42" spans="1:7">
      <c r="A42" s="45"/>
      <c r="B42" s="7" t="s">
        <v>211</v>
      </c>
      <c r="C42" s="7"/>
      <c r="D42" s="7"/>
      <c r="E42" s="7"/>
      <c r="F42" s="7"/>
      <c r="G42" s="7">
        <v>315</v>
      </c>
    </row>
    <row r="43" spans="1:7">
      <c r="A43" s="45"/>
      <c r="B43" s="48" t="s">
        <v>212</v>
      </c>
      <c r="C43" s="7"/>
      <c r="D43" s="7"/>
      <c r="E43" s="7"/>
      <c r="F43" s="7">
        <v>140</v>
      </c>
      <c r="G43" s="7">
        <f>150*2.9</f>
        <v>435</v>
      </c>
    </row>
    <row r="44" spans="1:7">
      <c r="A44" s="45"/>
      <c r="B44" s="48" t="s">
        <v>213</v>
      </c>
      <c r="C44" s="7"/>
      <c r="D44" s="7"/>
      <c r="E44" s="7"/>
      <c r="F44" s="7">
        <v>52</v>
      </c>
      <c r="G44" s="7">
        <v>11</v>
      </c>
    </row>
    <row r="45" spans="1:7">
      <c r="A45" s="45"/>
      <c r="B45" s="48" t="s">
        <v>214</v>
      </c>
      <c r="C45" s="7"/>
      <c r="D45" s="7"/>
      <c r="E45" s="7"/>
      <c r="F45" s="7">
        <v>194</v>
      </c>
      <c r="G45" s="7">
        <v>31</v>
      </c>
    </row>
    <row r="46" spans="1:7">
      <c r="A46" s="45"/>
      <c r="B46" s="48" t="s">
        <v>215</v>
      </c>
      <c r="C46" s="7"/>
      <c r="D46" s="48"/>
      <c r="E46" s="7"/>
      <c r="F46" s="7"/>
      <c r="G46" s="7">
        <v>26</v>
      </c>
    </row>
    <row r="47" spans="1:7">
      <c r="A47" s="45"/>
      <c r="B47" s="7" t="s">
        <v>216</v>
      </c>
      <c r="C47" s="7"/>
      <c r="D47" s="7"/>
      <c r="E47" s="7"/>
      <c r="F47" s="7"/>
      <c r="G47" s="7">
        <v>177</v>
      </c>
    </row>
    <row r="48" spans="1:7">
      <c r="A48" s="45"/>
      <c r="B48" s="7" t="s">
        <v>217</v>
      </c>
      <c r="C48" s="7"/>
      <c r="D48" s="7"/>
      <c r="E48" s="7"/>
      <c r="F48" s="7">
        <v>90</v>
      </c>
      <c r="G48" s="7">
        <v>133</v>
      </c>
    </row>
    <row r="49" spans="1:7">
      <c r="A49" s="45"/>
      <c r="B49" s="7" t="s">
        <v>218</v>
      </c>
      <c r="C49" s="7"/>
      <c r="D49" s="7"/>
      <c r="E49" s="7"/>
      <c r="F49" s="7"/>
      <c r="G49" s="7">
        <v>262</v>
      </c>
    </row>
    <row r="50" spans="1:7">
      <c r="A50" s="7" t="s">
        <v>29</v>
      </c>
      <c r="B50" s="7" t="s">
        <v>219</v>
      </c>
      <c r="C50" s="7">
        <v>40</v>
      </c>
      <c r="D50" s="7"/>
      <c r="E50" s="7"/>
      <c r="F50" s="7">
        <v>120</v>
      </c>
      <c r="G50" s="7"/>
    </row>
    <row r="51" spans="1:7">
      <c r="A51" s="7"/>
      <c r="B51" s="7" t="s">
        <v>220</v>
      </c>
      <c r="C51" s="7"/>
      <c r="D51" s="7"/>
      <c r="E51" s="7"/>
      <c r="F51" s="7">
        <v>500</v>
      </c>
      <c r="G51" s="7"/>
    </row>
    <row r="52" spans="1:7">
      <c r="A52" s="7"/>
      <c r="B52" s="7" t="s">
        <v>221</v>
      </c>
      <c r="C52" s="7">
        <v>113</v>
      </c>
      <c r="D52" s="7"/>
      <c r="E52" s="7"/>
      <c r="F52" s="7"/>
      <c r="G52" s="7"/>
    </row>
    <row r="53" spans="1:7">
      <c r="A53" s="7"/>
      <c r="B53" s="7" t="s">
        <v>222</v>
      </c>
      <c r="C53" s="7"/>
      <c r="D53" s="7"/>
      <c r="E53" s="7"/>
      <c r="F53" s="7">
        <v>72</v>
      </c>
      <c r="G53" s="7"/>
    </row>
    <row r="54" spans="1:7">
      <c r="A54" s="7"/>
      <c r="B54" s="7" t="s">
        <v>223</v>
      </c>
      <c r="C54" s="7">
        <v>4</v>
      </c>
      <c r="D54" s="7"/>
      <c r="E54" s="7"/>
      <c r="F54" s="7"/>
      <c r="G54" s="7"/>
    </row>
    <row r="55" spans="1:7">
      <c r="A55" s="7"/>
      <c r="B55" s="7" t="s">
        <v>224</v>
      </c>
      <c r="C55" s="7"/>
      <c r="D55" s="7">
        <v>285</v>
      </c>
      <c r="E55" s="7">
        <v>285</v>
      </c>
      <c r="F55" s="7"/>
      <c r="G55" s="7"/>
    </row>
    <row r="56" spans="1:7">
      <c r="A56" s="7"/>
      <c r="B56" s="7" t="s">
        <v>225</v>
      </c>
      <c r="C56" s="7"/>
      <c r="D56" s="7">
        <v>78</v>
      </c>
      <c r="E56" s="7">
        <v>78</v>
      </c>
      <c r="F56" s="7"/>
      <c r="G56" s="7"/>
    </row>
    <row r="57" spans="1:7">
      <c r="A57" s="7"/>
      <c r="B57" s="7" t="s">
        <v>226</v>
      </c>
      <c r="C57" s="7"/>
      <c r="D57" s="7"/>
      <c r="E57" s="7"/>
      <c r="F57" s="7">
        <v>32</v>
      </c>
      <c r="G57" s="7"/>
    </row>
    <row r="58" spans="1:7">
      <c r="A58" s="7"/>
      <c r="B58" s="7" t="s">
        <v>227</v>
      </c>
      <c r="C58" s="7">
        <v>162</v>
      </c>
      <c r="D58" s="7"/>
      <c r="E58" s="7"/>
      <c r="F58" s="7"/>
      <c r="G58" s="7"/>
    </row>
    <row r="59" spans="1:7">
      <c r="A59" s="7"/>
      <c r="B59" s="7" t="s">
        <v>228</v>
      </c>
      <c r="C59" s="7"/>
      <c r="D59" s="7"/>
      <c r="E59" s="7"/>
      <c r="F59" s="7">
        <v>330</v>
      </c>
      <c r="G59" s="7"/>
    </row>
    <row r="60" spans="1:7">
      <c r="A60" s="7"/>
      <c r="B60" s="7" t="s">
        <v>229</v>
      </c>
      <c r="C60" s="7">
        <v>152</v>
      </c>
      <c r="D60" s="7"/>
      <c r="E60" s="7"/>
      <c r="F60" s="7">
        <v>90</v>
      </c>
      <c r="G60" s="7"/>
    </row>
    <row r="61" spans="1:7">
      <c r="A61" s="7"/>
      <c r="B61" s="7" t="s">
        <v>230</v>
      </c>
      <c r="C61" s="7"/>
      <c r="D61" s="7"/>
      <c r="E61" s="7"/>
      <c r="F61" s="7">
        <v>306</v>
      </c>
      <c r="G61" s="7"/>
    </row>
    <row r="62" spans="1:7">
      <c r="A62" s="7"/>
      <c r="B62" s="7" t="s">
        <v>231</v>
      </c>
      <c r="C62" s="7">
        <v>37</v>
      </c>
      <c r="D62" s="7"/>
      <c r="E62" s="7"/>
      <c r="F62" s="7"/>
      <c r="G62" s="7"/>
    </row>
    <row r="63" spans="1:7">
      <c r="A63" s="45" t="s">
        <v>28</v>
      </c>
      <c r="B63" s="7" t="s">
        <v>232</v>
      </c>
      <c r="C63" s="7">
        <v>536</v>
      </c>
      <c r="D63" s="7">
        <v>20</v>
      </c>
      <c r="E63" s="7"/>
      <c r="F63" s="7"/>
      <c r="G63" s="7"/>
    </row>
    <row r="64" spans="1:7">
      <c r="A64" s="45"/>
      <c r="B64" s="7" t="s">
        <v>233</v>
      </c>
      <c r="C64" s="7">
        <v>547</v>
      </c>
      <c r="D64" s="7">
        <v>185</v>
      </c>
      <c r="E64" s="7"/>
      <c r="F64" s="7"/>
      <c r="G64" s="7"/>
    </row>
    <row r="65" spans="1:7">
      <c r="A65" s="45"/>
      <c r="B65" s="7" t="s">
        <v>189</v>
      </c>
      <c r="C65" s="7">
        <v>396</v>
      </c>
      <c r="D65" s="7">
        <v>396</v>
      </c>
      <c r="E65" s="7"/>
      <c r="F65" s="7"/>
      <c r="G65" s="7"/>
    </row>
    <row r="66" spans="1:7">
      <c r="A66" s="45"/>
      <c r="B66" s="7" t="s">
        <v>234</v>
      </c>
      <c r="C66" s="7">
        <v>390</v>
      </c>
      <c r="D66" s="7">
        <v>21</v>
      </c>
      <c r="E66" s="7"/>
      <c r="F66" s="7"/>
      <c r="G66" s="7"/>
    </row>
    <row r="67" spans="1:7">
      <c r="A67" s="45"/>
      <c r="B67" s="7" t="s">
        <v>235</v>
      </c>
      <c r="C67" s="7">
        <v>158</v>
      </c>
      <c r="D67" s="7">
        <v>38</v>
      </c>
      <c r="E67" s="7">
        <v>30</v>
      </c>
      <c r="F67" s="7"/>
      <c r="G67" s="7"/>
    </row>
    <row r="68" spans="1:7">
      <c r="A68" s="45"/>
      <c r="B68" s="7" t="s">
        <v>236</v>
      </c>
      <c r="C68" s="7">
        <v>256</v>
      </c>
      <c r="D68" s="7">
        <v>46</v>
      </c>
      <c r="E68" s="7"/>
      <c r="F68" s="7"/>
      <c r="G68" s="7"/>
    </row>
    <row r="69" spans="1:7">
      <c r="A69" s="45"/>
      <c r="B69" s="7" t="s">
        <v>237</v>
      </c>
      <c r="C69" s="7">
        <v>460</v>
      </c>
      <c r="D69" s="7"/>
      <c r="E69" s="7"/>
      <c r="F69" s="7"/>
      <c r="G69" s="7"/>
    </row>
    <row r="70" spans="1:7">
      <c r="A70" s="45"/>
      <c r="B70" s="7" t="s">
        <v>238</v>
      </c>
      <c r="C70" s="7">
        <v>174</v>
      </c>
      <c r="D70" s="7">
        <v>308</v>
      </c>
      <c r="E70" s="7"/>
      <c r="F70" s="7"/>
      <c r="G70" s="7"/>
    </row>
    <row r="71" spans="1:7">
      <c r="A71" s="45"/>
      <c r="B71" s="7" t="s">
        <v>239</v>
      </c>
      <c r="C71" s="7">
        <v>212</v>
      </c>
      <c r="D71" s="7"/>
      <c r="E71" s="7"/>
      <c r="F71" s="7"/>
      <c r="G71" s="7">
        <v>10</v>
      </c>
    </row>
    <row r="72" spans="1:7">
      <c r="A72" s="45"/>
      <c r="B72" s="7" t="s">
        <v>201</v>
      </c>
      <c r="C72" s="7">
        <v>484</v>
      </c>
      <c r="D72" s="7">
        <v>226</v>
      </c>
      <c r="E72" s="7">
        <v>72</v>
      </c>
      <c r="F72" s="7"/>
      <c r="G72" s="7"/>
    </row>
    <row r="73" spans="1:7">
      <c r="A73" s="45"/>
      <c r="B73" s="7" t="s">
        <v>240</v>
      </c>
      <c r="C73" s="7">
        <v>226</v>
      </c>
      <c r="D73" s="7"/>
      <c r="E73" s="7">
        <v>114</v>
      </c>
      <c r="F73" s="7"/>
      <c r="G73" s="7"/>
    </row>
    <row r="74" spans="1:7">
      <c r="A74" s="45"/>
      <c r="B74" s="7" t="s">
        <v>241</v>
      </c>
      <c r="C74" s="7">
        <v>670</v>
      </c>
      <c r="D74" s="7"/>
      <c r="E74" s="7"/>
      <c r="F74" s="7"/>
      <c r="G74" s="7"/>
    </row>
    <row r="75" spans="1:7">
      <c r="A75" s="45"/>
      <c r="B75" s="7" t="s">
        <v>242</v>
      </c>
      <c r="C75" s="7">
        <v>674</v>
      </c>
      <c r="D75" s="7"/>
      <c r="E75" s="7"/>
      <c r="F75" s="7"/>
      <c r="G75" s="7"/>
    </row>
    <row r="76" spans="1:7">
      <c r="A76" s="45"/>
      <c r="B76" s="7" t="s">
        <v>243</v>
      </c>
      <c r="C76" s="7">
        <v>460</v>
      </c>
      <c r="D76" s="7"/>
      <c r="E76" s="7"/>
      <c r="F76" s="7"/>
      <c r="G76" s="7"/>
    </row>
    <row r="77" spans="1:7">
      <c r="A77" s="45"/>
      <c r="B77" s="7" t="s">
        <v>244</v>
      </c>
      <c r="C77" s="7">
        <v>304</v>
      </c>
      <c r="D77" s="7"/>
      <c r="E77" s="7"/>
      <c r="F77" s="7"/>
      <c r="G77" s="7"/>
    </row>
    <row r="78" spans="1:7">
      <c r="A78" s="46"/>
      <c r="B78" s="7" t="s">
        <v>245</v>
      </c>
      <c r="C78" s="7">
        <v>334</v>
      </c>
      <c r="D78" s="7"/>
      <c r="E78" s="7">
        <v>115</v>
      </c>
      <c r="F78" s="7"/>
      <c r="G78" s="7"/>
    </row>
    <row r="79" spans="1:7">
      <c r="A79" s="7" t="s">
        <v>30</v>
      </c>
      <c r="B79" s="7" t="s">
        <v>246</v>
      </c>
      <c r="C79" s="7">
        <v>45</v>
      </c>
      <c r="D79" s="7">
        <v>72</v>
      </c>
      <c r="E79" s="7"/>
      <c r="F79" s="7"/>
      <c r="G79" s="7"/>
    </row>
    <row r="80" spans="1:7">
      <c r="A80" s="7"/>
      <c r="B80" s="7" t="s">
        <v>173</v>
      </c>
      <c r="C80" s="7"/>
      <c r="D80" s="7">
        <v>14</v>
      </c>
      <c r="E80" s="7"/>
      <c r="F80" s="7"/>
      <c r="G80" s="7"/>
    </row>
    <row r="81" spans="1:7">
      <c r="A81" s="7"/>
      <c r="B81" s="7" t="s">
        <v>247</v>
      </c>
      <c r="C81" s="7"/>
      <c r="D81" s="7">
        <v>26</v>
      </c>
      <c r="E81" s="7"/>
      <c r="F81" s="7"/>
      <c r="G81" s="7"/>
    </row>
    <row r="82" spans="1:7">
      <c r="A82" s="7"/>
      <c r="B82" s="7" t="s">
        <v>248</v>
      </c>
      <c r="C82" s="7"/>
      <c r="D82" s="7">
        <v>11</v>
      </c>
      <c r="E82" s="7"/>
      <c r="F82" s="7"/>
      <c r="G82" s="7"/>
    </row>
    <row r="83" spans="1:7">
      <c r="A83" s="7"/>
      <c r="B83" s="7" t="s">
        <v>249</v>
      </c>
      <c r="C83" s="7"/>
      <c r="D83" s="7">
        <v>63</v>
      </c>
      <c r="E83" s="7"/>
      <c r="F83" s="7"/>
      <c r="G83" s="7"/>
    </row>
    <row r="84" spans="1:7">
      <c r="A84" s="7"/>
      <c r="B84" s="7" t="s">
        <v>250</v>
      </c>
      <c r="C84" s="7"/>
      <c r="D84" s="7">
        <v>28</v>
      </c>
      <c r="E84" s="7"/>
      <c r="F84" s="7"/>
      <c r="G84" s="7"/>
    </row>
    <row r="85" spans="1:7">
      <c r="A85" s="7"/>
      <c r="B85" s="7" t="s">
        <v>251</v>
      </c>
      <c r="C85" s="7"/>
      <c r="D85" s="7">
        <v>110</v>
      </c>
      <c r="E85" s="7"/>
      <c r="F85" s="7"/>
      <c r="G85" s="7"/>
    </row>
    <row r="86" spans="1:7">
      <c r="A86" s="7"/>
      <c r="B86" s="7" t="s">
        <v>252</v>
      </c>
      <c r="C86" s="7"/>
      <c r="D86" s="7">
        <v>34</v>
      </c>
      <c r="E86" s="7"/>
      <c r="F86" s="7"/>
      <c r="G86" s="7"/>
    </row>
    <row r="87" spans="1:7">
      <c r="A87" s="7"/>
      <c r="B87" s="7" t="s">
        <v>253</v>
      </c>
      <c r="C87" s="7"/>
      <c r="D87" s="7">
        <v>70</v>
      </c>
      <c r="E87" s="7"/>
      <c r="F87" s="7"/>
      <c r="G87" s="7"/>
    </row>
    <row r="88" spans="1:7">
      <c r="A88" s="7" t="s">
        <v>43</v>
      </c>
      <c r="B88" s="7" t="s">
        <v>183</v>
      </c>
      <c r="C88" s="7"/>
      <c r="D88" s="7">
        <v>40</v>
      </c>
      <c r="E88" s="7">
        <v>126</v>
      </c>
      <c r="F88" s="7"/>
      <c r="G88" s="7"/>
    </row>
    <row r="89" spans="1:7">
      <c r="A89" s="7"/>
      <c r="B89" s="7" t="s">
        <v>254</v>
      </c>
      <c r="C89" s="7"/>
      <c r="D89" s="7">
        <v>60</v>
      </c>
      <c r="E89" s="7"/>
      <c r="F89" s="7"/>
      <c r="G89" s="7"/>
    </row>
    <row r="90" spans="1:7">
      <c r="A90" s="7"/>
      <c r="B90" s="7" t="s">
        <v>255</v>
      </c>
      <c r="C90" s="7"/>
      <c r="D90" s="7">
        <v>48</v>
      </c>
      <c r="E90" s="7"/>
      <c r="F90" s="7"/>
      <c r="G90" s="7"/>
    </row>
    <row r="91" spans="1:7">
      <c r="A91" s="7" t="s">
        <v>136</v>
      </c>
      <c r="B91" s="7" t="s">
        <v>256</v>
      </c>
      <c r="C91" s="7"/>
      <c r="D91" s="7">
        <v>556</v>
      </c>
      <c r="E91" s="7"/>
      <c r="F91" s="7"/>
      <c r="G91" s="7"/>
    </row>
    <row r="92" spans="1:7">
      <c r="A92" s="7"/>
      <c r="B92" s="7" t="s">
        <v>257</v>
      </c>
      <c r="C92" s="7"/>
      <c r="D92" s="7">
        <v>84</v>
      </c>
      <c r="E92" s="7"/>
      <c r="F92" s="7"/>
      <c r="G92" s="7"/>
    </row>
    <row r="93" spans="1:7">
      <c r="A93" s="7" t="s">
        <v>57</v>
      </c>
      <c r="B93" s="7" t="s">
        <v>195</v>
      </c>
      <c r="C93" s="7"/>
      <c r="D93" s="7">
        <v>24</v>
      </c>
      <c r="E93" s="7"/>
      <c r="F93" s="7"/>
      <c r="G93" s="7"/>
    </row>
    <row r="94" spans="1:7">
      <c r="A94" s="7" t="s">
        <v>135</v>
      </c>
      <c r="B94" s="7" t="s">
        <v>258</v>
      </c>
      <c r="C94" s="7"/>
      <c r="D94" s="7">
        <v>24</v>
      </c>
      <c r="E94" s="7"/>
      <c r="F94" s="7"/>
      <c r="G94" s="7"/>
    </row>
    <row r="95" spans="1:7">
      <c r="A95" s="44" t="s">
        <v>47</v>
      </c>
      <c r="B95" s="7" t="s">
        <v>259</v>
      </c>
      <c r="C95" s="7"/>
      <c r="D95" s="7"/>
      <c r="E95" s="7">
        <v>16</v>
      </c>
      <c r="F95" s="7"/>
      <c r="G95" s="7"/>
    </row>
    <row r="96" spans="1:7">
      <c r="A96" s="46"/>
      <c r="B96" s="7" t="s">
        <v>201</v>
      </c>
      <c r="C96" s="7">
        <v>48</v>
      </c>
      <c r="D96" s="7"/>
      <c r="E96" s="7"/>
      <c r="F96" s="7"/>
      <c r="G96" s="7"/>
    </row>
    <row r="97" spans="1:7">
      <c r="A97" s="45" t="s">
        <v>152</v>
      </c>
      <c r="B97" s="7" t="s">
        <v>260</v>
      </c>
      <c r="C97" s="7"/>
      <c r="D97" s="7">
        <f>447*2</f>
        <v>894</v>
      </c>
      <c r="E97" s="7"/>
      <c r="F97" s="7"/>
      <c r="G97" s="7"/>
    </row>
    <row r="98" spans="1:7">
      <c r="A98" s="44" t="s">
        <v>59</v>
      </c>
      <c r="B98" s="7" t="s">
        <v>252</v>
      </c>
      <c r="C98" s="7"/>
      <c r="D98" s="7">
        <f>94*2</f>
        <v>188</v>
      </c>
      <c r="E98" s="7"/>
      <c r="F98" s="7"/>
      <c r="G98" s="7"/>
    </row>
    <row r="99" spans="1:7">
      <c r="A99" s="45"/>
      <c r="B99" s="7" t="s">
        <v>261</v>
      </c>
      <c r="C99" s="7"/>
      <c r="D99" s="7"/>
      <c r="E99" s="7">
        <v>32</v>
      </c>
      <c r="F99" s="7"/>
      <c r="G99" s="7"/>
    </row>
    <row r="100" spans="1:7">
      <c r="A100" s="45"/>
      <c r="B100" s="7" t="s">
        <v>262</v>
      </c>
      <c r="C100" s="7"/>
      <c r="D100" s="7"/>
      <c r="E100" s="7"/>
      <c r="F100" s="7"/>
      <c r="G100" s="7">
        <v>52</v>
      </c>
    </row>
    <row r="101" spans="1:7">
      <c r="A101" s="45"/>
      <c r="B101" s="7" t="s">
        <v>263</v>
      </c>
      <c r="C101" s="7">
        <v>104</v>
      </c>
      <c r="D101" s="7">
        <v>282</v>
      </c>
      <c r="E101" s="7"/>
      <c r="F101" s="7"/>
      <c r="G101" s="7"/>
    </row>
    <row r="102" spans="1:7">
      <c r="A102" s="45"/>
      <c r="B102" s="7" t="s">
        <v>264</v>
      </c>
      <c r="C102" s="7"/>
      <c r="D102" s="7"/>
      <c r="E102" s="7">
        <v>38</v>
      </c>
      <c r="F102" s="7"/>
      <c r="G102" s="7"/>
    </row>
    <row r="103" spans="1:7">
      <c r="A103" s="46"/>
      <c r="B103" s="7" t="s">
        <v>252</v>
      </c>
      <c r="C103" s="7"/>
      <c r="D103" s="7">
        <v>212</v>
      </c>
      <c r="E103" s="7"/>
      <c r="F103" s="7"/>
      <c r="G103" s="7"/>
    </row>
    <row r="104" spans="1:7">
      <c r="A104" s="44" t="s">
        <v>122</v>
      </c>
      <c r="B104" s="7" t="s">
        <v>265</v>
      </c>
      <c r="C104" s="7"/>
      <c r="D104" s="7">
        <f>165*2</f>
        <v>330</v>
      </c>
      <c r="E104" s="7"/>
      <c r="F104" s="7"/>
      <c r="G104" s="7"/>
    </row>
    <row r="105" spans="1:7">
      <c r="A105" s="45"/>
      <c r="B105" s="7" t="s">
        <v>266</v>
      </c>
      <c r="C105" s="7"/>
      <c r="D105" s="7">
        <f>228*2</f>
        <v>456</v>
      </c>
      <c r="E105" s="7"/>
      <c r="F105" s="7"/>
      <c r="G105" s="7"/>
    </row>
    <row r="106" spans="1:7">
      <c r="A106" s="46"/>
      <c r="B106" s="7" t="s">
        <v>267</v>
      </c>
      <c r="C106" s="7">
        <f>52*2</f>
        <v>104</v>
      </c>
      <c r="D106" s="7">
        <f>161*2</f>
        <v>322</v>
      </c>
      <c r="E106" s="7"/>
      <c r="F106" s="7"/>
      <c r="G106" s="7"/>
    </row>
    <row r="107" spans="1:7">
      <c r="A107" s="7" t="s">
        <v>151</v>
      </c>
      <c r="B107" s="7" t="s">
        <v>266</v>
      </c>
      <c r="C107" s="7"/>
      <c r="D107" s="7"/>
      <c r="E107" s="7"/>
      <c r="F107" s="7"/>
      <c r="G107" s="7"/>
    </row>
    <row r="108" spans="1:7">
      <c r="A108" s="44" t="s">
        <v>125</v>
      </c>
      <c r="B108" s="48" t="s">
        <v>201</v>
      </c>
      <c r="C108" s="7">
        <v>52</v>
      </c>
      <c r="D108" s="7">
        <v>248</v>
      </c>
      <c r="E108" s="7">
        <v>26</v>
      </c>
      <c r="F108" s="7"/>
      <c r="G108" s="7"/>
    </row>
    <row r="109" spans="1:7">
      <c r="A109" s="45"/>
      <c r="B109" s="48" t="s">
        <v>268</v>
      </c>
      <c r="C109" s="7"/>
      <c r="D109" s="7"/>
      <c r="E109" s="7">
        <v>70</v>
      </c>
      <c r="F109" s="7"/>
      <c r="G109" s="7"/>
    </row>
    <row r="110" spans="1:7">
      <c r="A110" s="45"/>
      <c r="B110" s="48" t="s">
        <v>185</v>
      </c>
      <c r="C110" s="7"/>
      <c r="D110" s="7">
        <v>58</v>
      </c>
      <c r="E110" s="7"/>
      <c r="F110" s="7"/>
      <c r="G110" s="7"/>
    </row>
    <row r="111" spans="1:7">
      <c r="A111" s="46"/>
      <c r="B111" s="48" t="s">
        <v>189</v>
      </c>
      <c r="C111" s="7"/>
      <c r="D111" s="7">
        <v>22</v>
      </c>
      <c r="E111" s="7"/>
      <c r="F111" s="7"/>
      <c r="G111" s="7"/>
    </row>
    <row r="112" spans="1:7">
      <c r="A112" s="44" t="s">
        <v>156</v>
      </c>
      <c r="B112" s="48" t="s">
        <v>248</v>
      </c>
      <c r="C112" s="7"/>
      <c r="D112" s="7">
        <v>118</v>
      </c>
      <c r="E112" s="7">
        <v>136</v>
      </c>
      <c r="F112" s="7"/>
      <c r="G112" s="7"/>
    </row>
    <row r="113" spans="1:7">
      <c r="A113" s="46"/>
      <c r="B113" s="48" t="s">
        <v>249</v>
      </c>
      <c r="C113" s="7"/>
      <c r="D113" s="7">
        <v>90</v>
      </c>
      <c r="E113" s="7">
        <v>186</v>
      </c>
      <c r="F113" s="7"/>
      <c r="G113" s="7"/>
    </row>
    <row r="114" spans="1:7">
      <c r="A114" s="7" t="s">
        <v>269</v>
      </c>
      <c r="B114" s="48" t="s">
        <v>270</v>
      </c>
      <c r="C114" s="7"/>
      <c r="D114" s="7">
        <v>396</v>
      </c>
      <c r="E114" s="7">
        <v>78</v>
      </c>
      <c r="F114" s="7"/>
      <c r="G114" s="7"/>
    </row>
    <row r="115" spans="1:7">
      <c r="A115" s="7" t="s">
        <v>137</v>
      </c>
      <c r="B115" s="48" t="s">
        <v>252</v>
      </c>
      <c r="C115" s="7"/>
      <c r="D115" s="7">
        <f>147*2</f>
        <v>294</v>
      </c>
      <c r="E115" s="7"/>
      <c r="F115" s="7"/>
      <c r="G115" s="7"/>
    </row>
    <row r="116" spans="1:7">
      <c r="A116" s="44" t="s">
        <v>48</v>
      </c>
      <c r="B116" s="48" t="s">
        <v>173</v>
      </c>
      <c r="C116" s="7"/>
      <c r="D116" s="7">
        <v>30</v>
      </c>
      <c r="E116" s="7"/>
      <c r="F116" s="7"/>
      <c r="G116" s="7"/>
    </row>
    <row r="117" spans="1:7">
      <c r="A117" s="45"/>
      <c r="B117" s="48" t="s">
        <v>247</v>
      </c>
      <c r="C117" s="7"/>
      <c r="D117" s="7">
        <v>40</v>
      </c>
      <c r="E117" s="7"/>
      <c r="F117" s="7"/>
      <c r="G117" s="7"/>
    </row>
    <row r="118" spans="1:7">
      <c r="A118" s="45"/>
      <c r="B118" s="48" t="s">
        <v>271</v>
      </c>
      <c r="C118" s="7">
        <v>58</v>
      </c>
      <c r="D118" s="7">
        <v>270</v>
      </c>
      <c r="E118" s="7"/>
      <c r="F118" s="7"/>
      <c r="G118" s="7"/>
    </row>
    <row r="119" spans="1:7">
      <c r="A119" s="45"/>
      <c r="B119" s="48" t="s">
        <v>272</v>
      </c>
      <c r="C119" s="7"/>
      <c r="D119" s="7">
        <v>358</v>
      </c>
      <c r="E119" s="7"/>
      <c r="F119" s="7"/>
      <c r="G119" s="7"/>
    </row>
    <row r="120" spans="1:7">
      <c r="A120" s="44" t="s">
        <v>44</v>
      </c>
      <c r="B120" s="48" t="s">
        <v>273</v>
      </c>
      <c r="C120" s="7"/>
      <c r="D120" s="7">
        <v>72</v>
      </c>
      <c r="E120" s="7">
        <v>28</v>
      </c>
      <c r="F120" s="7"/>
      <c r="G120" s="7"/>
    </row>
    <row r="121" spans="1:7">
      <c r="A121" s="45"/>
      <c r="B121" s="48" t="s">
        <v>274</v>
      </c>
      <c r="C121" s="7">
        <v>11</v>
      </c>
      <c r="D121" s="7">
        <v>596</v>
      </c>
      <c r="E121" s="7"/>
      <c r="F121" s="7"/>
      <c r="G121" s="7"/>
    </row>
    <row r="122" spans="1:7">
      <c r="A122" s="45"/>
      <c r="B122" s="48" t="s">
        <v>275</v>
      </c>
      <c r="C122" s="7"/>
      <c r="D122" s="7">
        <v>66</v>
      </c>
      <c r="E122" s="7"/>
      <c r="F122" s="7"/>
      <c r="G122" s="7"/>
    </row>
    <row r="123" spans="1:7">
      <c r="A123" s="7" t="s">
        <v>154</v>
      </c>
      <c r="B123" s="7" t="s">
        <v>185</v>
      </c>
      <c r="C123" s="7"/>
      <c r="D123" s="7">
        <v>126</v>
      </c>
      <c r="E123" s="7"/>
      <c r="F123" s="7"/>
      <c r="G123" s="7"/>
    </row>
    <row r="124" spans="1:7">
      <c r="A124" s="7"/>
      <c r="B124" s="7" t="s">
        <v>276</v>
      </c>
      <c r="C124" s="7"/>
      <c r="D124" s="7">
        <v>40</v>
      </c>
      <c r="E124" s="7"/>
      <c r="F124" s="7"/>
      <c r="G124" s="7"/>
    </row>
    <row r="125" spans="1:7">
      <c r="A125" s="44" t="s">
        <v>153</v>
      </c>
      <c r="B125" s="7" t="s">
        <v>277</v>
      </c>
      <c r="C125" s="7"/>
      <c r="D125" s="7">
        <v>414</v>
      </c>
      <c r="E125" s="7"/>
      <c r="F125" s="7"/>
      <c r="G125" s="7"/>
    </row>
    <row r="126" spans="1:7">
      <c r="A126" s="46"/>
      <c r="B126" s="7" t="s">
        <v>278</v>
      </c>
      <c r="C126" s="7"/>
      <c r="D126" s="7">
        <v>210</v>
      </c>
      <c r="E126" s="7"/>
      <c r="F126" s="7"/>
      <c r="G126" s="7"/>
    </row>
    <row r="127" spans="1:7">
      <c r="A127" s="7" t="s">
        <v>51</v>
      </c>
      <c r="B127" s="7" t="s">
        <v>180</v>
      </c>
      <c r="C127" s="7"/>
      <c r="D127" s="7">
        <v>104</v>
      </c>
      <c r="E127" s="7"/>
      <c r="F127" s="7"/>
      <c r="G127" s="7"/>
    </row>
    <row r="128" spans="1:7">
      <c r="A128" s="7"/>
      <c r="B128" s="7" t="s">
        <v>181</v>
      </c>
      <c r="C128" s="7"/>
      <c r="D128" s="7">
        <v>208</v>
      </c>
      <c r="E128" s="7"/>
      <c r="F128" s="7"/>
      <c r="G128" s="7"/>
    </row>
    <row r="129" spans="1:7">
      <c r="A129" s="44" t="s">
        <v>60</v>
      </c>
      <c r="B129" s="7" t="s">
        <v>279</v>
      </c>
      <c r="C129" s="7"/>
      <c r="D129" s="7">
        <v>262</v>
      </c>
      <c r="E129" s="7"/>
      <c r="F129" s="7"/>
      <c r="G129" s="7"/>
    </row>
    <row r="130" spans="1:7">
      <c r="A130" s="45"/>
      <c r="B130" s="7" t="s">
        <v>280</v>
      </c>
      <c r="C130" s="7"/>
      <c r="D130" s="7">
        <v>104</v>
      </c>
      <c r="E130" s="7"/>
      <c r="F130" s="7"/>
      <c r="G130" s="7"/>
    </row>
    <row r="131" spans="1:7">
      <c r="A131" s="44" t="s">
        <v>34</v>
      </c>
      <c r="B131" s="7" t="s">
        <v>281</v>
      </c>
      <c r="C131" s="7"/>
      <c r="D131" s="7">
        <v>48</v>
      </c>
      <c r="E131" s="7"/>
      <c r="F131" s="7"/>
      <c r="G131" s="7"/>
    </row>
    <row r="132" spans="1:7">
      <c r="A132" s="45"/>
      <c r="B132" s="7" t="s">
        <v>247</v>
      </c>
      <c r="C132" s="7"/>
      <c r="D132" s="7">
        <v>10</v>
      </c>
      <c r="E132" s="7"/>
      <c r="F132" s="7"/>
      <c r="G132" s="7"/>
    </row>
    <row r="133" spans="1:7">
      <c r="A133" s="45"/>
      <c r="B133" s="7" t="s">
        <v>271</v>
      </c>
      <c r="C133" s="7"/>
      <c r="D133" s="7">
        <f>94*2</f>
        <v>188</v>
      </c>
      <c r="E133" s="7"/>
      <c r="F133" s="7"/>
      <c r="G133" s="7"/>
    </row>
    <row r="134" spans="1:7">
      <c r="A134" s="45"/>
      <c r="B134" s="7" t="s">
        <v>282</v>
      </c>
      <c r="C134" s="7">
        <v>12</v>
      </c>
      <c r="D134" s="7">
        <v>280</v>
      </c>
      <c r="E134" s="7"/>
      <c r="F134" s="7"/>
      <c r="G134" s="7"/>
    </row>
    <row r="135" spans="1:7">
      <c r="A135" s="45"/>
      <c r="B135" s="7" t="s">
        <v>283</v>
      </c>
      <c r="C135" s="7">
        <v>10</v>
      </c>
      <c r="D135" s="7">
        <f>126*2</f>
        <v>252</v>
      </c>
      <c r="E135" s="7">
        <v>64</v>
      </c>
      <c r="F135" s="7"/>
      <c r="G135" s="7"/>
    </row>
    <row r="136" spans="1:7">
      <c r="A136" s="45"/>
      <c r="B136" s="7" t="s">
        <v>284</v>
      </c>
      <c r="C136" s="7">
        <v>44</v>
      </c>
      <c r="D136" s="7">
        <v>10</v>
      </c>
      <c r="E136" s="7">
        <f>78*2</f>
        <v>156</v>
      </c>
      <c r="F136" s="7"/>
      <c r="G136" s="7"/>
    </row>
    <row r="137" spans="1:7">
      <c r="A137" s="45"/>
      <c r="B137" s="7" t="s">
        <v>285</v>
      </c>
      <c r="C137" s="7">
        <v>52</v>
      </c>
      <c r="D137" s="7"/>
      <c r="E137" s="7"/>
      <c r="F137" s="7"/>
      <c r="G137" s="7"/>
    </row>
    <row r="138" spans="1:7">
      <c r="A138" s="45"/>
      <c r="B138" s="7" t="s">
        <v>260</v>
      </c>
      <c r="C138" s="7"/>
      <c r="D138" s="7">
        <f>144*2</f>
        <v>288</v>
      </c>
      <c r="E138" s="7"/>
      <c r="F138" s="7"/>
      <c r="G138" s="7"/>
    </row>
    <row r="139" spans="1:7">
      <c r="A139" s="45"/>
      <c r="B139" s="7" t="s">
        <v>286</v>
      </c>
      <c r="C139" s="7">
        <v>34</v>
      </c>
      <c r="D139" s="7">
        <v>24</v>
      </c>
      <c r="E139" s="7">
        <f>156*2</f>
        <v>312</v>
      </c>
      <c r="F139" s="7"/>
      <c r="G139" s="7"/>
    </row>
    <row r="140" spans="1:7">
      <c r="A140" s="45"/>
      <c r="B140" s="7" t="s">
        <v>287</v>
      </c>
      <c r="C140" s="7"/>
      <c r="D140" s="7">
        <v>148</v>
      </c>
      <c r="E140" s="7"/>
      <c r="F140" s="7"/>
      <c r="G140" s="7"/>
    </row>
    <row r="141" spans="1:7">
      <c r="A141" s="45"/>
      <c r="B141" s="7" t="s">
        <v>288</v>
      </c>
      <c r="C141" s="7">
        <v>180</v>
      </c>
      <c r="D141" s="7">
        <v>36</v>
      </c>
      <c r="E141" s="7"/>
      <c r="F141" s="7"/>
      <c r="G141" s="7"/>
    </row>
    <row r="142" spans="1:7">
      <c r="A142" s="7" t="s">
        <v>78</v>
      </c>
      <c r="B142" s="7" t="s">
        <v>289</v>
      </c>
      <c r="C142" s="7">
        <v>208</v>
      </c>
      <c r="D142" s="7"/>
      <c r="E142" s="7"/>
      <c r="F142" s="7"/>
      <c r="G142" s="7"/>
    </row>
    <row r="143" spans="1:7">
      <c r="A143" s="7" t="s">
        <v>85</v>
      </c>
      <c r="B143" s="7" t="s">
        <v>290</v>
      </c>
      <c r="C143" s="7"/>
      <c r="D143" s="7">
        <v>556</v>
      </c>
      <c r="E143" s="7"/>
      <c r="F143" s="7"/>
      <c r="G143" s="7"/>
    </row>
    <row r="144" spans="1:7">
      <c r="A144" s="7" t="s">
        <v>38</v>
      </c>
      <c r="B144" s="7" t="s">
        <v>209</v>
      </c>
      <c r="C144" s="7">
        <v>248</v>
      </c>
      <c r="D144" s="7"/>
      <c r="E144" s="7">
        <v>14</v>
      </c>
      <c r="F144" s="7"/>
      <c r="G144" s="7">
        <v>470</v>
      </c>
    </row>
    <row r="145" spans="1:7">
      <c r="A145" s="7"/>
      <c r="B145" s="7" t="s">
        <v>238</v>
      </c>
      <c r="C145" s="7">
        <v>360</v>
      </c>
      <c r="D145" s="7"/>
      <c r="E145" s="7"/>
      <c r="F145" s="7"/>
      <c r="G145" s="7">
        <v>272</v>
      </c>
    </row>
    <row r="146" spans="1:7">
      <c r="A146" s="7"/>
      <c r="B146" s="7" t="s">
        <v>239</v>
      </c>
      <c r="C146" s="7">
        <v>428</v>
      </c>
      <c r="D146" s="7"/>
      <c r="E146" s="7">
        <v>406</v>
      </c>
      <c r="F146" s="7"/>
      <c r="G146" s="7">
        <v>62</v>
      </c>
    </row>
    <row r="147" spans="1:7">
      <c r="A147" s="7"/>
      <c r="B147" s="7" t="s">
        <v>291</v>
      </c>
      <c r="C147" s="7">
        <v>206</v>
      </c>
      <c r="D147" s="7"/>
      <c r="E147" s="7">
        <v>216</v>
      </c>
      <c r="F147" s="7"/>
      <c r="G147" s="7">
        <v>162</v>
      </c>
    </row>
    <row r="148" spans="1:7">
      <c r="A148" s="44" t="s">
        <v>160</v>
      </c>
      <c r="B148" s="7" t="s">
        <v>292</v>
      </c>
      <c r="C148" s="7"/>
      <c r="D148" s="7">
        <v>234</v>
      </c>
      <c r="E148" s="7"/>
      <c r="F148" s="7"/>
      <c r="G148" s="7"/>
    </row>
    <row r="149" spans="1:7">
      <c r="A149" s="45"/>
      <c r="B149" s="7" t="s">
        <v>293</v>
      </c>
      <c r="C149" s="7"/>
      <c r="D149" s="7">
        <v>188</v>
      </c>
      <c r="E149" s="7"/>
      <c r="F149" s="7"/>
      <c r="G149" s="7"/>
    </row>
    <row r="150" spans="1:7">
      <c r="A150" s="45"/>
      <c r="B150" s="7" t="s">
        <v>294</v>
      </c>
      <c r="C150" s="7"/>
      <c r="D150" s="7">
        <v>196</v>
      </c>
      <c r="E150" s="7"/>
      <c r="F150" s="7"/>
      <c r="G150" s="7"/>
    </row>
    <row r="151" spans="1:7">
      <c r="A151" s="45"/>
      <c r="B151" s="46" t="s">
        <v>295</v>
      </c>
      <c r="C151" s="7"/>
      <c r="D151" s="7"/>
      <c r="E151" s="7"/>
      <c r="F151" s="7"/>
      <c r="G151" s="7">
        <v>22</v>
      </c>
    </row>
    <row r="152" spans="1:7">
      <c r="A152" s="46"/>
      <c r="B152" s="7" t="s">
        <v>296</v>
      </c>
      <c r="C152" s="7"/>
      <c r="D152" s="7"/>
      <c r="E152" s="7">
        <v>32</v>
      </c>
      <c r="F152" s="7"/>
      <c r="G152" s="7"/>
    </row>
    <row r="153" spans="1:7">
      <c r="A153" s="44" t="s">
        <v>147</v>
      </c>
      <c r="B153" s="7" t="s">
        <v>297</v>
      </c>
      <c r="C153" s="7"/>
      <c r="D153" s="7">
        <v>382</v>
      </c>
      <c r="E153" s="7"/>
      <c r="F153" s="7"/>
      <c r="G153" s="7"/>
    </row>
    <row r="154" spans="1:7">
      <c r="A154" s="44" t="s">
        <v>101</v>
      </c>
      <c r="B154" s="7" t="s">
        <v>298</v>
      </c>
      <c r="C154" s="7"/>
      <c r="D154" s="7"/>
      <c r="E154" s="7"/>
      <c r="F154" s="7"/>
      <c r="G154" s="7">
        <v>12</v>
      </c>
    </row>
    <row r="155" spans="1:7">
      <c r="A155" s="45"/>
      <c r="B155" s="7" t="s">
        <v>299</v>
      </c>
      <c r="C155" s="7">
        <v>62</v>
      </c>
      <c r="D155" s="7">
        <v>373</v>
      </c>
      <c r="E155" s="7"/>
      <c r="F155" s="7"/>
      <c r="G155" s="7"/>
    </row>
    <row r="156" spans="1:7">
      <c r="A156" s="45"/>
      <c r="B156" s="48" t="s">
        <v>300</v>
      </c>
      <c r="C156" s="7">
        <v>20</v>
      </c>
      <c r="D156" s="7">
        <v>264</v>
      </c>
      <c r="E156" s="7"/>
      <c r="F156" s="7"/>
      <c r="G156" s="7"/>
    </row>
    <row r="157" spans="1:7">
      <c r="A157" s="46"/>
      <c r="B157" s="48" t="s">
        <v>301</v>
      </c>
      <c r="C157" s="7"/>
      <c r="D157" s="7">
        <v>204</v>
      </c>
      <c r="E157" s="7"/>
      <c r="F157" s="7"/>
      <c r="G157" s="7"/>
    </row>
    <row r="158" spans="1:7">
      <c r="A158" s="44" t="s">
        <v>148</v>
      </c>
      <c r="B158" s="48" t="s">
        <v>238</v>
      </c>
      <c r="C158" s="7"/>
      <c r="D158" s="7">
        <v>263</v>
      </c>
      <c r="E158" s="7"/>
      <c r="F158" s="7"/>
      <c r="G158" s="7"/>
    </row>
    <row r="159" spans="1:7">
      <c r="A159" s="46"/>
      <c r="B159" s="48" t="s">
        <v>302</v>
      </c>
      <c r="C159" s="7"/>
      <c r="D159" s="7">
        <v>305</v>
      </c>
      <c r="E159" s="7"/>
      <c r="F159" s="7"/>
      <c r="G159" s="7"/>
    </row>
    <row r="160" spans="1:7">
      <c r="A160" s="7" t="s">
        <v>119</v>
      </c>
      <c r="B160" s="7" t="s">
        <v>303</v>
      </c>
      <c r="C160" s="7">
        <v>104</v>
      </c>
      <c r="D160" s="7">
        <v>122</v>
      </c>
      <c r="E160" s="7"/>
      <c r="F160" s="7"/>
      <c r="G160" s="7"/>
    </row>
    <row r="161" spans="1:7">
      <c r="A161" s="7" t="s">
        <v>158</v>
      </c>
      <c r="B161" s="7" t="s">
        <v>304</v>
      </c>
      <c r="C161" s="7">
        <v>198</v>
      </c>
      <c r="D161" s="7">
        <v>262</v>
      </c>
      <c r="E161" s="7"/>
      <c r="F161" s="7"/>
      <c r="G161" s="7"/>
    </row>
    <row r="162" spans="1:7">
      <c r="A162" s="44" t="s">
        <v>41</v>
      </c>
      <c r="B162" s="7" t="s">
        <v>238</v>
      </c>
      <c r="C162" s="7"/>
      <c r="D162" s="7">
        <v>280</v>
      </c>
      <c r="E162" s="7"/>
      <c r="F162" s="7"/>
      <c r="G162" s="7"/>
    </row>
    <row r="163" spans="1:7">
      <c r="A163" s="46"/>
      <c r="B163" s="7" t="s">
        <v>305</v>
      </c>
      <c r="C163" s="7"/>
      <c r="D163" s="7">
        <v>180</v>
      </c>
      <c r="E163" s="7"/>
      <c r="F163" s="7"/>
      <c r="G163" s="7"/>
    </row>
    <row r="164" spans="1:7">
      <c r="A164" s="44" t="s">
        <v>103</v>
      </c>
      <c r="B164" s="7" t="s">
        <v>306</v>
      </c>
      <c r="C164" s="7">
        <v>212</v>
      </c>
      <c r="D164" s="7"/>
      <c r="E164" s="7"/>
      <c r="F164" s="7"/>
      <c r="G164" s="7"/>
    </row>
    <row r="165" spans="1:7">
      <c r="A165" s="45"/>
      <c r="B165" s="7" t="s">
        <v>307</v>
      </c>
      <c r="C165" s="7">
        <v>17</v>
      </c>
      <c r="D165" s="7"/>
      <c r="E165" s="7"/>
      <c r="F165" s="7"/>
      <c r="G165" s="7"/>
    </row>
    <row r="166" spans="1:7">
      <c r="A166" s="45"/>
      <c r="B166" s="7" t="s">
        <v>245</v>
      </c>
      <c r="C166" s="7"/>
      <c r="D166" s="7">
        <v>400</v>
      </c>
      <c r="E166" s="7"/>
      <c r="F166" s="7"/>
      <c r="G166" s="7"/>
    </row>
    <row r="167" spans="1:7">
      <c r="A167" s="46"/>
      <c r="B167" s="7" t="s">
        <v>209</v>
      </c>
      <c r="C167" s="7">
        <v>218</v>
      </c>
      <c r="D167" s="7"/>
      <c r="E167" s="7"/>
      <c r="F167" s="7"/>
      <c r="G167" s="7"/>
    </row>
    <row r="168" spans="1:7">
      <c r="A168" s="44" t="s">
        <v>102</v>
      </c>
      <c r="B168" s="7" t="s">
        <v>308</v>
      </c>
      <c r="C168" s="7"/>
      <c r="D168" s="7"/>
      <c r="E168" s="7">
        <v>266</v>
      </c>
      <c r="F168" s="7"/>
      <c r="G168" s="7"/>
    </row>
    <row r="169" spans="1:7">
      <c r="A169" s="46"/>
      <c r="B169" s="7" t="s">
        <v>309</v>
      </c>
      <c r="C169" s="7">
        <v>298</v>
      </c>
      <c r="D169" s="7"/>
      <c r="E169" s="7"/>
      <c r="F169" s="7"/>
      <c r="G169" s="7"/>
    </row>
    <row r="170" spans="1:7">
      <c r="A170" s="44" t="s">
        <v>93</v>
      </c>
      <c r="B170" s="7" t="s">
        <v>310</v>
      </c>
      <c r="C170" s="7">
        <v>156</v>
      </c>
      <c r="D170" s="7"/>
      <c r="E170" s="7"/>
      <c r="F170" s="7"/>
      <c r="G170" s="7"/>
    </row>
    <row r="171" spans="1:7">
      <c r="A171" s="45"/>
      <c r="B171" s="7" t="s">
        <v>311</v>
      </c>
      <c r="C171" s="7">
        <v>180</v>
      </c>
      <c r="D171" s="7"/>
      <c r="E171" s="7"/>
      <c r="F171" s="7"/>
      <c r="G171" s="7"/>
    </row>
    <row r="172" spans="1:7">
      <c r="A172" s="46"/>
      <c r="B172" s="7" t="s">
        <v>312</v>
      </c>
      <c r="C172" s="7">
        <v>124</v>
      </c>
      <c r="D172" s="7"/>
      <c r="E172" s="7"/>
      <c r="F172" s="7"/>
      <c r="G172" s="7"/>
    </row>
    <row r="173" spans="1:7">
      <c r="A173" s="44" t="s">
        <v>71</v>
      </c>
      <c r="B173" s="7" t="s">
        <v>313</v>
      </c>
      <c r="C173" s="7">
        <v>168</v>
      </c>
      <c r="D173" s="7">
        <v>92</v>
      </c>
      <c r="E173" s="7"/>
      <c r="F173" s="7"/>
      <c r="G173" s="7"/>
    </row>
    <row r="174" spans="1:7">
      <c r="A174" s="45"/>
      <c r="B174" s="7" t="s">
        <v>314</v>
      </c>
      <c r="C174" s="7">
        <v>168</v>
      </c>
      <c r="D174" s="7"/>
      <c r="E174" s="7"/>
      <c r="F174" s="7"/>
      <c r="G174" s="7"/>
    </row>
    <row r="175" spans="1:7">
      <c r="A175" s="45"/>
      <c r="B175" s="7" t="s">
        <v>315</v>
      </c>
      <c r="C175" s="7">
        <v>236</v>
      </c>
      <c r="D175" s="7"/>
      <c r="E175" s="7"/>
      <c r="F175" s="7"/>
      <c r="G175" s="7"/>
    </row>
    <row r="176" spans="1:7">
      <c r="A176" s="46"/>
      <c r="B176" s="7" t="s">
        <v>316</v>
      </c>
      <c r="C176" s="7">
        <v>190</v>
      </c>
      <c r="D176" s="7"/>
      <c r="E176" s="7"/>
      <c r="F176" s="7"/>
      <c r="G176" s="7"/>
    </row>
    <row r="177" spans="1:7">
      <c r="A177" s="44" t="s">
        <v>21</v>
      </c>
      <c r="B177" s="7" t="s">
        <v>317</v>
      </c>
      <c r="C177" s="7">
        <v>576</v>
      </c>
      <c r="D177" s="7"/>
      <c r="E177" s="7"/>
      <c r="F177" s="7"/>
      <c r="G177" s="7"/>
    </row>
    <row r="178" spans="1:7">
      <c r="A178" s="45"/>
      <c r="B178" s="7" t="s">
        <v>318</v>
      </c>
      <c r="C178" s="7">
        <v>68</v>
      </c>
      <c r="D178" s="7"/>
      <c r="E178" s="7"/>
      <c r="F178" s="7"/>
      <c r="G178" s="7">
        <v>94</v>
      </c>
    </row>
    <row r="179" spans="1:7">
      <c r="A179" s="46"/>
      <c r="B179" s="7" t="s">
        <v>319</v>
      </c>
      <c r="C179" s="7">
        <v>32</v>
      </c>
      <c r="D179" s="7"/>
      <c r="E179" s="7"/>
      <c r="F179" s="7"/>
      <c r="G179" s="7">
        <v>122</v>
      </c>
    </row>
    <row r="180" spans="1:7">
      <c r="A180" s="45" t="s">
        <v>112</v>
      </c>
      <c r="B180" s="7" t="s">
        <v>208</v>
      </c>
      <c r="C180" s="7"/>
      <c r="D180" s="7">
        <v>9</v>
      </c>
      <c r="E180" s="7">
        <v>90</v>
      </c>
      <c r="F180" s="7"/>
      <c r="G180" s="7"/>
    </row>
    <row r="181" spans="1:7">
      <c r="A181" s="45"/>
      <c r="B181" s="7" t="s">
        <v>320</v>
      </c>
      <c r="C181" s="7"/>
      <c r="D181" s="7"/>
      <c r="E181" s="7">
        <v>90</v>
      </c>
      <c r="F181" s="7"/>
      <c r="G181" s="7"/>
    </row>
    <row r="182" spans="1:7">
      <c r="A182" s="7" t="s">
        <v>142</v>
      </c>
      <c r="B182" s="7" t="s">
        <v>308</v>
      </c>
      <c r="C182" s="7"/>
      <c r="D182" s="7"/>
      <c r="E182" s="7">
        <v>242</v>
      </c>
      <c r="F182" s="7"/>
      <c r="G182" s="7"/>
    </row>
    <row r="183" spans="1:7">
      <c r="A183" s="7" t="s">
        <v>321</v>
      </c>
      <c r="B183" s="7" t="s">
        <v>322</v>
      </c>
      <c r="C183" s="7"/>
      <c r="D183" s="7">
        <v>32</v>
      </c>
      <c r="E183" s="7"/>
      <c r="F183" s="7"/>
      <c r="G183" s="7"/>
    </row>
    <row r="184" spans="1:7">
      <c r="A184" s="7" t="s">
        <v>36</v>
      </c>
      <c r="B184" s="7" t="s">
        <v>323</v>
      </c>
      <c r="C184" s="7"/>
      <c r="D184" s="7">
        <v>11</v>
      </c>
      <c r="E184" s="7"/>
      <c r="F184" s="7"/>
      <c r="G184" s="7"/>
    </row>
    <row r="185" spans="1:7">
      <c r="A185" s="44" t="s">
        <v>21</v>
      </c>
      <c r="B185" s="7" t="s">
        <v>201</v>
      </c>
      <c r="C185" s="7">
        <v>32</v>
      </c>
      <c r="D185" s="7"/>
      <c r="E185" s="7">
        <v>17</v>
      </c>
      <c r="F185" s="7"/>
      <c r="G185" s="7"/>
    </row>
    <row r="186" spans="1:7">
      <c r="A186" s="46"/>
      <c r="B186" s="46" t="s">
        <v>324</v>
      </c>
      <c r="C186" s="7"/>
      <c r="D186" s="7">
        <v>604</v>
      </c>
      <c r="E186" s="7"/>
      <c r="F186" s="7"/>
      <c r="G186" s="7"/>
    </row>
    <row r="187" spans="1:7">
      <c r="A187" s="7" t="s">
        <v>46</v>
      </c>
      <c r="B187" s="46" t="s">
        <v>325</v>
      </c>
      <c r="C187" s="7"/>
      <c r="D187" s="7">
        <v>106</v>
      </c>
      <c r="E187" s="7"/>
      <c r="F187" s="7"/>
      <c r="G187" s="7"/>
    </row>
    <row r="188" spans="1:7">
      <c r="A188" s="45" t="s">
        <v>38</v>
      </c>
      <c r="B188" s="46" t="s">
        <v>326</v>
      </c>
      <c r="C188" s="7">
        <v>36</v>
      </c>
      <c r="D188" s="7">
        <v>78</v>
      </c>
      <c r="E188" s="7">
        <v>24</v>
      </c>
      <c r="F188" s="7"/>
      <c r="G188" s="7"/>
    </row>
    <row r="189" spans="1:7">
      <c r="A189" s="45"/>
      <c r="B189" s="46" t="s">
        <v>240</v>
      </c>
      <c r="C189" s="7">
        <v>300</v>
      </c>
      <c r="D189" s="7"/>
      <c r="E189" s="7">
        <v>296</v>
      </c>
      <c r="F189" s="7"/>
      <c r="G189" s="7">
        <v>46</v>
      </c>
    </row>
    <row r="190" spans="1:7">
      <c r="A190" s="45"/>
      <c r="B190" s="7" t="s">
        <v>241</v>
      </c>
      <c r="C190" s="7">
        <v>122</v>
      </c>
      <c r="D190" s="7"/>
      <c r="E190" s="7">
        <v>386</v>
      </c>
      <c r="F190" s="7"/>
      <c r="G190" s="7">
        <v>70</v>
      </c>
    </row>
    <row r="191" spans="1:7">
      <c r="A191" s="45"/>
      <c r="B191" s="7" t="s">
        <v>242</v>
      </c>
      <c r="C191" s="7">
        <v>360</v>
      </c>
      <c r="D191" s="7"/>
      <c r="E191" s="7">
        <v>78</v>
      </c>
      <c r="F191" s="7"/>
      <c r="G191" s="7">
        <v>490</v>
      </c>
    </row>
    <row r="192" spans="1:7">
      <c r="A192" s="45"/>
      <c r="B192" s="7" t="s">
        <v>243</v>
      </c>
      <c r="C192" s="7">
        <v>420</v>
      </c>
      <c r="D192" s="7"/>
      <c r="E192" s="7">
        <v>78</v>
      </c>
      <c r="F192" s="7"/>
      <c r="G192" s="7">
        <v>356</v>
      </c>
    </row>
    <row r="193" spans="1:7">
      <c r="A193" s="45"/>
      <c r="B193" s="7" t="s">
        <v>244</v>
      </c>
      <c r="C193" s="7">
        <v>152</v>
      </c>
      <c r="D193" s="7"/>
      <c r="E193" s="7">
        <v>318</v>
      </c>
      <c r="F193" s="7"/>
      <c r="G193" s="7">
        <v>82</v>
      </c>
    </row>
    <row r="194" spans="1:7">
      <c r="A194" s="46"/>
      <c r="B194" s="7" t="s">
        <v>245</v>
      </c>
      <c r="C194" s="7">
        <v>410</v>
      </c>
      <c r="D194" s="7"/>
      <c r="E194" s="7">
        <v>402</v>
      </c>
      <c r="F194" s="7"/>
      <c r="G194" s="7">
        <v>16</v>
      </c>
    </row>
    <row r="195" spans="1:7">
      <c r="A195" s="44" t="s">
        <v>131</v>
      </c>
      <c r="B195" s="7" t="s">
        <v>327</v>
      </c>
      <c r="C195" s="7"/>
      <c r="D195" s="7">
        <v>304</v>
      </c>
      <c r="E195" s="7"/>
      <c r="F195" s="7"/>
      <c r="G195" s="7"/>
    </row>
    <row r="196" spans="1:7">
      <c r="A196" s="45"/>
      <c r="B196" s="48" t="s">
        <v>241</v>
      </c>
      <c r="C196" s="7"/>
      <c r="D196" s="7">
        <v>292</v>
      </c>
      <c r="E196" s="7"/>
      <c r="F196" s="7"/>
      <c r="G196" s="7"/>
    </row>
    <row r="197" spans="1:7">
      <c r="A197" s="45"/>
      <c r="B197" s="48" t="s">
        <v>307</v>
      </c>
      <c r="C197" s="7"/>
      <c r="D197" s="7">
        <v>182</v>
      </c>
      <c r="E197" s="7"/>
      <c r="F197" s="7"/>
      <c r="G197" s="7"/>
    </row>
    <row r="198" spans="1:7">
      <c r="A198" s="45"/>
      <c r="B198" s="48" t="s">
        <v>244</v>
      </c>
      <c r="C198" s="7"/>
      <c r="D198" s="7">
        <v>556</v>
      </c>
      <c r="E198" s="7"/>
      <c r="F198" s="7"/>
      <c r="G198" s="7"/>
    </row>
    <row r="199" spans="1:7">
      <c r="A199" s="7" t="s">
        <v>72</v>
      </c>
      <c r="B199" s="7" t="s">
        <v>328</v>
      </c>
      <c r="C199" s="7"/>
      <c r="D199" s="7">
        <v>24</v>
      </c>
      <c r="E199" s="7"/>
      <c r="F199" s="7"/>
      <c r="G199" s="7"/>
    </row>
    <row r="200" spans="1:7">
      <c r="A200" s="44" t="s">
        <v>329</v>
      </c>
      <c r="B200" s="48" t="s">
        <v>330</v>
      </c>
      <c r="C200" s="7"/>
      <c r="D200" s="7">
        <v>746</v>
      </c>
      <c r="E200" s="7"/>
      <c r="F200" s="7"/>
      <c r="G200" s="7"/>
    </row>
    <row r="201" spans="1:7">
      <c r="A201" s="45"/>
      <c r="B201" s="48" t="s">
        <v>331</v>
      </c>
      <c r="C201" s="7"/>
      <c r="D201" s="7">
        <v>266</v>
      </c>
      <c r="E201" s="7"/>
      <c r="F201" s="7"/>
      <c r="G201" s="7"/>
    </row>
    <row r="202" spans="1:7">
      <c r="A202" s="45"/>
      <c r="B202" s="48" t="s">
        <v>332</v>
      </c>
      <c r="C202" s="7"/>
      <c r="D202" s="7">
        <v>218</v>
      </c>
      <c r="E202" s="7"/>
      <c r="F202" s="7"/>
      <c r="G202" s="7"/>
    </row>
    <row r="203" spans="1:7">
      <c r="A203" s="45"/>
      <c r="B203" s="48" t="s">
        <v>333</v>
      </c>
      <c r="C203" s="7"/>
      <c r="D203" s="7">
        <v>52</v>
      </c>
      <c r="E203" s="7"/>
      <c r="F203" s="7"/>
      <c r="G203" s="7"/>
    </row>
    <row r="204" spans="1:7">
      <c r="A204" s="46"/>
      <c r="B204" s="48" t="s">
        <v>334</v>
      </c>
      <c r="C204" s="7">
        <v>60</v>
      </c>
      <c r="D204" s="7"/>
      <c r="E204" s="7"/>
      <c r="F204" s="7"/>
      <c r="G204" s="7">
        <v>35</v>
      </c>
    </row>
    <row r="205" spans="1:7">
      <c r="A205" s="44" t="s">
        <v>70</v>
      </c>
      <c r="B205" s="7" t="s">
        <v>335</v>
      </c>
      <c r="C205" s="7"/>
      <c r="D205" s="7">
        <v>88</v>
      </c>
      <c r="E205" s="7"/>
      <c r="F205" s="7"/>
      <c r="G205" s="7"/>
    </row>
    <row r="206" spans="1:7">
      <c r="A206" s="45"/>
      <c r="B206" s="7" t="s">
        <v>336</v>
      </c>
      <c r="C206" s="7"/>
      <c r="D206" s="7"/>
      <c r="E206" s="7">
        <v>92</v>
      </c>
      <c r="F206" s="7"/>
      <c r="G206" s="7"/>
    </row>
    <row r="207" spans="1:7">
      <c r="A207" s="45"/>
      <c r="B207" s="7" t="s">
        <v>337</v>
      </c>
      <c r="C207" s="7">
        <v>152</v>
      </c>
      <c r="D207" s="7"/>
      <c r="E207" s="7">
        <v>316</v>
      </c>
      <c r="F207" s="7"/>
      <c r="G207" s="7"/>
    </row>
    <row r="208" spans="1:7">
      <c r="A208" s="45"/>
      <c r="B208" s="7" t="s">
        <v>338</v>
      </c>
      <c r="C208" s="7"/>
      <c r="D208" s="7">
        <v>50</v>
      </c>
      <c r="E208" s="7"/>
      <c r="F208" s="7"/>
      <c r="G208" s="7"/>
    </row>
    <row r="209" spans="1:7">
      <c r="A209" s="45"/>
      <c r="B209" s="7" t="s">
        <v>339</v>
      </c>
      <c r="C209" s="7"/>
      <c r="D209" s="7">
        <v>62</v>
      </c>
      <c r="E209" s="7"/>
      <c r="F209" s="7"/>
      <c r="G209" s="7"/>
    </row>
    <row r="210" spans="1:7">
      <c r="A210" s="45"/>
      <c r="B210" s="7" t="s">
        <v>340</v>
      </c>
      <c r="C210" s="7"/>
      <c r="D210" s="7">
        <v>558</v>
      </c>
      <c r="E210" s="7"/>
      <c r="F210" s="7"/>
      <c r="G210" s="7"/>
    </row>
    <row r="211" spans="1:7">
      <c r="A211" s="46"/>
      <c r="B211" s="7" t="s">
        <v>341</v>
      </c>
      <c r="C211" s="7">
        <v>124</v>
      </c>
      <c r="D211" s="7">
        <v>132</v>
      </c>
      <c r="E211" s="7"/>
      <c r="F211" s="7"/>
      <c r="G211" s="7"/>
    </row>
    <row r="212" spans="1:7">
      <c r="A212" s="46" t="s">
        <v>109</v>
      </c>
      <c r="B212" s="7" t="s">
        <v>342</v>
      </c>
      <c r="C212" s="7">
        <v>30</v>
      </c>
      <c r="D212" s="7"/>
      <c r="E212" s="7"/>
      <c r="F212" s="7"/>
      <c r="G212" s="7"/>
    </row>
    <row r="213" spans="1:7">
      <c r="A213" s="45" t="s">
        <v>18</v>
      </c>
      <c r="B213" s="7" t="s">
        <v>343</v>
      </c>
      <c r="C213" s="7"/>
      <c r="D213" s="7">
        <v>202</v>
      </c>
      <c r="E213" s="7"/>
      <c r="F213" s="7"/>
      <c r="G213" s="7"/>
    </row>
    <row r="214" spans="1:7">
      <c r="A214" s="46"/>
      <c r="B214" s="7" t="s">
        <v>340</v>
      </c>
      <c r="C214" s="7"/>
      <c r="D214" s="7">
        <v>180</v>
      </c>
      <c r="E214" s="7"/>
      <c r="F214" s="7"/>
      <c r="G214" s="7"/>
    </row>
    <row r="215" spans="1:7">
      <c r="A215" s="7" t="s">
        <v>111</v>
      </c>
      <c r="B215" s="7" t="s">
        <v>344</v>
      </c>
      <c r="C215" s="7"/>
      <c r="D215" s="7"/>
      <c r="E215" s="7">
        <v>58</v>
      </c>
      <c r="F215" s="7"/>
      <c r="G215" s="7"/>
    </row>
    <row r="216" spans="1:7">
      <c r="A216" s="7"/>
      <c r="B216" s="7" t="s">
        <v>345</v>
      </c>
      <c r="C216" s="7"/>
      <c r="D216" s="7">
        <v>122</v>
      </c>
      <c r="E216" s="7">
        <v>56</v>
      </c>
      <c r="F216" s="7"/>
      <c r="G216" s="7"/>
    </row>
    <row r="217" spans="1:7">
      <c r="A217" s="7"/>
      <c r="B217" s="7" t="s">
        <v>346</v>
      </c>
      <c r="C217" s="7">
        <v>300</v>
      </c>
      <c r="D217" s="7"/>
      <c r="E217" s="7"/>
      <c r="F217" s="7"/>
      <c r="G217" s="7"/>
    </row>
    <row r="218" spans="1:7">
      <c r="A218" s="7"/>
      <c r="B218" s="7" t="s">
        <v>347</v>
      </c>
      <c r="C218" s="7"/>
      <c r="D218" s="7">
        <v>354</v>
      </c>
      <c r="E218" s="7"/>
      <c r="F218" s="7"/>
      <c r="G218" s="7"/>
    </row>
    <row r="219" spans="1:7">
      <c r="A219" s="7" t="s">
        <v>72</v>
      </c>
      <c r="B219" s="7" t="s">
        <v>348</v>
      </c>
      <c r="C219" s="7"/>
      <c r="D219" s="7">
        <v>86</v>
      </c>
      <c r="E219" s="7"/>
      <c r="F219" s="7"/>
      <c r="G219" s="7"/>
    </row>
    <row r="220" spans="1:7">
      <c r="A220" s="44" t="s">
        <v>109</v>
      </c>
      <c r="B220" s="7" t="s">
        <v>349</v>
      </c>
      <c r="C220" s="7"/>
      <c r="D220" s="7">
        <v>456</v>
      </c>
      <c r="E220" s="7"/>
      <c r="F220" s="7"/>
      <c r="G220" s="7"/>
    </row>
    <row r="221" spans="1:7">
      <c r="A221" s="45"/>
      <c r="B221" s="7" t="s">
        <v>350</v>
      </c>
      <c r="C221" s="7"/>
      <c r="D221" s="7">
        <v>348</v>
      </c>
      <c r="E221" s="7"/>
      <c r="F221" s="7"/>
      <c r="G221" s="7"/>
    </row>
    <row r="222" spans="1:7">
      <c r="A222" s="46"/>
      <c r="B222" s="7" t="s">
        <v>351</v>
      </c>
      <c r="C222" s="7">
        <v>86</v>
      </c>
      <c r="D222" s="7">
        <v>94</v>
      </c>
      <c r="E222" s="7"/>
      <c r="F222" s="7"/>
      <c r="G222" s="7"/>
    </row>
    <row r="223" spans="1:7">
      <c r="A223" s="7" t="s">
        <v>115</v>
      </c>
      <c r="B223" s="7" t="s">
        <v>352</v>
      </c>
      <c r="C223" s="7"/>
      <c r="D223" s="7">
        <v>114</v>
      </c>
      <c r="E223" s="7"/>
      <c r="F223" s="7"/>
      <c r="G223" s="7"/>
    </row>
    <row r="224" spans="1:7">
      <c r="A224" s="44" t="s">
        <v>61</v>
      </c>
      <c r="B224" s="7" t="s">
        <v>332</v>
      </c>
      <c r="C224" s="7">
        <v>140</v>
      </c>
      <c r="D224" s="7"/>
      <c r="E224" s="7">
        <v>170</v>
      </c>
      <c r="F224" s="7"/>
      <c r="G224" s="7"/>
    </row>
    <row r="225" spans="1:7">
      <c r="A225" s="44" t="s">
        <v>40</v>
      </c>
      <c r="B225" s="7" t="s">
        <v>352</v>
      </c>
      <c r="C225" s="7">
        <v>20</v>
      </c>
      <c r="D225" s="7">
        <v>16</v>
      </c>
      <c r="E225" s="7">
        <v>114</v>
      </c>
      <c r="F225" s="7"/>
      <c r="G225" s="7"/>
    </row>
    <row r="226" spans="1:7">
      <c r="A226" s="45"/>
      <c r="B226" s="7" t="s">
        <v>333</v>
      </c>
      <c r="C226" s="7">
        <v>184</v>
      </c>
      <c r="D226" s="7"/>
      <c r="E226" s="7"/>
      <c r="F226" s="7"/>
      <c r="G226" s="7"/>
    </row>
    <row r="227" spans="1:7">
      <c r="A227" s="45"/>
      <c r="B227" s="7" t="s">
        <v>325</v>
      </c>
      <c r="C227" s="7">
        <v>212</v>
      </c>
      <c r="D227" s="7"/>
      <c r="E227" s="7"/>
      <c r="F227" s="7"/>
      <c r="G227" s="7"/>
    </row>
    <row r="228" spans="1:7">
      <c r="A228" s="46"/>
      <c r="B228" s="7" t="s">
        <v>332</v>
      </c>
      <c r="C228" s="7">
        <v>32</v>
      </c>
      <c r="D228" s="7"/>
      <c r="E228" s="7"/>
      <c r="F228" s="7"/>
      <c r="G228" s="7"/>
    </row>
    <row r="229" spans="1:7">
      <c r="A229" s="45" t="s">
        <v>41</v>
      </c>
      <c r="B229" s="7" t="s">
        <v>347</v>
      </c>
      <c r="C229" s="7"/>
      <c r="D229" s="7">
        <v>78</v>
      </c>
      <c r="E229" s="7">
        <v>230</v>
      </c>
      <c r="F229" s="7"/>
      <c r="G229" s="7"/>
    </row>
    <row r="230" spans="1:7">
      <c r="A230" s="45"/>
      <c r="B230" s="7" t="s">
        <v>353</v>
      </c>
      <c r="C230" s="7">
        <v>84</v>
      </c>
      <c r="D230" s="7">
        <v>193</v>
      </c>
      <c r="E230" s="7">
        <v>342</v>
      </c>
      <c r="F230" s="7"/>
      <c r="G230" s="7"/>
    </row>
    <row r="231" spans="1:7">
      <c r="A231" s="45"/>
      <c r="B231" s="7" t="s">
        <v>354</v>
      </c>
      <c r="C231" s="7">
        <v>312</v>
      </c>
      <c r="D231" s="7"/>
      <c r="E231" s="7">
        <v>192</v>
      </c>
      <c r="F231" s="7"/>
      <c r="G231" s="7"/>
    </row>
    <row r="232" spans="1:7">
      <c r="A232" s="45"/>
      <c r="B232" s="7" t="s">
        <v>355</v>
      </c>
      <c r="C232" s="7">
        <v>370</v>
      </c>
      <c r="D232" s="7">
        <v>60</v>
      </c>
      <c r="E232" s="7">
        <v>200</v>
      </c>
      <c r="F232" s="7"/>
      <c r="G232" s="7"/>
    </row>
    <row r="233" spans="1:7">
      <c r="A233" s="45"/>
      <c r="B233" s="7" t="s">
        <v>307</v>
      </c>
      <c r="C233" s="7"/>
      <c r="D233" s="7">
        <v>180</v>
      </c>
      <c r="E233" s="7"/>
      <c r="F233" s="7"/>
      <c r="G233" s="7"/>
    </row>
    <row r="234" spans="1:7">
      <c r="A234" s="45"/>
      <c r="B234" s="7" t="s">
        <v>328</v>
      </c>
      <c r="C234" s="7"/>
      <c r="D234" s="7">
        <v>240</v>
      </c>
      <c r="E234" s="7"/>
      <c r="F234" s="7"/>
      <c r="G234" s="7"/>
    </row>
    <row r="235" spans="1:7">
      <c r="A235" s="45"/>
      <c r="B235" s="7" t="s">
        <v>244</v>
      </c>
      <c r="C235" s="7">
        <v>356</v>
      </c>
      <c r="D235" s="7">
        <v>282</v>
      </c>
      <c r="E235" s="7"/>
      <c r="F235" s="7"/>
      <c r="G235" s="7"/>
    </row>
    <row r="236" spans="1:7">
      <c r="A236" s="45"/>
      <c r="B236" s="7" t="s">
        <v>245</v>
      </c>
      <c r="C236" s="7">
        <v>340</v>
      </c>
      <c r="D236" s="7">
        <v>352</v>
      </c>
      <c r="E236" s="7"/>
      <c r="F236" s="7"/>
      <c r="G236" s="7"/>
    </row>
    <row r="237" spans="1:7">
      <c r="A237" s="45"/>
      <c r="B237" s="7" t="s">
        <v>209</v>
      </c>
      <c r="C237" s="7"/>
      <c r="D237" s="7">
        <v>44</v>
      </c>
      <c r="E237" s="7">
        <v>240</v>
      </c>
      <c r="F237" s="7"/>
      <c r="G237" s="7"/>
    </row>
    <row r="238" spans="1:7">
      <c r="A238" s="7" t="s">
        <v>20</v>
      </c>
      <c r="B238" s="48" t="s">
        <v>356</v>
      </c>
      <c r="C238" s="7"/>
      <c r="D238" s="7"/>
      <c r="E238" s="7">
        <v>100</v>
      </c>
      <c r="F238" s="7"/>
      <c r="G238" s="7"/>
    </row>
    <row r="239" spans="1:7">
      <c r="A239" s="7"/>
      <c r="B239" s="48" t="s">
        <v>357</v>
      </c>
      <c r="C239" s="7"/>
      <c r="D239" s="7"/>
      <c r="E239" s="7">
        <v>75</v>
      </c>
      <c r="F239" s="7"/>
      <c r="G239" s="7"/>
    </row>
    <row r="240" spans="1:7">
      <c r="A240" s="7"/>
      <c r="B240" s="48" t="s">
        <v>358</v>
      </c>
      <c r="C240" s="7">
        <v>204</v>
      </c>
      <c r="D240" s="7"/>
      <c r="E240" s="7">
        <v>263</v>
      </c>
      <c r="F240" s="7"/>
      <c r="G240" s="7"/>
    </row>
    <row r="241" spans="1:7">
      <c r="A241" s="7"/>
      <c r="B241" s="48" t="s">
        <v>359</v>
      </c>
      <c r="C241" s="7">
        <v>100</v>
      </c>
      <c r="D241" s="7"/>
      <c r="E241" s="7">
        <v>100</v>
      </c>
      <c r="F241" s="7"/>
      <c r="G241" s="7"/>
    </row>
    <row r="242" spans="1:7">
      <c r="A242" s="7"/>
      <c r="B242" s="48" t="s">
        <v>360</v>
      </c>
      <c r="C242" s="7">
        <v>100</v>
      </c>
      <c r="D242" s="7"/>
      <c r="E242" s="7">
        <v>100</v>
      </c>
      <c r="F242" s="7"/>
      <c r="G242" s="7"/>
    </row>
    <row r="243" spans="1:7">
      <c r="A243" s="44" t="s">
        <v>66</v>
      </c>
      <c r="B243" s="48" t="s">
        <v>320</v>
      </c>
      <c r="C243" s="7"/>
      <c r="D243" s="7">
        <v>106</v>
      </c>
      <c r="E243" s="7"/>
      <c r="F243" s="7"/>
      <c r="G243" s="7"/>
    </row>
    <row r="244" spans="1:7">
      <c r="A244" s="46"/>
      <c r="B244" s="48" t="s">
        <v>361</v>
      </c>
      <c r="C244" s="7"/>
      <c r="D244" s="7">
        <v>384</v>
      </c>
      <c r="E244" s="7"/>
      <c r="F244" s="7"/>
      <c r="G244" s="7"/>
    </row>
    <row r="245" spans="1:7">
      <c r="A245" s="7" t="s">
        <v>150</v>
      </c>
      <c r="B245" s="48" t="s">
        <v>362</v>
      </c>
      <c r="C245" s="7"/>
      <c r="D245" s="7">
        <v>17</v>
      </c>
      <c r="E245" s="7"/>
      <c r="F245" s="7"/>
      <c r="G245" s="7"/>
    </row>
    <row r="246" spans="1:7">
      <c r="A246" s="7" t="s">
        <v>77</v>
      </c>
      <c r="B246" s="48" t="s">
        <v>363</v>
      </c>
      <c r="C246" s="7"/>
      <c r="D246" s="7">
        <v>130</v>
      </c>
      <c r="E246" s="7">
        <v>72</v>
      </c>
      <c r="F246" s="7"/>
      <c r="G246" s="7"/>
    </row>
    <row r="247" spans="1:7">
      <c r="A247" s="7" t="s">
        <v>121</v>
      </c>
      <c r="B247" s="48" t="s">
        <v>364</v>
      </c>
      <c r="C247" s="7">
        <f>134*2</f>
        <v>268</v>
      </c>
      <c r="D247" s="7"/>
      <c r="E247" s="7"/>
      <c r="F247" s="7"/>
      <c r="G247" s="7"/>
    </row>
    <row r="248" spans="1:7">
      <c r="A248" s="7"/>
      <c r="B248" s="48" t="s">
        <v>365</v>
      </c>
      <c r="C248" s="7">
        <f>123*2</f>
        <v>246</v>
      </c>
      <c r="D248" s="7"/>
      <c r="E248" s="7"/>
      <c r="F248" s="7"/>
      <c r="G248" s="7"/>
    </row>
    <row r="249" spans="1:7">
      <c r="A249" s="7"/>
      <c r="B249" s="48" t="s">
        <v>366</v>
      </c>
      <c r="C249" s="7">
        <f>219*2</f>
        <v>438</v>
      </c>
      <c r="D249" s="7"/>
      <c r="E249" s="7"/>
      <c r="F249" s="7"/>
      <c r="G249" s="7"/>
    </row>
    <row r="250" spans="1:7">
      <c r="A250" s="7"/>
      <c r="B250" s="48" t="s">
        <v>367</v>
      </c>
      <c r="C250" s="7">
        <f>332*2</f>
        <v>664</v>
      </c>
      <c r="D250" s="7">
        <v>38</v>
      </c>
      <c r="E250" s="7"/>
      <c r="F250" s="7"/>
      <c r="G250" s="7"/>
    </row>
    <row r="251" spans="1:7">
      <c r="A251" s="7" t="s">
        <v>99</v>
      </c>
      <c r="B251" s="48" t="s">
        <v>364</v>
      </c>
      <c r="C251" s="7">
        <v>256</v>
      </c>
      <c r="D251" s="7"/>
      <c r="E251" s="7"/>
      <c r="F251" s="7"/>
      <c r="G251" s="7"/>
    </row>
    <row r="252" spans="1:7">
      <c r="A252" s="7"/>
      <c r="B252" s="48" t="s">
        <v>365</v>
      </c>
      <c r="C252" s="7">
        <v>182</v>
      </c>
      <c r="D252" s="7"/>
      <c r="E252" s="7"/>
      <c r="F252" s="7"/>
      <c r="G252" s="7"/>
    </row>
    <row r="253" spans="1:7">
      <c r="A253" s="7"/>
      <c r="B253" s="48" t="s">
        <v>368</v>
      </c>
      <c r="C253" s="7">
        <v>226</v>
      </c>
      <c r="D253" s="7"/>
      <c r="E253" s="7"/>
      <c r="F253" s="7"/>
      <c r="G253" s="7"/>
    </row>
    <row r="254" spans="1:7">
      <c r="A254" s="7" t="s">
        <v>127</v>
      </c>
      <c r="B254" s="48" t="s">
        <v>369</v>
      </c>
      <c r="C254" s="7"/>
      <c r="D254" s="7">
        <f>213*2</f>
        <v>426</v>
      </c>
      <c r="E254" s="7"/>
      <c r="F254" s="7"/>
      <c r="G254" s="7"/>
    </row>
    <row r="255" spans="1:7">
      <c r="A255" s="7"/>
      <c r="B255" s="48" t="s">
        <v>370</v>
      </c>
      <c r="C255" s="7"/>
      <c r="D255" s="7">
        <f>194*2</f>
        <v>388</v>
      </c>
      <c r="E255" s="7"/>
      <c r="F255" s="7"/>
      <c r="G255" s="7"/>
    </row>
    <row r="256" spans="1:7">
      <c r="A256" s="7"/>
      <c r="B256" s="48" t="s">
        <v>371</v>
      </c>
      <c r="C256" s="7"/>
      <c r="D256" s="7">
        <f>188*2</f>
        <v>376</v>
      </c>
      <c r="E256" s="7"/>
      <c r="F256" s="7"/>
      <c r="G256" s="7"/>
    </row>
    <row r="257" spans="1:7">
      <c r="A257" s="7"/>
      <c r="B257" s="48" t="s">
        <v>372</v>
      </c>
      <c r="C257" s="7">
        <v>222</v>
      </c>
      <c r="D257" s="7">
        <f>153*2</f>
        <v>306</v>
      </c>
      <c r="E257" s="7"/>
      <c r="F257" s="7"/>
      <c r="G257" s="7"/>
    </row>
    <row r="258" spans="1:7">
      <c r="A258" s="7"/>
      <c r="B258" s="48" t="s">
        <v>373</v>
      </c>
      <c r="C258" s="7">
        <f>36*2</f>
        <v>72</v>
      </c>
      <c r="D258" s="7">
        <f>88*2</f>
        <v>176</v>
      </c>
      <c r="E258" s="7">
        <v>90</v>
      </c>
      <c r="F258" s="7"/>
      <c r="G258" s="7"/>
    </row>
    <row r="259" spans="1:7">
      <c r="A259" s="7"/>
      <c r="B259" s="48" t="s">
        <v>374</v>
      </c>
      <c r="C259" s="7">
        <v>88</v>
      </c>
      <c r="D259" s="7">
        <f>81*2</f>
        <v>162</v>
      </c>
      <c r="E259" s="7"/>
      <c r="F259" s="7"/>
      <c r="G259" s="7"/>
    </row>
    <row r="260" spans="1:7">
      <c r="A260" s="7"/>
      <c r="B260" s="48" t="s">
        <v>375</v>
      </c>
      <c r="C260" s="7">
        <f>179*2</f>
        <v>358</v>
      </c>
      <c r="D260" s="7">
        <f>42*2</f>
        <v>84</v>
      </c>
      <c r="E260" s="7"/>
      <c r="F260" s="7"/>
      <c r="G260" s="7"/>
    </row>
    <row r="261" spans="1:7">
      <c r="A261" s="7"/>
      <c r="B261" s="48" t="s">
        <v>376</v>
      </c>
      <c r="C261" s="7"/>
      <c r="D261" s="7">
        <v>160</v>
      </c>
      <c r="E261" s="7"/>
      <c r="F261" s="7"/>
      <c r="G261" s="7"/>
    </row>
    <row r="262" spans="1:7">
      <c r="A262" s="7"/>
      <c r="B262" s="48" t="s">
        <v>377</v>
      </c>
      <c r="C262" s="7">
        <f>308*2</f>
        <v>616</v>
      </c>
      <c r="D262" s="7"/>
      <c r="E262" s="7"/>
      <c r="F262" s="7"/>
      <c r="G262" s="7"/>
    </row>
    <row r="263" spans="1:7">
      <c r="A263" s="7"/>
      <c r="B263" s="48" t="s">
        <v>378</v>
      </c>
      <c r="C263" s="7">
        <f>190*2</f>
        <v>380</v>
      </c>
      <c r="D263" s="7"/>
      <c r="E263" s="7"/>
      <c r="F263" s="7"/>
      <c r="G263" s="7"/>
    </row>
    <row r="264" spans="1:7">
      <c r="A264" s="7"/>
      <c r="B264" s="48" t="s">
        <v>379</v>
      </c>
      <c r="C264" s="7">
        <f>208*2</f>
        <v>416</v>
      </c>
      <c r="D264" s="7"/>
      <c r="E264" s="7"/>
      <c r="F264" s="7"/>
      <c r="G264" s="7"/>
    </row>
    <row r="265" spans="1:7">
      <c r="A265" s="44" t="s">
        <v>81</v>
      </c>
      <c r="B265" s="48" t="s">
        <v>344</v>
      </c>
      <c r="C265" s="7"/>
      <c r="D265" s="7">
        <v>342</v>
      </c>
      <c r="E265" s="7"/>
      <c r="F265" s="7"/>
      <c r="G265" s="7"/>
    </row>
    <row r="266" spans="1:7">
      <c r="A266" s="45"/>
      <c r="B266" s="48" t="s">
        <v>380</v>
      </c>
      <c r="C266" s="7">
        <v>682</v>
      </c>
      <c r="D266" s="7">
        <v>160</v>
      </c>
      <c r="E266" s="7"/>
      <c r="F266" s="7"/>
      <c r="G266" s="7"/>
    </row>
    <row r="267" spans="1:7">
      <c r="A267" s="45"/>
      <c r="B267" s="48" t="s">
        <v>381</v>
      </c>
      <c r="C267" s="7"/>
      <c r="D267" s="7">
        <v>480</v>
      </c>
      <c r="E267" s="7"/>
      <c r="F267" s="7"/>
      <c r="G267" s="7"/>
    </row>
    <row r="268" spans="1:7">
      <c r="A268" s="45"/>
      <c r="B268" s="48" t="s">
        <v>382</v>
      </c>
      <c r="C268" s="7"/>
      <c r="D268" s="7">
        <v>186</v>
      </c>
      <c r="E268" s="7"/>
      <c r="F268" s="7"/>
      <c r="G268" s="7"/>
    </row>
    <row r="269" spans="1:7">
      <c r="A269" s="46"/>
      <c r="B269" s="48" t="s">
        <v>346</v>
      </c>
      <c r="C269" s="7">
        <v>670</v>
      </c>
      <c r="D269" s="7">
        <v>512</v>
      </c>
      <c r="E269" s="7"/>
      <c r="F269" s="7"/>
      <c r="G269" s="7"/>
    </row>
    <row r="270" spans="1:7">
      <c r="A270" s="7" t="s">
        <v>105</v>
      </c>
      <c r="B270" s="48" t="s">
        <v>383</v>
      </c>
      <c r="C270" s="7"/>
      <c r="D270" s="7">
        <v>372</v>
      </c>
      <c r="E270" s="7"/>
      <c r="F270" s="7"/>
      <c r="G270" s="7"/>
    </row>
    <row r="271" spans="1:7">
      <c r="A271" s="7"/>
      <c r="B271" s="48" t="s">
        <v>384</v>
      </c>
      <c r="C271" s="7">
        <v>306</v>
      </c>
      <c r="D271" s="7"/>
      <c r="E271" s="7"/>
      <c r="F271" s="7"/>
      <c r="G271" s="7"/>
    </row>
    <row r="272" spans="1:7">
      <c r="A272" s="7"/>
      <c r="B272" s="48" t="s">
        <v>385</v>
      </c>
      <c r="C272" s="7">
        <v>22</v>
      </c>
      <c r="D272" s="7"/>
      <c r="E272" s="7"/>
      <c r="F272" s="7"/>
      <c r="G272" s="7"/>
    </row>
    <row r="273" spans="1:7">
      <c r="A273" s="7" t="s">
        <v>63</v>
      </c>
      <c r="B273" s="48" t="s">
        <v>370</v>
      </c>
      <c r="C273" s="7"/>
      <c r="D273" s="7">
        <v>32</v>
      </c>
      <c r="E273" s="7"/>
      <c r="F273" s="7"/>
      <c r="G273" s="7"/>
    </row>
    <row r="274" spans="1:7">
      <c r="A274" s="7"/>
      <c r="B274" s="48" t="s">
        <v>372</v>
      </c>
      <c r="C274" s="7"/>
      <c r="D274" s="7">
        <v>148</v>
      </c>
      <c r="E274" s="7"/>
      <c r="F274" s="7"/>
      <c r="G274" s="7"/>
    </row>
    <row r="275" spans="1:7">
      <c r="A275" s="7"/>
      <c r="B275" s="48" t="s">
        <v>374</v>
      </c>
      <c r="C275" s="7">
        <v>40</v>
      </c>
      <c r="D275" s="7"/>
      <c r="E275" s="7"/>
      <c r="F275" s="7"/>
      <c r="G275" s="7">
        <v>38</v>
      </c>
    </row>
    <row r="276" spans="1:7">
      <c r="A276" s="7"/>
      <c r="B276" s="48" t="s">
        <v>386</v>
      </c>
      <c r="C276" s="7">
        <v>158</v>
      </c>
      <c r="D276" s="7">
        <v>70</v>
      </c>
      <c r="E276" s="7"/>
      <c r="F276" s="7"/>
      <c r="G276" s="7"/>
    </row>
    <row r="277" spans="1:7">
      <c r="A277" s="7" t="s">
        <v>62</v>
      </c>
      <c r="B277" s="48" t="s">
        <v>387</v>
      </c>
      <c r="C277" s="7"/>
      <c r="D277" s="7">
        <v>64</v>
      </c>
      <c r="E277" s="7"/>
      <c r="F277" s="7"/>
      <c r="G277" s="7"/>
    </row>
    <row r="278" spans="1:7">
      <c r="A278" s="7"/>
      <c r="B278" s="48" t="s">
        <v>388</v>
      </c>
      <c r="C278" s="7"/>
      <c r="D278" s="7"/>
      <c r="E278" s="7">
        <v>512</v>
      </c>
      <c r="F278" s="7"/>
      <c r="G278" s="7"/>
    </row>
    <row r="279" spans="1:7">
      <c r="A279" s="7"/>
      <c r="B279" s="48" t="s">
        <v>378</v>
      </c>
      <c r="C279" s="7">
        <v>504</v>
      </c>
      <c r="D279" s="7"/>
      <c r="E279" s="7"/>
      <c r="F279" s="7"/>
      <c r="G279" s="7"/>
    </row>
    <row r="280" spans="1:7">
      <c r="A280" s="7"/>
      <c r="B280" s="48" t="s">
        <v>389</v>
      </c>
      <c r="C280" s="7">
        <v>294</v>
      </c>
      <c r="D280" s="7"/>
      <c r="E280" s="7"/>
      <c r="F280" s="7"/>
      <c r="G280" s="7"/>
    </row>
    <row r="281" spans="1:7">
      <c r="A281" s="7" t="s">
        <v>24</v>
      </c>
      <c r="B281" s="48" t="s">
        <v>385</v>
      </c>
      <c r="C281" s="7"/>
      <c r="D281" s="7">
        <v>104</v>
      </c>
      <c r="E281" s="7"/>
      <c r="F281" s="7"/>
      <c r="G281" s="7"/>
    </row>
    <row r="282" spans="1:7">
      <c r="A282" s="7"/>
      <c r="B282" s="48" t="s">
        <v>390</v>
      </c>
      <c r="C282" s="7"/>
      <c r="D282" s="7">
        <v>140</v>
      </c>
      <c r="E282" s="7"/>
      <c r="F282" s="7"/>
      <c r="G282" s="7"/>
    </row>
    <row r="283" spans="1:7">
      <c r="A283" s="7"/>
      <c r="B283" s="48" t="s">
        <v>391</v>
      </c>
      <c r="C283" s="7">
        <v>192</v>
      </c>
      <c r="D283" s="7"/>
      <c r="E283" s="7"/>
      <c r="F283" s="7"/>
      <c r="G283" s="7"/>
    </row>
    <row r="284" spans="1:7">
      <c r="A284" s="7"/>
      <c r="B284" s="48" t="s">
        <v>392</v>
      </c>
      <c r="C284" s="7"/>
      <c r="D284" s="7"/>
      <c r="E284" s="7">
        <v>22</v>
      </c>
      <c r="F284" s="7"/>
      <c r="G284" s="7"/>
    </row>
    <row r="285" spans="1:7">
      <c r="A285" s="7"/>
      <c r="B285" s="48" t="s">
        <v>386</v>
      </c>
      <c r="C285" s="7"/>
      <c r="D285" s="7">
        <v>22</v>
      </c>
      <c r="E285" s="7">
        <v>188</v>
      </c>
      <c r="F285" s="7"/>
      <c r="G285" s="7"/>
    </row>
    <row r="286" spans="1:7">
      <c r="A286" s="7"/>
      <c r="B286" s="48" t="s">
        <v>393</v>
      </c>
      <c r="C286" s="7"/>
      <c r="D286" s="7">
        <v>128</v>
      </c>
      <c r="E286" s="7"/>
      <c r="F286" s="7"/>
      <c r="G286" s="7"/>
    </row>
    <row r="287" spans="1:7">
      <c r="A287" s="7"/>
      <c r="B287" s="48" t="s">
        <v>394</v>
      </c>
      <c r="C287" s="7"/>
      <c r="D287" s="7">
        <v>38</v>
      </c>
      <c r="E287" s="7">
        <v>162</v>
      </c>
      <c r="F287" s="7"/>
      <c r="G287" s="7"/>
    </row>
    <row r="288" spans="1:7">
      <c r="A288" s="7"/>
      <c r="B288" s="48" t="s">
        <v>395</v>
      </c>
      <c r="C288" s="7"/>
      <c r="D288" s="7">
        <v>48</v>
      </c>
      <c r="E288" s="7">
        <v>196</v>
      </c>
      <c r="F288" s="7"/>
      <c r="G288" s="7"/>
    </row>
    <row r="289" spans="1:7">
      <c r="A289" s="7"/>
      <c r="B289" s="48" t="s">
        <v>396</v>
      </c>
      <c r="C289" s="7"/>
      <c r="D289" s="7"/>
      <c r="E289" s="7">
        <v>250</v>
      </c>
      <c r="F289" s="7"/>
      <c r="G289" s="7"/>
    </row>
    <row r="290" spans="1:7">
      <c r="A290" s="7"/>
      <c r="B290" s="48" t="s">
        <v>350</v>
      </c>
      <c r="C290" s="7">
        <v>36</v>
      </c>
      <c r="D290" s="7"/>
      <c r="E290" s="7"/>
      <c r="F290" s="7"/>
      <c r="G290" s="7"/>
    </row>
    <row r="291" spans="1:7">
      <c r="A291" s="7"/>
      <c r="B291" s="48" t="s">
        <v>397</v>
      </c>
      <c r="C291" s="7">
        <v>152</v>
      </c>
      <c r="D291" s="7"/>
      <c r="E291" s="7"/>
      <c r="F291" s="7"/>
      <c r="G291" s="7"/>
    </row>
    <row r="292" spans="1:7">
      <c r="A292" s="7"/>
      <c r="B292" s="48" t="s">
        <v>398</v>
      </c>
      <c r="C292" s="7">
        <v>30</v>
      </c>
      <c r="D292" s="7"/>
      <c r="E292" s="7"/>
      <c r="F292" s="7"/>
      <c r="G292" s="7"/>
    </row>
    <row r="293" spans="1:7">
      <c r="A293" s="7"/>
      <c r="B293" s="48" t="s">
        <v>399</v>
      </c>
      <c r="C293" s="7">
        <v>12</v>
      </c>
      <c r="D293" s="7"/>
      <c r="E293" s="7"/>
      <c r="F293" s="7"/>
      <c r="G293" s="7">
        <v>36</v>
      </c>
    </row>
    <row r="294" spans="1:7">
      <c r="A294" s="7" t="s">
        <v>35</v>
      </c>
      <c r="B294" s="48" t="s">
        <v>376</v>
      </c>
      <c r="C294" s="7"/>
      <c r="D294" s="7">
        <v>34</v>
      </c>
      <c r="E294" s="7"/>
      <c r="F294" s="7"/>
      <c r="G294" s="7"/>
    </row>
    <row r="295" spans="1:7">
      <c r="A295" s="7"/>
      <c r="B295" s="48" t="s">
        <v>400</v>
      </c>
      <c r="C295" s="7">
        <v>440</v>
      </c>
      <c r="D295" s="7">
        <v>76</v>
      </c>
      <c r="E295" s="7">
        <v>320</v>
      </c>
      <c r="F295" s="7"/>
      <c r="G295" s="7"/>
    </row>
    <row r="296" spans="1:7">
      <c r="A296" s="7"/>
      <c r="B296" s="48" t="s">
        <v>386</v>
      </c>
      <c r="C296" s="7"/>
      <c r="D296" s="7">
        <v>342</v>
      </c>
      <c r="E296" s="7">
        <v>198</v>
      </c>
      <c r="F296" s="7"/>
      <c r="G296" s="7"/>
    </row>
    <row r="297" spans="1:7">
      <c r="A297" s="7"/>
      <c r="B297" s="48" t="s">
        <v>384</v>
      </c>
      <c r="C297" s="7"/>
      <c r="D297" s="7">
        <v>58</v>
      </c>
      <c r="E297" s="7">
        <v>120</v>
      </c>
      <c r="F297" s="7"/>
      <c r="G297" s="7"/>
    </row>
    <row r="298" spans="1:7">
      <c r="A298" s="7"/>
      <c r="B298" s="48" t="s">
        <v>401</v>
      </c>
      <c r="C298" s="7"/>
      <c r="D298" s="7"/>
      <c r="E298" s="7">
        <v>178</v>
      </c>
      <c r="F298" s="7"/>
      <c r="G298" s="7"/>
    </row>
    <row r="299" spans="1:7">
      <c r="A299" s="7"/>
      <c r="B299" s="48" t="s">
        <v>393</v>
      </c>
      <c r="C299" s="7"/>
      <c r="D299" s="7"/>
      <c r="E299" s="7">
        <v>312</v>
      </c>
      <c r="F299" s="7"/>
      <c r="G299" s="7"/>
    </row>
    <row r="300" spans="1:7">
      <c r="A300" s="7"/>
      <c r="B300" s="48" t="s">
        <v>394</v>
      </c>
      <c r="C300" s="7"/>
      <c r="D300" s="7"/>
      <c r="E300" s="7">
        <v>222</v>
      </c>
      <c r="F300" s="49"/>
      <c r="G300" s="49"/>
    </row>
    <row r="301" spans="1:7">
      <c r="A301" s="7"/>
      <c r="B301" s="48" t="s">
        <v>402</v>
      </c>
      <c r="C301" s="7"/>
      <c r="D301" s="7"/>
      <c r="E301" s="7">
        <v>230</v>
      </c>
      <c r="F301" s="7"/>
      <c r="G301" s="7"/>
    </row>
    <row r="302" spans="1:7">
      <c r="A302" s="7"/>
      <c r="B302" s="48" t="s">
        <v>403</v>
      </c>
      <c r="C302" s="7">
        <v>564</v>
      </c>
      <c r="D302" s="7"/>
      <c r="E302" s="7"/>
      <c r="F302" s="7"/>
      <c r="G302" s="7"/>
    </row>
    <row r="303" spans="1:7">
      <c r="A303" s="7" t="s">
        <v>87</v>
      </c>
      <c r="B303" s="48" t="s">
        <v>344</v>
      </c>
      <c r="C303" s="7"/>
      <c r="D303" s="7">
        <v>304</v>
      </c>
      <c r="E303" s="7"/>
      <c r="F303" s="7"/>
      <c r="G303" s="7"/>
    </row>
    <row r="304" spans="1:7">
      <c r="A304" s="7" t="s">
        <v>50</v>
      </c>
      <c r="B304" s="48" t="s">
        <v>374</v>
      </c>
      <c r="C304" s="7">
        <v>316</v>
      </c>
      <c r="D304" s="7">
        <v>328</v>
      </c>
      <c r="E304" s="7"/>
      <c r="F304" s="7"/>
      <c r="G304" s="7"/>
    </row>
    <row r="305" spans="1:7">
      <c r="A305" s="7"/>
      <c r="B305" s="48" t="s">
        <v>404</v>
      </c>
      <c r="C305" s="7">
        <v>320</v>
      </c>
      <c r="D305" s="7">
        <v>384</v>
      </c>
      <c r="E305" s="7">
        <v>192</v>
      </c>
      <c r="F305" s="7"/>
      <c r="G305" s="7"/>
    </row>
    <row r="306" spans="1:7">
      <c r="A306" s="7" t="s">
        <v>405</v>
      </c>
      <c r="B306" s="48" t="s">
        <v>404</v>
      </c>
      <c r="C306" s="7"/>
      <c r="D306" s="7">
        <v>152</v>
      </c>
      <c r="E306" s="7"/>
      <c r="F306" s="7"/>
      <c r="G306" s="7"/>
    </row>
    <row r="307" spans="1:7">
      <c r="A307" s="7" t="s">
        <v>52</v>
      </c>
      <c r="B307" s="48" t="s">
        <v>406</v>
      </c>
      <c r="C307" s="7"/>
      <c r="D307" s="7"/>
      <c r="E307" s="7"/>
      <c r="F307" s="7"/>
      <c r="G307" s="7">
        <v>33</v>
      </c>
    </row>
    <row r="308" spans="1:7">
      <c r="A308" s="7" t="s">
        <v>32</v>
      </c>
      <c r="B308" s="48" t="s">
        <v>406</v>
      </c>
      <c r="C308" s="7"/>
      <c r="D308" s="7"/>
      <c r="E308" s="7"/>
      <c r="F308" s="7"/>
      <c r="G308" s="7">
        <v>160</v>
      </c>
    </row>
    <row r="309" spans="1:7">
      <c r="A309" s="7" t="s">
        <v>155</v>
      </c>
      <c r="B309" s="48" t="s">
        <v>407</v>
      </c>
      <c r="C309" s="7"/>
      <c r="D309" s="7">
        <v>268</v>
      </c>
      <c r="E309" s="7">
        <v>22</v>
      </c>
      <c r="F309" s="7"/>
      <c r="G309" s="7"/>
    </row>
    <row r="310" spans="1:7">
      <c r="A310" s="44" t="s">
        <v>130</v>
      </c>
      <c r="B310" s="48" t="s">
        <v>366</v>
      </c>
      <c r="C310" s="7"/>
      <c r="D310" s="7">
        <v>10</v>
      </c>
      <c r="E310" s="7"/>
      <c r="F310" s="7"/>
      <c r="G310" s="7"/>
    </row>
    <row r="311" spans="1:7">
      <c r="A311" s="46"/>
      <c r="B311" s="48" t="s">
        <v>344</v>
      </c>
      <c r="C311" s="7"/>
      <c r="D311" s="7">
        <v>32</v>
      </c>
      <c r="E311" s="7"/>
      <c r="F311" s="7"/>
      <c r="G311" s="7"/>
    </row>
    <row r="312" spans="1:7">
      <c r="A312" s="44" t="s">
        <v>408</v>
      </c>
      <c r="B312" s="48" t="s">
        <v>409</v>
      </c>
      <c r="C312" s="7"/>
      <c r="D312" s="7">
        <v>290</v>
      </c>
      <c r="E312" s="7">
        <v>136</v>
      </c>
      <c r="F312" s="44"/>
      <c r="G312" s="44"/>
    </row>
    <row r="313" spans="1:7">
      <c r="A313" s="46"/>
      <c r="B313" s="48" t="s">
        <v>400</v>
      </c>
      <c r="C313" s="7"/>
      <c r="D313" s="7">
        <v>260</v>
      </c>
      <c r="E313" s="7">
        <v>156</v>
      </c>
      <c r="F313" s="46"/>
      <c r="G313" s="46"/>
    </row>
    <row r="314" spans="1:7">
      <c r="A314" s="7" t="s">
        <v>110</v>
      </c>
      <c r="B314" s="48" t="s">
        <v>381</v>
      </c>
      <c r="C314" s="7"/>
      <c r="D314" s="7">
        <v>246</v>
      </c>
      <c r="E314" s="7"/>
      <c r="F314" s="7"/>
      <c r="G314" s="7"/>
    </row>
    <row r="315" spans="1:7">
      <c r="A315" s="44" t="s">
        <v>65</v>
      </c>
      <c r="B315" s="48" t="s">
        <v>366</v>
      </c>
      <c r="C315" s="7"/>
      <c r="D315" s="7">
        <v>21</v>
      </c>
      <c r="E315" s="7"/>
      <c r="F315" s="7"/>
      <c r="G315" s="7"/>
    </row>
    <row r="316" spans="1:7">
      <c r="A316" s="45"/>
      <c r="B316" s="48" t="s">
        <v>344</v>
      </c>
      <c r="C316" s="7"/>
      <c r="D316" s="7">
        <v>242</v>
      </c>
      <c r="E316" s="7"/>
      <c r="F316" s="7"/>
      <c r="G316" s="7"/>
    </row>
    <row r="317" spans="1:7">
      <c r="A317" s="45"/>
      <c r="B317" s="48" t="s">
        <v>345</v>
      </c>
      <c r="C317" s="7">
        <v>36</v>
      </c>
      <c r="D317" s="7">
        <v>13</v>
      </c>
      <c r="E317" s="7"/>
      <c r="F317" s="7"/>
      <c r="G317" s="7"/>
    </row>
    <row r="318" spans="1:7">
      <c r="A318" s="46"/>
      <c r="B318" s="48" t="s">
        <v>410</v>
      </c>
      <c r="C318" s="7">
        <v>28</v>
      </c>
      <c r="D318" s="7"/>
      <c r="E318" s="7"/>
      <c r="F318" s="7"/>
      <c r="G318" s="7"/>
    </row>
    <row r="319" spans="1:7">
      <c r="A319" s="7" t="s">
        <v>95</v>
      </c>
      <c r="B319" s="48" t="s">
        <v>411</v>
      </c>
      <c r="C319" s="7">
        <v>13</v>
      </c>
      <c r="D319" s="7">
        <v>70</v>
      </c>
      <c r="E319" s="7"/>
      <c r="F319" s="7"/>
      <c r="G319" s="7"/>
    </row>
    <row r="320" spans="1:7">
      <c r="A320" s="44" t="s">
        <v>37</v>
      </c>
      <c r="B320" s="48" t="s">
        <v>412</v>
      </c>
      <c r="C320" s="7">
        <v>512</v>
      </c>
      <c r="D320" s="7"/>
      <c r="E320" s="7">
        <v>248</v>
      </c>
      <c r="F320" s="7"/>
      <c r="G320" s="7"/>
    </row>
    <row r="321" spans="1:7">
      <c r="A321" s="45"/>
      <c r="B321" s="48" t="s">
        <v>413</v>
      </c>
      <c r="C321" s="7"/>
      <c r="D321" s="7"/>
      <c r="E321" s="7">
        <v>410</v>
      </c>
      <c r="F321" s="7"/>
      <c r="G321" s="7"/>
    </row>
    <row r="322" spans="1:7">
      <c r="A322" s="45"/>
      <c r="B322" s="48" t="s">
        <v>414</v>
      </c>
      <c r="C322" s="7">
        <v>12</v>
      </c>
      <c r="D322" s="7"/>
      <c r="E322" s="7"/>
      <c r="F322" s="7"/>
      <c r="G322" s="7"/>
    </row>
    <row r="323" spans="1:7">
      <c r="A323" s="45"/>
      <c r="B323" s="48" t="s">
        <v>415</v>
      </c>
      <c r="C323" s="7"/>
      <c r="D323" s="7"/>
      <c r="E323" s="7">
        <v>282</v>
      </c>
      <c r="F323" s="7"/>
      <c r="G323" s="7"/>
    </row>
    <row r="324" spans="1:7">
      <c r="A324" s="46"/>
      <c r="B324" s="7" t="s">
        <v>416</v>
      </c>
      <c r="C324" s="7">
        <v>54</v>
      </c>
      <c r="D324" s="7">
        <v>60</v>
      </c>
      <c r="E324" s="7">
        <v>446</v>
      </c>
      <c r="F324" s="7"/>
      <c r="G324" s="7"/>
    </row>
    <row r="325" spans="1:7">
      <c r="A325" s="44" t="s">
        <v>55</v>
      </c>
      <c r="B325" s="48" t="s">
        <v>417</v>
      </c>
      <c r="C325" s="7">
        <v>190</v>
      </c>
      <c r="D325" s="7">
        <v>62</v>
      </c>
      <c r="E325" s="7"/>
      <c r="F325" s="7"/>
      <c r="G325" s="7"/>
    </row>
    <row r="326" spans="1:7">
      <c r="A326" s="46"/>
      <c r="B326" s="48" t="s">
        <v>418</v>
      </c>
      <c r="C326" s="7"/>
      <c r="D326" s="7">
        <v>150</v>
      </c>
      <c r="E326" s="7"/>
      <c r="F326" s="7"/>
      <c r="G326" s="7"/>
    </row>
    <row r="327" spans="1:7">
      <c r="A327" s="7" t="s">
        <v>146</v>
      </c>
      <c r="B327" s="48" t="s">
        <v>419</v>
      </c>
      <c r="C327" s="7"/>
      <c r="D327" s="7"/>
      <c r="E327" s="7">
        <v>104</v>
      </c>
      <c r="F327" s="7"/>
      <c r="G327" s="7"/>
    </row>
    <row r="328" spans="1:7">
      <c r="A328" s="7" t="s">
        <v>114</v>
      </c>
      <c r="B328" s="48" t="s">
        <v>420</v>
      </c>
      <c r="C328" s="7">
        <v>520</v>
      </c>
      <c r="D328" s="7">
        <v>52</v>
      </c>
      <c r="E328" s="7"/>
      <c r="F328" s="7"/>
      <c r="G328" s="7"/>
    </row>
    <row r="329" spans="1:7">
      <c r="A329" s="44" t="s">
        <v>67</v>
      </c>
      <c r="B329" s="48" t="s">
        <v>420</v>
      </c>
      <c r="C329" s="7">
        <v>368</v>
      </c>
      <c r="D329" s="7">
        <v>34</v>
      </c>
      <c r="E329" s="7"/>
      <c r="F329" s="7"/>
      <c r="G329" s="7"/>
    </row>
    <row r="330" spans="1:7">
      <c r="A330" s="44" t="s">
        <v>68</v>
      </c>
      <c r="B330" s="48" t="s">
        <v>421</v>
      </c>
      <c r="C330" s="7"/>
      <c r="D330" s="7">
        <f>138*2</f>
        <v>276</v>
      </c>
      <c r="E330" s="7"/>
      <c r="F330" s="7"/>
      <c r="G330" s="7"/>
    </row>
    <row r="331" spans="1:7">
      <c r="A331" s="45"/>
      <c r="B331" s="48" t="s">
        <v>422</v>
      </c>
      <c r="C331" s="7">
        <v>28</v>
      </c>
      <c r="D331" s="7">
        <v>18</v>
      </c>
      <c r="E331" s="7"/>
      <c r="F331" s="7"/>
      <c r="G331" s="7"/>
    </row>
    <row r="332" spans="1:7">
      <c r="A332" s="44" t="s">
        <v>145</v>
      </c>
      <c r="B332" s="48" t="s">
        <v>423</v>
      </c>
      <c r="C332" s="7">
        <v>750</v>
      </c>
      <c r="D332" s="7">
        <v>38</v>
      </c>
      <c r="E332" s="7"/>
      <c r="F332" s="7"/>
      <c r="G332" s="7"/>
    </row>
    <row r="333" spans="1:7">
      <c r="A333" s="45"/>
      <c r="B333" s="48" t="s">
        <v>415</v>
      </c>
      <c r="C333" s="7"/>
      <c r="D333" s="7">
        <v>84</v>
      </c>
      <c r="E333" s="7"/>
      <c r="F333" s="7"/>
      <c r="G333" s="7"/>
    </row>
    <row r="334" spans="1:7">
      <c r="A334" s="45"/>
      <c r="B334" s="48" t="s">
        <v>424</v>
      </c>
      <c r="C334" s="7"/>
      <c r="D334" s="7">
        <v>100</v>
      </c>
      <c r="E334" s="7"/>
      <c r="F334" s="7"/>
      <c r="G334" s="7"/>
    </row>
    <row r="335" spans="1:7">
      <c r="A335" s="44" t="s">
        <v>37</v>
      </c>
      <c r="B335" s="48" t="s">
        <v>425</v>
      </c>
      <c r="C335" s="7">
        <v>54</v>
      </c>
      <c r="D335" s="7">
        <v>60</v>
      </c>
      <c r="E335" s="7">
        <v>446</v>
      </c>
      <c r="F335" s="7"/>
      <c r="G335" s="7"/>
    </row>
    <row r="336" spans="1:7">
      <c r="A336" s="44" t="s">
        <v>42</v>
      </c>
      <c r="B336" s="48" t="s">
        <v>420</v>
      </c>
      <c r="C336" s="7"/>
      <c r="D336" s="7">
        <v>98</v>
      </c>
      <c r="E336" s="7"/>
      <c r="F336" s="7"/>
      <c r="G336" s="7"/>
    </row>
    <row r="337" spans="1:7">
      <c r="A337" s="45"/>
      <c r="B337" s="48" t="s">
        <v>426</v>
      </c>
      <c r="C337" s="7">
        <v>18</v>
      </c>
      <c r="D337" s="7">
        <v>580</v>
      </c>
      <c r="E337" s="7"/>
      <c r="F337" s="7"/>
      <c r="G337" s="7"/>
    </row>
    <row r="338" spans="1:7">
      <c r="A338" s="45"/>
      <c r="B338" s="48" t="s">
        <v>366</v>
      </c>
      <c r="C338" s="7"/>
      <c r="D338" s="7"/>
      <c r="E338" s="7">
        <v>190</v>
      </c>
      <c r="F338" s="7"/>
      <c r="G338" s="7"/>
    </row>
    <row r="339" spans="1:7">
      <c r="A339" s="45"/>
      <c r="B339" s="48" t="s">
        <v>344</v>
      </c>
      <c r="C339" s="7"/>
      <c r="D339" s="7">
        <v>174</v>
      </c>
      <c r="E339" s="7">
        <v>250</v>
      </c>
      <c r="F339" s="7"/>
      <c r="G339" s="7"/>
    </row>
    <row r="340" spans="1:7">
      <c r="A340" s="45"/>
      <c r="B340" s="48" t="s">
        <v>345</v>
      </c>
      <c r="C340" s="7"/>
      <c r="D340" s="7"/>
      <c r="E340" s="7">
        <v>228</v>
      </c>
      <c r="F340" s="7"/>
      <c r="G340" s="7"/>
    </row>
    <row r="341" spans="1:7">
      <c r="A341" s="45"/>
      <c r="B341" s="48" t="s">
        <v>410</v>
      </c>
      <c r="C341" s="7"/>
      <c r="D341" s="7">
        <v>26</v>
      </c>
      <c r="E341" s="7">
        <v>280</v>
      </c>
      <c r="F341" s="7"/>
      <c r="G341" s="7"/>
    </row>
    <row r="342" spans="1:7">
      <c r="A342" s="46"/>
      <c r="B342" s="48" t="s">
        <v>427</v>
      </c>
      <c r="C342" s="7">
        <v>46</v>
      </c>
      <c r="D342" s="7">
        <v>80</v>
      </c>
      <c r="E342" s="7">
        <v>170</v>
      </c>
      <c r="F342" s="7"/>
      <c r="G342" s="7"/>
    </row>
    <row r="343" spans="1:7">
      <c r="A343" s="7" t="s">
        <v>88</v>
      </c>
      <c r="B343" s="48" t="s">
        <v>428</v>
      </c>
      <c r="C343" s="7">
        <v>222</v>
      </c>
      <c r="D343" s="7">
        <v>40</v>
      </c>
      <c r="E343" s="7"/>
      <c r="F343" s="7"/>
      <c r="G343" s="7"/>
    </row>
    <row r="344" spans="1:7">
      <c r="A344" s="7" t="s">
        <v>49</v>
      </c>
      <c r="B344" s="48" t="s">
        <v>429</v>
      </c>
      <c r="C344" s="7">
        <v>90</v>
      </c>
      <c r="D344" s="7"/>
      <c r="E344" s="7"/>
      <c r="F344" s="7"/>
      <c r="G344" s="7"/>
    </row>
    <row r="345" spans="1:7">
      <c r="A345" s="7"/>
      <c r="B345" s="48" t="s">
        <v>430</v>
      </c>
      <c r="C345" s="7">
        <v>25</v>
      </c>
      <c r="D345" s="7">
        <v>136</v>
      </c>
      <c r="E345" s="7"/>
      <c r="F345" s="7"/>
      <c r="G345" s="7"/>
    </row>
    <row r="346" spans="1:7">
      <c r="A346" s="7"/>
      <c r="B346" s="48" t="s">
        <v>431</v>
      </c>
      <c r="C346" s="7">
        <v>328</v>
      </c>
      <c r="D346" s="7">
        <v>142</v>
      </c>
      <c r="E346" s="7"/>
      <c r="F346" s="7"/>
      <c r="G346" s="7"/>
    </row>
    <row r="347" spans="1:7">
      <c r="A347" s="7"/>
      <c r="B347" s="48" t="s">
        <v>432</v>
      </c>
      <c r="C347" s="7">
        <v>746</v>
      </c>
      <c r="D347" s="7">
        <v>288</v>
      </c>
      <c r="E347" s="7"/>
      <c r="F347" s="7"/>
      <c r="G347" s="7"/>
    </row>
    <row r="348" spans="1:7">
      <c r="A348" s="7"/>
      <c r="B348" s="48" t="s">
        <v>366</v>
      </c>
      <c r="C348" s="7">
        <v>412</v>
      </c>
      <c r="D348" s="7">
        <v>144</v>
      </c>
      <c r="E348" s="7"/>
      <c r="F348" s="7"/>
      <c r="G348" s="7"/>
    </row>
    <row r="349" spans="1:7">
      <c r="A349" s="7"/>
      <c r="B349" s="48" t="s">
        <v>344</v>
      </c>
      <c r="C349" s="7">
        <v>432</v>
      </c>
      <c r="D349" s="7">
        <v>118</v>
      </c>
      <c r="E349" s="7"/>
      <c r="F349" s="7"/>
      <c r="G349" s="7"/>
    </row>
    <row r="350" spans="1:7">
      <c r="A350" s="7"/>
      <c r="B350" s="48" t="s">
        <v>382</v>
      </c>
      <c r="C350" s="7">
        <v>526</v>
      </c>
      <c r="D350" s="7">
        <v>252</v>
      </c>
      <c r="E350" s="7"/>
      <c r="F350" s="7"/>
      <c r="G350" s="7"/>
    </row>
    <row r="351" spans="1:7">
      <c r="A351" s="7"/>
      <c r="B351" s="48" t="s">
        <v>410</v>
      </c>
      <c r="C351" s="7">
        <v>268</v>
      </c>
      <c r="D351" s="7">
        <v>164</v>
      </c>
      <c r="E351" s="7"/>
      <c r="F351" s="7"/>
      <c r="G351" s="7"/>
    </row>
    <row r="352" spans="1:7">
      <c r="A352" s="7"/>
      <c r="B352" s="48" t="s">
        <v>346</v>
      </c>
      <c r="C352" s="7">
        <v>624</v>
      </c>
      <c r="D352" s="7">
        <v>198</v>
      </c>
      <c r="E352" s="7"/>
      <c r="F352" s="7"/>
      <c r="G352" s="7"/>
    </row>
    <row r="353" spans="1:7">
      <c r="A353" s="7"/>
      <c r="B353" s="48" t="s">
        <v>433</v>
      </c>
      <c r="C353" s="7">
        <v>114</v>
      </c>
      <c r="D353" s="7">
        <v>84</v>
      </c>
      <c r="E353" s="7"/>
      <c r="F353" s="7"/>
      <c r="G353" s="7"/>
    </row>
    <row r="354" spans="1:7">
      <c r="A354" s="7"/>
      <c r="B354" s="48" t="s">
        <v>434</v>
      </c>
      <c r="C354" s="7">
        <v>66</v>
      </c>
      <c r="D354" s="7">
        <v>44</v>
      </c>
      <c r="E354" s="7">
        <v>204</v>
      </c>
      <c r="F354" s="7"/>
      <c r="G354" s="7"/>
    </row>
    <row r="355" spans="1:7">
      <c r="A355" s="7" t="s">
        <v>39</v>
      </c>
      <c r="B355" s="48" t="s">
        <v>435</v>
      </c>
      <c r="C355" s="7">
        <v>280</v>
      </c>
      <c r="D355" s="7">
        <v>546</v>
      </c>
      <c r="E355" s="7">
        <v>306</v>
      </c>
      <c r="F355" s="7"/>
      <c r="G355" s="7"/>
    </row>
    <row r="356" spans="1:7">
      <c r="A356" s="7"/>
      <c r="B356" s="48" t="s">
        <v>346</v>
      </c>
      <c r="C356" s="7">
        <v>536</v>
      </c>
      <c r="D356" s="7">
        <v>732</v>
      </c>
      <c r="E356" s="7">
        <v>390</v>
      </c>
      <c r="F356" s="7"/>
      <c r="G356" s="7"/>
    </row>
    <row r="357" spans="1:7">
      <c r="A357" s="7"/>
      <c r="B357" s="48" t="s">
        <v>381</v>
      </c>
      <c r="C357" s="7">
        <v>266</v>
      </c>
      <c r="D357" s="7">
        <v>558</v>
      </c>
      <c r="E357" s="7">
        <v>270</v>
      </c>
      <c r="F357" s="7"/>
      <c r="G357" s="7"/>
    </row>
    <row r="358" spans="1:7">
      <c r="A358" s="7"/>
      <c r="B358" s="48" t="s">
        <v>436</v>
      </c>
      <c r="C358" s="7">
        <v>256</v>
      </c>
      <c r="D358" s="7">
        <v>538</v>
      </c>
      <c r="E358" s="7">
        <v>262</v>
      </c>
      <c r="F358" s="7"/>
      <c r="G358" s="7"/>
    </row>
    <row r="359" spans="1:7">
      <c r="A359" s="7"/>
      <c r="B359" s="48" t="s">
        <v>437</v>
      </c>
      <c r="C359" s="7">
        <v>300</v>
      </c>
      <c r="D359" s="7">
        <v>364</v>
      </c>
      <c r="E359" s="7"/>
      <c r="F359" s="7"/>
      <c r="G359" s="7"/>
    </row>
    <row r="360" spans="1:7">
      <c r="A360" s="7"/>
      <c r="B360" s="48" t="s">
        <v>438</v>
      </c>
      <c r="C360" s="7">
        <v>388</v>
      </c>
      <c r="D360" s="7">
        <v>424</v>
      </c>
      <c r="E360" s="7"/>
      <c r="F360" s="7"/>
      <c r="G360" s="7"/>
    </row>
    <row r="361" spans="1:7">
      <c r="A361" s="44" t="s">
        <v>21</v>
      </c>
      <c r="B361" s="7" t="s">
        <v>439</v>
      </c>
      <c r="C361" s="7">
        <v>448</v>
      </c>
      <c r="D361" s="7">
        <v>140</v>
      </c>
      <c r="E361" s="7"/>
      <c r="F361" s="7"/>
      <c r="G361" s="7"/>
    </row>
    <row r="362" spans="1:7">
      <c r="A362" s="45"/>
      <c r="B362" s="7" t="s">
        <v>440</v>
      </c>
      <c r="C362" s="7">
        <v>26</v>
      </c>
      <c r="D362" s="7"/>
      <c r="E362" s="7"/>
      <c r="F362" s="7"/>
      <c r="G362" s="7"/>
    </row>
    <row r="363" spans="1:7">
      <c r="A363" s="45"/>
      <c r="B363" s="7" t="s">
        <v>441</v>
      </c>
      <c r="C363" s="7">
        <v>42</v>
      </c>
      <c r="D363" s="7"/>
      <c r="E363" s="7"/>
      <c r="F363" s="7"/>
      <c r="G363" s="7"/>
    </row>
    <row r="364" spans="1:7">
      <c r="A364" s="45"/>
      <c r="B364" s="7" t="s">
        <v>442</v>
      </c>
      <c r="C364" s="7">
        <v>38</v>
      </c>
      <c r="D364" s="7">
        <v>180</v>
      </c>
      <c r="E364" s="7"/>
      <c r="F364" s="7"/>
      <c r="G364" s="7"/>
    </row>
    <row r="365" spans="1:7">
      <c r="A365" s="45"/>
      <c r="B365" s="7" t="s">
        <v>443</v>
      </c>
      <c r="C365" s="7">
        <v>52</v>
      </c>
      <c r="D365" s="7"/>
      <c r="E365" s="7"/>
      <c r="F365" s="7"/>
      <c r="G365" s="7"/>
    </row>
    <row r="366" spans="1:7">
      <c r="A366" s="45"/>
      <c r="B366" s="7" t="s">
        <v>444</v>
      </c>
      <c r="C366" s="7">
        <v>185</v>
      </c>
      <c r="D366" s="7"/>
      <c r="E366" s="7"/>
      <c r="F366" s="7"/>
      <c r="G366" s="7"/>
    </row>
    <row r="367" spans="1:7">
      <c r="A367" s="46"/>
      <c r="B367" s="7" t="s">
        <v>445</v>
      </c>
      <c r="C367" s="7">
        <v>33</v>
      </c>
      <c r="D367" s="7"/>
      <c r="E367" s="7"/>
      <c r="F367" s="7"/>
      <c r="G367" s="7"/>
    </row>
    <row r="368" spans="1:7">
      <c r="A368" s="7" t="s">
        <v>33</v>
      </c>
      <c r="B368" s="7" t="s">
        <v>446</v>
      </c>
      <c r="C368" s="7"/>
      <c r="D368" s="7"/>
      <c r="E368" s="7"/>
      <c r="F368" s="7"/>
      <c r="G368" s="7">
        <v>144</v>
      </c>
    </row>
    <row r="369" spans="1:7">
      <c r="A369" s="7" t="s">
        <v>447</v>
      </c>
      <c r="B369" s="7" t="s">
        <v>448</v>
      </c>
      <c r="C369" s="7"/>
      <c r="D369" s="7">
        <v>238</v>
      </c>
      <c r="E369" s="7"/>
      <c r="F369" s="7"/>
      <c r="G369" s="7"/>
    </row>
    <row r="370" spans="1:7">
      <c r="A370" s="7" t="s">
        <v>54</v>
      </c>
      <c r="B370" s="7" t="s">
        <v>432</v>
      </c>
      <c r="C370" s="7"/>
      <c r="D370" s="7">
        <v>444</v>
      </c>
      <c r="E370" s="7"/>
      <c r="F370" s="7"/>
      <c r="G370" s="7"/>
    </row>
    <row r="371" spans="1:7">
      <c r="A371" s="7" t="s">
        <v>73</v>
      </c>
      <c r="B371" s="7" t="s">
        <v>399</v>
      </c>
      <c r="C371" s="7">
        <v>124</v>
      </c>
      <c r="D371" s="7"/>
      <c r="E371" s="7"/>
      <c r="F371" s="7"/>
      <c r="G371" s="7">
        <v>16</v>
      </c>
    </row>
    <row r="372" spans="1:7">
      <c r="A372" s="7" t="s">
        <v>22</v>
      </c>
      <c r="B372" s="7" t="s">
        <v>399</v>
      </c>
      <c r="C372" s="7">
        <v>190</v>
      </c>
      <c r="D372" s="7">
        <v>256</v>
      </c>
      <c r="E372" s="7">
        <v>11</v>
      </c>
      <c r="F372" s="7"/>
      <c r="G372" s="7"/>
    </row>
  </sheetData>
  <mergeCells count="63">
    <mergeCell ref="A2:A13"/>
    <mergeCell ref="A14:A49"/>
    <mergeCell ref="A50:A62"/>
    <mergeCell ref="A63:A78"/>
    <mergeCell ref="A79:A87"/>
    <mergeCell ref="A88:A90"/>
    <mergeCell ref="A91:A92"/>
    <mergeCell ref="A95:A96"/>
    <mergeCell ref="A98:A103"/>
    <mergeCell ref="A104:A106"/>
    <mergeCell ref="A108:A111"/>
    <mergeCell ref="A112:A113"/>
    <mergeCell ref="A116:A119"/>
    <mergeCell ref="A120:A122"/>
    <mergeCell ref="A123:A124"/>
    <mergeCell ref="A125:A126"/>
    <mergeCell ref="A127:A128"/>
    <mergeCell ref="A129:A130"/>
    <mergeCell ref="A131:A141"/>
    <mergeCell ref="A144:A147"/>
    <mergeCell ref="A148:A152"/>
    <mergeCell ref="A154:A157"/>
    <mergeCell ref="A158:A159"/>
    <mergeCell ref="A162:A163"/>
    <mergeCell ref="A164:A167"/>
    <mergeCell ref="A168:A169"/>
    <mergeCell ref="A170:A172"/>
    <mergeCell ref="A173:A176"/>
    <mergeCell ref="A177:A179"/>
    <mergeCell ref="A180:A181"/>
    <mergeCell ref="A185:A186"/>
    <mergeCell ref="A188:A194"/>
    <mergeCell ref="A195:A198"/>
    <mergeCell ref="A200:A204"/>
    <mergeCell ref="A205:A211"/>
    <mergeCell ref="A213:A214"/>
    <mergeCell ref="A215:A218"/>
    <mergeCell ref="A220:A222"/>
    <mergeCell ref="A225:A228"/>
    <mergeCell ref="A229:A237"/>
    <mergeCell ref="A238:A242"/>
    <mergeCell ref="A243:A244"/>
    <mergeCell ref="A247:A250"/>
    <mergeCell ref="A251:A253"/>
    <mergeCell ref="A254:A264"/>
    <mergeCell ref="A265:A269"/>
    <mergeCell ref="A270:A272"/>
    <mergeCell ref="A273:A276"/>
    <mergeCell ref="A277:A280"/>
    <mergeCell ref="A281:A293"/>
    <mergeCell ref="A294:A302"/>
    <mergeCell ref="A304:A305"/>
    <mergeCell ref="A310:A311"/>
    <mergeCell ref="A312:A313"/>
    <mergeCell ref="A315:A318"/>
    <mergeCell ref="A320:A324"/>
    <mergeCell ref="A325:A326"/>
    <mergeCell ref="A330:A331"/>
    <mergeCell ref="A332:A334"/>
    <mergeCell ref="A336:A342"/>
    <mergeCell ref="A344:A354"/>
    <mergeCell ref="A355:A360"/>
    <mergeCell ref="A361:A367"/>
  </mergeCells>
  <conditionalFormatting sqref="A300:D300 F300:G300">
    <cfRule type="colorScale" priority="2">
      <colorScale>
        <cfvo type="min"/>
        <cfvo type="max"/>
        <color rgb="FFFF7128"/>
        <color rgb="FFFFEF9C"/>
      </colorScale>
    </cfRule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2"/>
  <sheetViews>
    <sheetView workbookViewId="0">
      <selection activeCell="M22" sqref="M22"/>
    </sheetView>
  </sheetViews>
  <sheetFormatPr defaultColWidth="8.75" defaultRowHeight="13.5" outlineLevelCol="2"/>
  <cols>
    <col min="1" max="1" width="18.875" customWidth="1"/>
    <col min="2" max="3" width="13.75" customWidth="1"/>
  </cols>
  <sheetData>
    <row r="1" spans="1:3">
      <c r="A1" s="10" t="s">
        <v>449</v>
      </c>
      <c r="B1" s="10" t="s">
        <v>450</v>
      </c>
      <c r="C1" s="10" t="s">
        <v>451</v>
      </c>
    </row>
    <row r="2" spans="1:3">
      <c r="A2" s="35" t="s">
        <v>452</v>
      </c>
      <c r="B2" s="19" t="s">
        <v>453</v>
      </c>
      <c r="C2" s="10">
        <f>SUM(C4:C133)</f>
        <v>16323</v>
      </c>
    </row>
    <row r="3" spans="1:3">
      <c r="A3" s="36" t="s">
        <v>163</v>
      </c>
      <c r="B3" s="19"/>
      <c r="C3" s="10" t="s">
        <v>454</v>
      </c>
    </row>
    <row r="4" spans="1:3">
      <c r="A4" s="37" t="s">
        <v>44</v>
      </c>
      <c r="B4" s="19" t="s">
        <v>453</v>
      </c>
      <c r="C4" s="37">
        <v>129</v>
      </c>
    </row>
    <row r="5" spans="1:3">
      <c r="A5" s="37" t="s">
        <v>46</v>
      </c>
      <c r="B5" s="19" t="s">
        <v>453</v>
      </c>
      <c r="C5" s="37">
        <v>67</v>
      </c>
    </row>
    <row r="6" spans="1:3">
      <c r="A6" s="37" t="s">
        <v>47</v>
      </c>
      <c r="B6" s="19" t="s">
        <v>453</v>
      </c>
      <c r="C6" s="37">
        <v>167</v>
      </c>
    </row>
    <row r="7" spans="1:3">
      <c r="A7" s="37" t="s">
        <v>48</v>
      </c>
      <c r="B7" s="19" t="s">
        <v>453</v>
      </c>
      <c r="C7" s="37">
        <v>78</v>
      </c>
    </row>
    <row r="8" spans="1:3">
      <c r="A8" s="37" t="s">
        <v>49</v>
      </c>
      <c r="B8" s="19" t="s">
        <v>453</v>
      </c>
      <c r="C8" s="37">
        <v>422</v>
      </c>
    </row>
    <row r="9" spans="1:3">
      <c r="A9" s="37" t="s">
        <v>18</v>
      </c>
      <c r="B9" s="19" t="s">
        <v>453</v>
      </c>
      <c r="C9" s="37">
        <v>202</v>
      </c>
    </row>
    <row r="10" spans="1:3">
      <c r="A10" s="37" t="s">
        <v>50</v>
      </c>
      <c r="B10" s="19" t="s">
        <v>453</v>
      </c>
      <c r="C10" s="37">
        <v>88</v>
      </c>
    </row>
    <row r="11" spans="1:3">
      <c r="A11" s="37" t="s">
        <v>51</v>
      </c>
      <c r="B11" s="19" t="s">
        <v>453</v>
      </c>
      <c r="C11" s="37">
        <v>33</v>
      </c>
    </row>
    <row r="12" spans="1:3">
      <c r="A12" s="37" t="s">
        <v>52</v>
      </c>
      <c r="B12" s="19" t="s">
        <v>453</v>
      </c>
      <c r="C12" s="37">
        <v>20</v>
      </c>
    </row>
    <row r="13" spans="1:3">
      <c r="A13" s="37" t="s">
        <v>53</v>
      </c>
      <c r="B13" s="19" t="s">
        <v>453</v>
      </c>
      <c r="C13" s="37">
        <v>15</v>
      </c>
    </row>
    <row r="14" spans="1:3">
      <c r="A14" s="37" t="s">
        <v>54</v>
      </c>
      <c r="B14" s="19" t="s">
        <v>453</v>
      </c>
      <c r="C14" s="37">
        <v>21</v>
      </c>
    </row>
    <row r="15" spans="1:3">
      <c r="A15" s="37" t="s">
        <v>30</v>
      </c>
      <c r="B15" s="19" t="s">
        <v>453</v>
      </c>
      <c r="C15" s="37">
        <v>164</v>
      </c>
    </row>
    <row r="16" spans="1:3">
      <c r="A16" s="37" t="s">
        <v>57</v>
      </c>
      <c r="B16" s="19" t="s">
        <v>453</v>
      </c>
      <c r="C16" s="37">
        <v>108</v>
      </c>
    </row>
    <row r="17" spans="1:3">
      <c r="A17" s="37" t="s">
        <v>58</v>
      </c>
      <c r="B17" s="19" t="s">
        <v>453</v>
      </c>
      <c r="C17" s="37">
        <v>103</v>
      </c>
    </row>
    <row r="18" spans="1:3">
      <c r="A18" s="37" t="s">
        <v>59</v>
      </c>
      <c r="B18" s="19" t="s">
        <v>453</v>
      </c>
      <c r="C18" s="37">
        <v>71</v>
      </c>
    </row>
    <row r="19" spans="1:3">
      <c r="A19" s="37" t="s">
        <v>61</v>
      </c>
      <c r="B19" s="19" t="s">
        <v>453</v>
      </c>
      <c r="C19" s="37">
        <v>147</v>
      </c>
    </row>
    <row r="20" spans="1:3">
      <c r="A20" s="37" t="s">
        <v>62</v>
      </c>
      <c r="B20" s="19" t="s">
        <v>453</v>
      </c>
      <c r="C20" s="37">
        <v>114</v>
      </c>
    </row>
    <row r="21" spans="1:3">
      <c r="A21" s="37" t="s">
        <v>63</v>
      </c>
      <c r="B21" s="19" t="s">
        <v>453</v>
      </c>
      <c r="C21" s="37">
        <v>244</v>
      </c>
    </row>
    <row r="22" spans="1:3">
      <c r="A22" s="37" t="s">
        <v>455</v>
      </c>
      <c r="B22" s="19" t="s">
        <v>453</v>
      </c>
      <c r="C22" s="37">
        <v>31</v>
      </c>
    </row>
    <row r="23" spans="1:3">
      <c r="A23" s="37" t="s">
        <v>65</v>
      </c>
      <c r="B23" s="19" t="s">
        <v>453</v>
      </c>
      <c r="C23" s="37">
        <v>70</v>
      </c>
    </row>
    <row r="24" spans="1:3">
      <c r="A24" s="37" t="s">
        <v>20</v>
      </c>
      <c r="B24" s="19" t="s">
        <v>453</v>
      </c>
      <c r="C24" s="37">
        <v>303</v>
      </c>
    </row>
    <row r="25" spans="1:3">
      <c r="A25" s="37" t="s">
        <v>66</v>
      </c>
      <c r="B25" s="19" t="s">
        <v>453</v>
      </c>
      <c r="C25" s="37">
        <v>117</v>
      </c>
    </row>
    <row r="26" spans="1:3">
      <c r="A26" s="37" t="s">
        <v>67</v>
      </c>
      <c r="B26" s="19" t="s">
        <v>453</v>
      </c>
      <c r="C26" s="37">
        <v>65</v>
      </c>
    </row>
    <row r="27" spans="1:3">
      <c r="A27" s="37" t="s">
        <v>68</v>
      </c>
      <c r="B27" s="19" t="s">
        <v>453</v>
      </c>
      <c r="C27" s="37">
        <v>163</v>
      </c>
    </row>
    <row r="28" spans="1:3">
      <c r="A28" s="37" t="s">
        <v>69</v>
      </c>
      <c r="B28" s="19" t="s">
        <v>453</v>
      </c>
      <c r="C28" s="37">
        <v>37</v>
      </c>
    </row>
    <row r="29" spans="1:3">
      <c r="A29" s="37" t="s">
        <v>70</v>
      </c>
      <c r="B29" s="19" t="s">
        <v>453</v>
      </c>
      <c r="C29" s="37">
        <v>307</v>
      </c>
    </row>
    <row r="30" spans="1:3">
      <c r="A30" s="37" t="s">
        <v>71</v>
      </c>
      <c r="B30" s="19" t="s">
        <v>453</v>
      </c>
      <c r="C30" s="37">
        <v>183</v>
      </c>
    </row>
    <row r="31" spans="1:3">
      <c r="A31" s="37" t="s">
        <v>72</v>
      </c>
      <c r="B31" s="19" t="s">
        <v>453</v>
      </c>
      <c r="C31" s="37">
        <v>160</v>
      </c>
    </row>
    <row r="32" spans="1:3">
      <c r="A32" s="37" t="s">
        <v>32</v>
      </c>
      <c r="B32" s="19" t="s">
        <v>453</v>
      </c>
      <c r="C32" s="37">
        <v>61</v>
      </c>
    </row>
    <row r="33" spans="1:3">
      <c r="A33" s="37" t="s">
        <v>73</v>
      </c>
      <c r="B33" s="19" t="s">
        <v>453</v>
      </c>
      <c r="C33" s="37">
        <v>40</v>
      </c>
    </row>
    <row r="34" ht="12.95" customHeight="1" spans="1:3">
      <c r="A34" s="37" t="s">
        <v>21</v>
      </c>
      <c r="B34" s="19" t="s">
        <v>453</v>
      </c>
      <c r="C34" s="37">
        <v>850</v>
      </c>
    </row>
    <row r="35" spans="1:3">
      <c r="A35" s="37" t="s">
        <v>22</v>
      </c>
      <c r="B35" s="19" t="s">
        <v>453</v>
      </c>
      <c r="C35" s="37">
        <v>58</v>
      </c>
    </row>
    <row r="36" spans="1:3">
      <c r="A36" s="37" t="s">
        <v>74</v>
      </c>
      <c r="B36" s="19" t="s">
        <v>453</v>
      </c>
      <c r="C36" s="37">
        <v>14</v>
      </c>
    </row>
    <row r="37" spans="1:3">
      <c r="A37" s="37" t="s">
        <v>23</v>
      </c>
      <c r="B37" s="19" t="s">
        <v>453</v>
      </c>
      <c r="C37" s="37">
        <v>417</v>
      </c>
    </row>
    <row r="38" spans="1:3">
      <c r="A38" s="37" t="s">
        <v>75</v>
      </c>
      <c r="B38" s="19" t="s">
        <v>453</v>
      </c>
      <c r="C38" s="37">
        <v>39</v>
      </c>
    </row>
    <row r="39" spans="1:3">
      <c r="A39" s="37" t="s">
        <v>76</v>
      </c>
      <c r="B39" s="19" t="s">
        <v>453</v>
      </c>
      <c r="C39" s="37">
        <v>48</v>
      </c>
    </row>
    <row r="40" spans="1:3">
      <c r="A40" s="37" t="s">
        <v>77</v>
      </c>
      <c r="B40" s="19" t="s">
        <v>453</v>
      </c>
      <c r="C40" s="37">
        <v>106</v>
      </c>
    </row>
    <row r="41" spans="1:3">
      <c r="A41" s="37" t="s">
        <v>78</v>
      </c>
      <c r="B41" s="19" t="s">
        <v>453</v>
      </c>
      <c r="C41" s="37">
        <v>51</v>
      </c>
    </row>
    <row r="42" spans="1:3">
      <c r="A42" s="37" t="s">
        <v>24</v>
      </c>
      <c r="B42" s="19" t="s">
        <v>453</v>
      </c>
      <c r="C42" s="37">
        <v>308</v>
      </c>
    </row>
    <row r="43" spans="1:3">
      <c r="A43" s="37" t="s">
        <v>25</v>
      </c>
      <c r="B43" s="19" t="s">
        <v>453</v>
      </c>
      <c r="C43" s="37">
        <v>78</v>
      </c>
    </row>
    <row r="44" spans="1:3">
      <c r="A44" s="37" t="s">
        <v>26</v>
      </c>
      <c r="B44" s="19" t="s">
        <v>453</v>
      </c>
      <c r="C44" s="37">
        <v>266</v>
      </c>
    </row>
    <row r="45" spans="1:3">
      <c r="A45" s="37" t="s">
        <v>79</v>
      </c>
      <c r="B45" s="19" t="s">
        <v>453</v>
      </c>
      <c r="C45" s="37">
        <v>67</v>
      </c>
    </row>
    <row r="46" ht="15" customHeight="1" spans="1:3">
      <c r="A46" s="37" t="s">
        <v>80</v>
      </c>
      <c r="B46" s="19" t="s">
        <v>453</v>
      </c>
      <c r="C46" s="37">
        <v>45</v>
      </c>
    </row>
    <row r="47" spans="1:3">
      <c r="A47" s="37" t="s">
        <v>81</v>
      </c>
      <c r="B47" s="19" t="s">
        <v>453</v>
      </c>
      <c r="C47" s="37">
        <v>149</v>
      </c>
    </row>
    <row r="48" spans="1:3">
      <c r="A48" s="37" t="s">
        <v>82</v>
      </c>
      <c r="B48" s="19" t="s">
        <v>453</v>
      </c>
      <c r="C48" s="37">
        <v>28</v>
      </c>
    </row>
    <row r="49" spans="1:3">
      <c r="A49" s="37" t="s">
        <v>83</v>
      </c>
      <c r="B49" s="19" t="s">
        <v>453</v>
      </c>
      <c r="C49" s="37">
        <v>23</v>
      </c>
    </row>
    <row r="50" spans="1:3">
      <c r="A50" s="37" t="s">
        <v>84</v>
      </c>
      <c r="B50" s="19" t="s">
        <v>453</v>
      </c>
      <c r="C50" s="37">
        <v>49</v>
      </c>
    </row>
    <row r="51" spans="1:3">
      <c r="A51" s="37" t="s">
        <v>34</v>
      </c>
      <c r="B51" s="19" t="s">
        <v>453</v>
      </c>
      <c r="C51" s="37">
        <v>411</v>
      </c>
    </row>
    <row r="52" spans="1:3">
      <c r="A52" s="37" t="s">
        <v>87</v>
      </c>
      <c r="B52" s="19" t="s">
        <v>453</v>
      </c>
      <c r="C52" s="37">
        <v>151</v>
      </c>
    </row>
    <row r="53" spans="1:3">
      <c r="A53" s="37" t="s">
        <v>88</v>
      </c>
      <c r="B53" s="19" t="s">
        <v>453</v>
      </c>
      <c r="C53" s="37">
        <v>11</v>
      </c>
    </row>
    <row r="54" spans="1:3">
      <c r="A54" s="37" t="s">
        <v>93</v>
      </c>
      <c r="B54" s="19" t="s">
        <v>453</v>
      </c>
      <c r="C54" s="37">
        <v>29</v>
      </c>
    </row>
    <row r="55" spans="1:3">
      <c r="A55" s="37" t="s">
        <v>94</v>
      </c>
      <c r="B55" s="19" t="s">
        <v>453</v>
      </c>
      <c r="C55" s="37">
        <v>67</v>
      </c>
    </row>
    <row r="56" spans="1:3">
      <c r="A56" s="37" t="s">
        <v>95</v>
      </c>
      <c r="B56" s="19" t="s">
        <v>453</v>
      </c>
      <c r="C56" s="37">
        <v>39</v>
      </c>
    </row>
    <row r="57" spans="1:3">
      <c r="A57" s="37" t="s">
        <v>96</v>
      </c>
      <c r="B57" s="19" t="s">
        <v>453</v>
      </c>
      <c r="C57" s="37">
        <v>70</v>
      </c>
    </row>
    <row r="58" spans="1:3">
      <c r="A58" s="37" t="s">
        <v>97</v>
      </c>
      <c r="B58" s="19" t="s">
        <v>453</v>
      </c>
      <c r="C58" s="37">
        <v>63</v>
      </c>
    </row>
    <row r="59" spans="1:3">
      <c r="A59" s="37" t="s">
        <v>98</v>
      </c>
      <c r="B59" s="19" t="s">
        <v>453</v>
      </c>
      <c r="C59" s="37">
        <v>34</v>
      </c>
    </row>
    <row r="60" spans="1:3">
      <c r="A60" s="37" t="s">
        <v>99</v>
      </c>
      <c r="B60" s="19" t="s">
        <v>453</v>
      </c>
      <c r="C60" s="37">
        <v>38</v>
      </c>
    </row>
    <row r="61" spans="1:3">
      <c r="A61" s="37" t="s">
        <v>100</v>
      </c>
      <c r="B61" s="19" t="s">
        <v>453</v>
      </c>
      <c r="C61" s="37">
        <v>90</v>
      </c>
    </row>
    <row r="62" spans="1:3">
      <c r="A62" s="37" t="s">
        <v>101</v>
      </c>
      <c r="B62" s="19" t="s">
        <v>453</v>
      </c>
      <c r="C62" s="37">
        <v>148</v>
      </c>
    </row>
    <row r="63" spans="1:3">
      <c r="A63" s="37" t="s">
        <v>102</v>
      </c>
      <c r="B63" s="19" t="s">
        <v>453</v>
      </c>
      <c r="C63" s="37">
        <v>65</v>
      </c>
    </row>
    <row r="64" spans="1:3">
      <c r="A64" s="37" t="s">
        <v>103</v>
      </c>
      <c r="B64" s="19" t="s">
        <v>453</v>
      </c>
      <c r="C64" s="37">
        <v>218</v>
      </c>
    </row>
    <row r="65" spans="1:3">
      <c r="A65" s="37" t="s">
        <v>104</v>
      </c>
      <c r="B65" s="19" t="s">
        <v>453</v>
      </c>
      <c r="C65" s="37">
        <v>6</v>
      </c>
    </row>
    <row r="66" spans="1:3">
      <c r="A66" s="37" t="s">
        <v>105</v>
      </c>
      <c r="B66" s="19" t="s">
        <v>453</v>
      </c>
      <c r="C66" s="37">
        <v>189</v>
      </c>
    </row>
    <row r="67" spans="1:3">
      <c r="A67" s="37" t="s">
        <v>106</v>
      </c>
      <c r="B67" s="19" t="s">
        <v>453</v>
      </c>
      <c r="C67" s="37">
        <v>26</v>
      </c>
    </row>
    <row r="68" spans="1:3">
      <c r="A68" s="37" t="s">
        <v>107</v>
      </c>
      <c r="B68" s="19" t="s">
        <v>453</v>
      </c>
      <c r="C68" s="37">
        <v>50</v>
      </c>
    </row>
    <row r="69" spans="1:3">
      <c r="A69" s="37" t="s">
        <v>405</v>
      </c>
      <c r="B69" s="19" t="s">
        <v>453</v>
      </c>
      <c r="C69" s="37">
        <v>35</v>
      </c>
    </row>
    <row r="70" spans="1:3">
      <c r="A70" s="37" t="s">
        <v>109</v>
      </c>
      <c r="B70" s="19" t="s">
        <v>453</v>
      </c>
      <c r="C70" s="37">
        <v>187</v>
      </c>
    </row>
    <row r="71" spans="1:3">
      <c r="A71" s="37" t="s">
        <v>110</v>
      </c>
      <c r="B71" s="19" t="s">
        <v>453</v>
      </c>
      <c r="C71" s="37">
        <v>28</v>
      </c>
    </row>
    <row r="72" spans="1:3">
      <c r="A72" s="37" t="s">
        <v>111</v>
      </c>
      <c r="B72" s="19" t="s">
        <v>453</v>
      </c>
      <c r="C72" s="37">
        <v>219</v>
      </c>
    </row>
    <row r="73" spans="1:3">
      <c r="A73" s="37" t="s">
        <v>112</v>
      </c>
      <c r="B73" s="19" t="s">
        <v>453</v>
      </c>
      <c r="C73" s="37">
        <v>179</v>
      </c>
    </row>
    <row r="74" ht="14.1" customHeight="1" spans="1:3">
      <c r="A74" s="37" t="s">
        <v>115</v>
      </c>
      <c r="B74" s="19" t="s">
        <v>453</v>
      </c>
      <c r="C74" s="37">
        <v>101</v>
      </c>
    </row>
    <row r="75" spans="1:3">
      <c r="A75" s="37" t="s">
        <v>116</v>
      </c>
      <c r="B75" s="19" t="s">
        <v>453</v>
      </c>
      <c r="C75" s="37">
        <v>226</v>
      </c>
    </row>
    <row r="76" spans="1:3">
      <c r="A76" s="37" t="s">
        <v>35</v>
      </c>
      <c r="B76" s="19" t="s">
        <v>453</v>
      </c>
      <c r="C76" s="37">
        <v>232</v>
      </c>
    </row>
    <row r="77" spans="1:3">
      <c r="A77" s="37" t="s">
        <v>36</v>
      </c>
      <c r="B77" s="19" t="s">
        <v>453</v>
      </c>
      <c r="C77" s="37">
        <v>58</v>
      </c>
    </row>
    <row r="78" spans="1:3">
      <c r="A78" s="37" t="s">
        <v>37</v>
      </c>
      <c r="B78" s="19" t="s">
        <v>453</v>
      </c>
      <c r="C78" s="37">
        <v>143</v>
      </c>
    </row>
    <row r="79" spans="1:3">
      <c r="A79" s="37" t="s">
        <v>118</v>
      </c>
      <c r="B79" s="19" t="s">
        <v>453</v>
      </c>
      <c r="C79" s="37">
        <v>24</v>
      </c>
    </row>
    <row r="80" spans="1:3">
      <c r="A80" s="37" t="s">
        <v>38</v>
      </c>
      <c r="B80" s="19" t="s">
        <v>453</v>
      </c>
      <c r="C80" s="37">
        <v>305</v>
      </c>
    </row>
    <row r="81" spans="1:3">
      <c r="A81" s="37" t="s">
        <v>39</v>
      </c>
      <c r="B81" s="19" t="s">
        <v>453</v>
      </c>
      <c r="C81" s="37">
        <v>631</v>
      </c>
    </row>
    <row r="82" spans="1:3">
      <c r="A82" s="37" t="s">
        <v>119</v>
      </c>
      <c r="B82" s="19" t="s">
        <v>453</v>
      </c>
      <c r="C82" s="37">
        <v>54</v>
      </c>
    </row>
    <row r="83" spans="1:3">
      <c r="A83" s="37" t="s">
        <v>120</v>
      </c>
      <c r="B83" s="19" t="s">
        <v>453</v>
      </c>
      <c r="C83" s="37">
        <v>27</v>
      </c>
    </row>
    <row r="84" spans="1:3">
      <c r="A84" s="37" t="s">
        <v>121</v>
      </c>
      <c r="B84" s="19" t="s">
        <v>453</v>
      </c>
      <c r="C84" s="37">
        <v>96</v>
      </c>
    </row>
    <row r="85" spans="1:3">
      <c r="A85" s="37" t="s">
        <v>122</v>
      </c>
      <c r="B85" s="19" t="s">
        <v>453</v>
      </c>
      <c r="C85" s="37">
        <v>179</v>
      </c>
    </row>
    <row r="86" spans="1:3">
      <c r="A86" s="37" t="s">
        <v>123</v>
      </c>
      <c r="B86" s="19" t="s">
        <v>453</v>
      </c>
      <c r="C86" s="37">
        <v>45</v>
      </c>
    </row>
    <row r="87" spans="1:3">
      <c r="A87" s="37" t="s">
        <v>40</v>
      </c>
      <c r="B87" s="19" t="s">
        <v>453</v>
      </c>
      <c r="C87" s="37">
        <v>179</v>
      </c>
    </row>
    <row r="88" spans="1:3">
      <c r="A88" s="37" t="s">
        <v>124</v>
      </c>
      <c r="B88" s="19" t="s">
        <v>453</v>
      </c>
      <c r="C88" s="37">
        <v>11</v>
      </c>
    </row>
    <row r="89" spans="1:3">
      <c r="A89" s="37" t="s">
        <v>125</v>
      </c>
      <c r="B89" s="19" t="s">
        <v>453</v>
      </c>
      <c r="C89" s="37">
        <v>137</v>
      </c>
    </row>
    <row r="90" spans="1:3">
      <c r="A90" s="37" t="s">
        <v>41</v>
      </c>
      <c r="B90" s="19" t="s">
        <v>453</v>
      </c>
      <c r="C90" s="37">
        <v>164</v>
      </c>
    </row>
    <row r="91" spans="1:3">
      <c r="A91" s="37" t="s">
        <v>42</v>
      </c>
      <c r="B91" s="19" t="s">
        <v>453</v>
      </c>
      <c r="C91" s="37">
        <v>255</v>
      </c>
    </row>
    <row r="92" spans="1:3">
      <c r="A92" s="37" t="s">
        <v>126</v>
      </c>
      <c r="B92" s="19" t="s">
        <v>453</v>
      </c>
      <c r="C92" s="37">
        <v>12</v>
      </c>
    </row>
    <row r="93" spans="1:3">
      <c r="A93" s="37" t="s">
        <v>127</v>
      </c>
      <c r="B93" s="19" t="s">
        <v>453</v>
      </c>
      <c r="C93" s="37">
        <v>292</v>
      </c>
    </row>
    <row r="94" spans="1:3">
      <c r="A94" s="37" t="s">
        <v>128</v>
      </c>
      <c r="B94" s="19" t="s">
        <v>453</v>
      </c>
      <c r="C94" s="37">
        <v>55</v>
      </c>
    </row>
    <row r="95" spans="1:3">
      <c r="A95" s="37" t="s">
        <v>129</v>
      </c>
      <c r="B95" s="19" t="s">
        <v>453</v>
      </c>
      <c r="C95" s="37">
        <v>171</v>
      </c>
    </row>
    <row r="96" spans="1:3">
      <c r="A96" s="37" t="s">
        <v>130</v>
      </c>
      <c r="B96" s="19" t="s">
        <v>453</v>
      </c>
      <c r="C96" s="37">
        <v>43</v>
      </c>
    </row>
    <row r="97" spans="1:3">
      <c r="A97" s="37" t="s">
        <v>131</v>
      </c>
      <c r="B97" s="19" t="s">
        <v>453</v>
      </c>
      <c r="C97" s="37">
        <v>245</v>
      </c>
    </row>
    <row r="98" spans="1:3">
      <c r="A98" s="37" t="s">
        <v>132</v>
      </c>
      <c r="B98" s="19" t="s">
        <v>453</v>
      </c>
      <c r="C98" s="37">
        <v>125</v>
      </c>
    </row>
    <row r="99" spans="1:3">
      <c r="A99" s="37" t="s">
        <v>133</v>
      </c>
      <c r="B99" s="19" t="s">
        <v>453</v>
      </c>
      <c r="C99" s="37">
        <v>118</v>
      </c>
    </row>
    <row r="100" spans="1:3">
      <c r="A100" s="37" t="s">
        <v>134</v>
      </c>
      <c r="B100" s="19" t="s">
        <v>453</v>
      </c>
      <c r="C100" s="37">
        <v>54</v>
      </c>
    </row>
    <row r="101" spans="1:3">
      <c r="A101" s="37" t="s">
        <v>135</v>
      </c>
      <c r="B101" s="19" t="s">
        <v>453</v>
      </c>
      <c r="C101" s="37">
        <v>54</v>
      </c>
    </row>
    <row r="102" spans="1:3">
      <c r="A102" s="37" t="s">
        <v>136</v>
      </c>
      <c r="B102" s="19" t="s">
        <v>453</v>
      </c>
      <c r="C102" s="37">
        <v>61</v>
      </c>
    </row>
    <row r="103" spans="1:3">
      <c r="A103" s="37" t="s">
        <v>27</v>
      </c>
      <c r="B103" s="19" t="s">
        <v>453</v>
      </c>
      <c r="C103" s="37">
        <v>1074</v>
      </c>
    </row>
    <row r="104" spans="1:3">
      <c r="A104" s="37" t="s">
        <v>137</v>
      </c>
      <c r="B104" s="19" t="s">
        <v>453</v>
      </c>
      <c r="C104" s="37">
        <v>55</v>
      </c>
    </row>
    <row r="105" spans="1:3">
      <c r="A105" s="37" t="s">
        <v>138</v>
      </c>
      <c r="B105" s="19" t="s">
        <v>453</v>
      </c>
      <c r="C105" s="37">
        <v>37</v>
      </c>
    </row>
    <row r="106" spans="1:3">
      <c r="A106" s="37" t="s">
        <v>139</v>
      </c>
      <c r="B106" s="19" t="s">
        <v>453</v>
      </c>
      <c r="C106" s="37">
        <v>7</v>
      </c>
    </row>
    <row r="107" spans="1:3">
      <c r="A107" s="37" t="s">
        <v>140</v>
      </c>
      <c r="B107" s="19" t="s">
        <v>453</v>
      </c>
      <c r="C107" s="37">
        <v>50</v>
      </c>
    </row>
    <row r="108" spans="1:3">
      <c r="A108" s="37" t="s">
        <v>141</v>
      </c>
      <c r="B108" s="19" t="s">
        <v>453</v>
      </c>
      <c r="C108" s="37">
        <v>48</v>
      </c>
    </row>
    <row r="109" spans="1:3">
      <c r="A109" s="37" t="s">
        <v>142</v>
      </c>
      <c r="B109" s="19" t="s">
        <v>453</v>
      </c>
      <c r="C109" s="37">
        <v>36</v>
      </c>
    </row>
    <row r="110" spans="1:3">
      <c r="A110" s="37" t="s">
        <v>145</v>
      </c>
      <c r="B110" s="19" t="s">
        <v>453</v>
      </c>
      <c r="C110" s="37">
        <v>65</v>
      </c>
    </row>
    <row r="111" spans="1:3">
      <c r="A111" s="37" t="s">
        <v>146</v>
      </c>
      <c r="B111" s="19" t="s">
        <v>453</v>
      </c>
      <c r="C111" s="37">
        <v>92</v>
      </c>
    </row>
    <row r="112" spans="1:3">
      <c r="A112" s="37" t="s">
        <v>43</v>
      </c>
      <c r="B112" s="19" t="s">
        <v>453</v>
      </c>
      <c r="C112" s="37">
        <v>167</v>
      </c>
    </row>
    <row r="113" spans="1:3">
      <c r="A113" s="37" t="s">
        <v>147</v>
      </c>
      <c r="B113" s="19" t="s">
        <v>453</v>
      </c>
      <c r="C113" s="37">
        <v>80</v>
      </c>
    </row>
    <row r="114" spans="1:3">
      <c r="A114" s="37" t="s">
        <v>148</v>
      </c>
      <c r="B114" s="19" t="s">
        <v>453</v>
      </c>
      <c r="C114" s="37">
        <v>37</v>
      </c>
    </row>
    <row r="115" spans="1:3">
      <c r="A115" s="37" t="s">
        <v>149</v>
      </c>
      <c r="B115" s="19" t="s">
        <v>453</v>
      </c>
      <c r="C115" s="37">
        <v>2</v>
      </c>
    </row>
    <row r="116" spans="1:3">
      <c r="A116" s="37" t="s">
        <v>150</v>
      </c>
      <c r="B116" s="19" t="s">
        <v>453</v>
      </c>
      <c r="C116" s="37">
        <v>5</v>
      </c>
    </row>
    <row r="117" spans="1:3">
      <c r="A117" s="37" t="s">
        <v>28</v>
      </c>
      <c r="B117" s="19" t="s">
        <v>453</v>
      </c>
      <c r="C117" s="37">
        <v>573</v>
      </c>
    </row>
    <row r="118" spans="1:3">
      <c r="A118" s="37" t="s">
        <v>151</v>
      </c>
      <c r="B118" s="19" t="s">
        <v>453</v>
      </c>
      <c r="C118" s="37">
        <v>61</v>
      </c>
    </row>
    <row r="119" spans="1:3">
      <c r="A119" s="37" t="s">
        <v>152</v>
      </c>
      <c r="B119" s="19" t="s">
        <v>453</v>
      </c>
      <c r="C119" s="37">
        <v>85</v>
      </c>
    </row>
    <row r="120" spans="1:3">
      <c r="A120" s="37" t="s">
        <v>153</v>
      </c>
      <c r="B120" s="19" t="s">
        <v>453</v>
      </c>
      <c r="C120" s="37">
        <v>48</v>
      </c>
    </row>
    <row r="121" spans="1:3">
      <c r="A121" s="37" t="s">
        <v>154</v>
      </c>
      <c r="B121" s="19" t="s">
        <v>453</v>
      </c>
      <c r="C121" s="37">
        <v>108</v>
      </c>
    </row>
    <row r="122" spans="1:3">
      <c r="A122" s="37" t="s">
        <v>155</v>
      </c>
      <c r="B122" s="19" t="s">
        <v>453</v>
      </c>
      <c r="C122" s="37">
        <v>40</v>
      </c>
    </row>
    <row r="123" spans="1:3">
      <c r="A123" s="37" t="s">
        <v>29</v>
      </c>
      <c r="B123" s="19" t="s">
        <v>453</v>
      </c>
      <c r="C123" s="37">
        <v>489</v>
      </c>
    </row>
    <row r="124" spans="1:3">
      <c r="A124" s="37" t="s">
        <v>156</v>
      </c>
      <c r="B124" s="19" t="s">
        <v>453</v>
      </c>
      <c r="C124" s="37">
        <v>28</v>
      </c>
    </row>
    <row r="125" spans="1:3">
      <c r="A125" s="37" t="s">
        <v>158</v>
      </c>
      <c r="B125" s="19" t="s">
        <v>453</v>
      </c>
      <c r="C125" s="37">
        <v>100</v>
      </c>
    </row>
    <row r="126" spans="1:3">
      <c r="A126" s="37" t="s">
        <v>159</v>
      </c>
      <c r="B126" s="19" t="s">
        <v>453</v>
      </c>
      <c r="C126" s="37">
        <v>51</v>
      </c>
    </row>
    <row r="127" spans="1:3">
      <c r="A127" s="37" t="s">
        <v>160</v>
      </c>
      <c r="B127" s="19" t="s">
        <v>453</v>
      </c>
      <c r="C127" s="37">
        <v>131</v>
      </c>
    </row>
    <row r="128" spans="1:3">
      <c r="A128" s="37" t="s">
        <v>161</v>
      </c>
      <c r="B128" s="19" t="s">
        <v>453</v>
      </c>
      <c r="C128" s="37">
        <v>30</v>
      </c>
    </row>
    <row r="129" spans="1:3">
      <c r="A129" s="38" t="s">
        <v>85</v>
      </c>
      <c r="B129" s="19" t="s">
        <v>453</v>
      </c>
      <c r="C129" s="38">
        <v>15</v>
      </c>
    </row>
    <row r="130" spans="1:3">
      <c r="A130" s="39" t="s">
        <v>60</v>
      </c>
      <c r="B130" s="19" t="s">
        <v>453</v>
      </c>
      <c r="C130" s="39">
        <v>20</v>
      </c>
    </row>
    <row r="131" spans="1:3">
      <c r="A131" s="40" t="s">
        <v>55</v>
      </c>
      <c r="B131" s="19" t="s">
        <v>453</v>
      </c>
      <c r="C131" s="40">
        <v>13</v>
      </c>
    </row>
    <row r="132" spans="1:3">
      <c r="A132" s="41"/>
      <c r="B132" s="41"/>
      <c r="C132" s="41"/>
    </row>
  </sheetData>
  <autoFilter xmlns:etc="http://www.wps.cn/officeDocument/2017/etCustomData" ref="A1:C131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5"/>
  <sheetViews>
    <sheetView workbookViewId="0">
      <selection activeCell="R11" sqref="R11"/>
    </sheetView>
  </sheetViews>
  <sheetFormatPr defaultColWidth="8.75" defaultRowHeight="12" outlineLevelCol="2"/>
  <cols>
    <col min="1" max="1" width="37.5" style="15" customWidth="1"/>
    <col min="2" max="3" width="12.125" style="15" customWidth="1"/>
    <col min="4" max="16384" width="8.75" style="15"/>
  </cols>
  <sheetData>
    <row r="1" spans="1:3">
      <c r="A1" s="10" t="s">
        <v>449</v>
      </c>
      <c r="B1" s="10" t="s">
        <v>450</v>
      </c>
      <c r="C1" s="10" t="s">
        <v>451</v>
      </c>
    </row>
    <row r="2" ht="12.75" spans="1:3">
      <c r="A2" s="12" t="s">
        <v>456</v>
      </c>
      <c r="B2" s="12" t="s">
        <v>457</v>
      </c>
      <c r="C2" s="13">
        <f>SUM(C4:C136)</f>
        <v>153436.85</v>
      </c>
    </row>
    <row r="3" spans="1:3">
      <c r="A3" s="34" t="s">
        <v>163</v>
      </c>
      <c r="B3" s="34"/>
      <c r="C3" s="34" t="s">
        <v>458</v>
      </c>
    </row>
    <row r="4" ht="12.75" spans="1:3">
      <c r="A4" s="12" t="s">
        <v>459</v>
      </c>
      <c r="B4" s="12" t="s">
        <v>457</v>
      </c>
      <c r="C4" s="12">
        <v>800</v>
      </c>
    </row>
    <row r="5" ht="12.75" spans="1:3">
      <c r="A5" s="12" t="s">
        <v>460</v>
      </c>
      <c r="B5" s="12" t="s">
        <v>457</v>
      </c>
      <c r="C5" s="12">
        <v>2622.6</v>
      </c>
    </row>
    <row r="6" ht="12.75" spans="1:3">
      <c r="A6" s="12" t="s">
        <v>461</v>
      </c>
      <c r="B6" s="12" t="s">
        <v>457</v>
      </c>
      <c r="C6" s="12">
        <v>2501.4</v>
      </c>
    </row>
    <row r="7" ht="12.75" spans="1:3">
      <c r="A7" s="12" t="s">
        <v>462</v>
      </c>
      <c r="B7" s="12" t="s">
        <v>457</v>
      </c>
      <c r="C7" s="12">
        <v>1497.3</v>
      </c>
    </row>
    <row r="8" ht="12.75" spans="1:3">
      <c r="A8" s="12" t="s">
        <v>463</v>
      </c>
      <c r="B8" s="12" t="s">
        <v>457</v>
      </c>
      <c r="C8" s="12">
        <v>1275</v>
      </c>
    </row>
    <row r="9" ht="12.75" spans="1:3">
      <c r="A9" s="12" t="s">
        <v>464</v>
      </c>
      <c r="B9" s="12" t="s">
        <v>457</v>
      </c>
      <c r="C9" s="12">
        <v>1468.8</v>
      </c>
    </row>
    <row r="10" ht="12.75" spans="1:3">
      <c r="A10" s="12" t="s">
        <v>465</v>
      </c>
      <c r="B10" s="12" t="s">
        <v>457</v>
      </c>
      <c r="C10" s="12">
        <v>1806</v>
      </c>
    </row>
    <row r="11" ht="12.75" spans="1:3">
      <c r="A11" s="12" t="s">
        <v>466</v>
      </c>
      <c r="B11" s="12" t="s">
        <v>457</v>
      </c>
      <c r="C11" s="12">
        <v>924</v>
      </c>
    </row>
    <row r="12" ht="12.75" spans="1:3">
      <c r="A12" s="12" t="s">
        <v>467</v>
      </c>
      <c r="B12" s="12" t="s">
        <v>457</v>
      </c>
      <c r="C12" s="12">
        <v>478.5</v>
      </c>
    </row>
    <row r="13" ht="12.75" spans="1:3">
      <c r="A13" s="12" t="s">
        <v>468</v>
      </c>
      <c r="B13" s="12" t="s">
        <v>457</v>
      </c>
      <c r="C13" s="12">
        <v>375</v>
      </c>
    </row>
    <row r="14" ht="12.75" spans="1:3">
      <c r="A14" s="12" t="s">
        <v>469</v>
      </c>
      <c r="B14" s="12" t="s">
        <v>457</v>
      </c>
      <c r="C14" s="12">
        <v>927</v>
      </c>
    </row>
    <row r="15" ht="12.75" spans="1:3">
      <c r="A15" s="12" t="s">
        <v>470</v>
      </c>
      <c r="B15" s="12" t="s">
        <v>457</v>
      </c>
      <c r="C15" s="12">
        <v>32</v>
      </c>
    </row>
    <row r="16" ht="12.75" spans="1:3">
      <c r="A16" s="12" t="s">
        <v>471</v>
      </c>
      <c r="B16" s="12" t="s">
        <v>457</v>
      </c>
      <c r="C16" s="12">
        <v>875</v>
      </c>
    </row>
    <row r="17" ht="12.75" spans="1:3">
      <c r="A17" s="12" t="s">
        <v>472</v>
      </c>
      <c r="B17" s="12" t="s">
        <v>457</v>
      </c>
      <c r="C17" s="12">
        <v>1600</v>
      </c>
    </row>
    <row r="18" ht="12.75" spans="1:3">
      <c r="A18" s="12" t="s">
        <v>473</v>
      </c>
      <c r="B18" s="12" t="s">
        <v>457</v>
      </c>
      <c r="C18" s="12">
        <v>966</v>
      </c>
    </row>
    <row r="19" ht="12.75" spans="1:3">
      <c r="A19" s="12" t="s">
        <v>474</v>
      </c>
      <c r="B19" s="12" t="s">
        <v>457</v>
      </c>
      <c r="C19" s="12">
        <v>275.2</v>
      </c>
    </row>
    <row r="20" ht="12.75" spans="1:3">
      <c r="A20" s="12" t="s">
        <v>475</v>
      </c>
      <c r="B20" s="12" t="s">
        <v>457</v>
      </c>
      <c r="C20" s="12">
        <v>1040</v>
      </c>
    </row>
    <row r="21" ht="12.75" spans="1:3">
      <c r="A21" s="12" t="s">
        <v>476</v>
      </c>
      <c r="B21" s="12" t="s">
        <v>457</v>
      </c>
      <c r="C21" s="12">
        <v>380</v>
      </c>
    </row>
    <row r="22" ht="12.75" spans="1:3">
      <c r="A22" s="12" t="s">
        <v>477</v>
      </c>
      <c r="B22" s="12" t="s">
        <v>457</v>
      </c>
      <c r="C22" s="12">
        <v>2160</v>
      </c>
    </row>
    <row r="23" ht="12.75" spans="1:3">
      <c r="A23" s="12" t="s">
        <v>478</v>
      </c>
      <c r="B23" s="12" t="s">
        <v>457</v>
      </c>
      <c r="C23" s="12">
        <v>700</v>
      </c>
    </row>
    <row r="24" ht="12.75" spans="1:3">
      <c r="A24" s="12" t="s">
        <v>479</v>
      </c>
      <c r="B24" s="12" t="s">
        <v>457</v>
      </c>
      <c r="C24" s="12">
        <v>309</v>
      </c>
    </row>
    <row r="25" ht="12.75" spans="1:3">
      <c r="A25" s="12" t="s">
        <v>480</v>
      </c>
      <c r="B25" s="12" t="s">
        <v>457</v>
      </c>
      <c r="C25" s="12">
        <v>220</v>
      </c>
    </row>
    <row r="26" ht="12.75" spans="1:3">
      <c r="A26" s="12" t="s">
        <v>481</v>
      </c>
      <c r="B26" s="12" t="s">
        <v>457</v>
      </c>
      <c r="C26" s="12">
        <v>1480</v>
      </c>
    </row>
    <row r="27" ht="12.75" spans="1:3">
      <c r="A27" s="12" t="s">
        <v>482</v>
      </c>
      <c r="B27" s="12" t="s">
        <v>457</v>
      </c>
      <c r="C27" s="12">
        <v>1590</v>
      </c>
    </row>
    <row r="28" ht="12.75" spans="1:3">
      <c r="A28" s="12" t="s">
        <v>483</v>
      </c>
      <c r="B28" s="12" t="s">
        <v>457</v>
      </c>
      <c r="C28" s="12">
        <v>216</v>
      </c>
    </row>
    <row r="29" ht="12.75" spans="1:3">
      <c r="A29" s="12" t="s">
        <v>484</v>
      </c>
      <c r="B29" s="12" t="s">
        <v>457</v>
      </c>
      <c r="C29" s="12">
        <v>339</v>
      </c>
    </row>
    <row r="30" ht="12.75" spans="1:3">
      <c r="A30" s="12" t="s">
        <v>485</v>
      </c>
      <c r="B30" s="12" t="s">
        <v>457</v>
      </c>
      <c r="C30" s="12">
        <v>4800</v>
      </c>
    </row>
    <row r="31" ht="12.75" spans="1:3">
      <c r="A31" s="12" t="s">
        <v>486</v>
      </c>
      <c r="B31" s="12" t="s">
        <v>457</v>
      </c>
      <c r="C31" s="12">
        <v>14568</v>
      </c>
    </row>
    <row r="32" ht="12.75" spans="1:3">
      <c r="A32" s="12" t="s">
        <v>487</v>
      </c>
      <c r="B32" s="12" t="s">
        <v>457</v>
      </c>
      <c r="C32" s="12">
        <v>5305.3</v>
      </c>
    </row>
    <row r="33" ht="12.75" spans="1:3">
      <c r="A33" s="12" t="s">
        <v>488</v>
      </c>
      <c r="B33" s="12" t="s">
        <v>457</v>
      </c>
      <c r="C33" s="12">
        <v>104</v>
      </c>
    </row>
    <row r="34" ht="12.75" spans="1:3">
      <c r="A34" s="12" t="s">
        <v>489</v>
      </c>
      <c r="B34" s="12" t="s">
        <v>457</v>
      </c>
      <c r="C34" s="12">
        <v>686.25</v>
      </c>
    </row>
    <row r="35" ht="12.75" spans="1:3">
      <c r="A35" s="12" t="s">
        <v>490</v>
      </c>
      <c r="B35" s="12" t="s">
        <v>457</v>
      </c>
      <c r="C35" s="12">
        <v>2436</v>
      </c>
    </row>
    <row r="36" ht="12.75" spans="1:3">
      <c r="A36" s="12" t="s">
        <v>491</v>
      </c>
      <c r="B36" s="12" t="s">
        <v>457</v>
      </c>
      <c r="C36" s="12">
        <v>232</v>
      </c>
    </row>
    <row r="37" ht="12.75" spans="1:3">
      <c r="A37" s="12" t="s">
        <v>492</v>
      </c>
      <c r="B37" s="12" t="s">
        <v>457</v>
      </c>
      <c r="C37" s="12">
        <v>1906</v>
      </c>
    </row>
    <row r="38" ht="12.75" spans="1:3">
      <c r="A38" s="12" t="s">
        <v>493</v>
      </c>
      <c r="B38" s="12" t="s">
        <v>457</v>
      </c>
      <c r="C38" s="12">
        <v>1540</v>
      </c>
    </row>
    <row r="39" ht="12.75" spans="1:3">
      <c r="A39" s="12" t="s">
        <v>494</v>
      </c>
      <c r="B39" s="12" t="s">
        <v>457</v>
      </c>
      <c r="C39" s="12">
        <v>459.2</v>
      </c>
    </row>
    <row r="40" ht="12.75" spans="1:3">
      <c r="A40" s="12" t="s">
        <v>495</v>
      </c>
      <c r="B40" s="12" t="s">
        <v>457</v>
      </c>
      <c r="C40" s="12">
        <v>9900</v>
      </c>
    </row>
    <row r="41" ht="12.75" spans="1:3">
      <c r="A41" s="12" t="s">
        <v>496</v>
      </c>
      <c r="B41" s="12" t="s">
        <v>457</v>
      </c>
      <c r="C41" s="12">
        <v>683.7</v>
      </c>
    </row>
    <row r="42" ht="12.75" spans="1:3">
      <c r="A42" s="12" t="s">
        <v>497</v>
      </c>
      <c r="B42" s="12" t="s">
        <v>457</v>
      </c>
      <c r="C42" s="12">
        <v>219.3</v>
      </c>
    </row>
    <row r="43" ht="12.75" spans="1:3">
      <c r="A43" s="12" t="s">
        <v>498</v>
      </c>
      <c r="B43" s="12" t="s">
        <v>457</v>
      </c>
      <c r="C43" s="12">
        <v>885</v>
      </c>
    </row>
    <row r="44" ht="12.75" spans="1:3">
      <c r="A44" s="12" t="s">
        <v>499</v>
      </c>
      <c r="B44" s="12" t="s">
        <v>457</v>
      </c>
      <c r="C44" s="12">
        <v>2200.8</v>
      </c>
    </row>
    <row r="45" ht="12.75" spans="1:3">
      <c r="A45" s="12" t="s">
        <v>500</v>
      </c>
      <c r="B45" s="12" t="s">
        <v>457</v>
      </c>
      <c r="C45" s="12">
        <v>21120</v>
      </c>
    </row>
    <row r="46" ht="12.75" spans="1:3">
      <c r="A46" s="12" t="s">
        <v>501</v>
      </c>
      <c r="B46" s="12" t="s">
        <v>457</v>
      </c>
      <c r="C46" s="12">
        <v>2100</v>
      </c>
    </row>
    <row r="47" ht="12.75" spans="1:3">
      <c r="A47" s="12" t="s">
        <v>502</v>
      </c>
      <c r="B47" s="12" t="s">
        <v>457</v>
      </c>
      <c r="C47" s="12">
        <v>770</v>
      </c>
    </row>
    <row r="48" ht="12.75" spans="1:3">
      <c r="A48" s="12" t="s">
        <v>503</v>
      </c>
      <c r="B48" s="12" t="s">
        <v>457</v>
      </c>
      <c r="C48" s="12">
        <v>320</v>
      </c>
    </row>
    <row r="49" ht="12.75" spans="1:3">
      <c r="A49" s="12" t="s">
        <v>504</v>
      </c>
      <c r="B49" s="12" t="s">
        <v>457</v>
      </c>
      <c r="C49" s="12">
        <v>3353</v>
      </c>
    </row>
    <row r="50" ht="12.75" spans="1:3">
      <c r="A50" s="12" t="s">
        <v>505</v>
      </c>
      <c r="B50" s="12" t="s">
        <v>457</v>
      </c>
      <c r="C50" s="12">
        <v>200</v>
      </c>
    </row>
    <row r="51" ht="12.75" spans="1:3">
      <c r="A51" s="12" t="s">
        <v>506</v>
      </c>
      <c r="B51" s="12" t="s">
        <v>457</v>
      </c>
      <c r="C51" s="12">
        <v>940</v>
      </c>
    </row>
    <row r="52" ht="12.75" spans="1:3">
      <c r="A52" s="12" t="s">
        <v>507</v>
      </c>
      <c r="B52" s="12" t="s">
        <v>457</v>
      </c>
      <c r="C52" s="12">
        <v>288</v>
      </c>
    </row>
    <row r="53" ht="12.75" spans="1:3">
      <c r="A53" s="12" t="s">
        <v>508</v>
      </c>
      <c r="B53" s="12" t="s">
        <v>457</v>
      </c>
      <c r="C53" s="12">
        <v>152</v>
      </c>
    </row>
    <row r="54" ht="12.75" spans="1:3">
      <c r="A54" s="12" t="s">
        <v>509</v>
      </c>
      <c r="B54" s="12" t="s">
        <v>457</v>
      </c>
      <c r="C54" s="12">
        <v>90</v>
      </c>
    </row>
    <row r="55" ht="12.75" spans="1:3">
      <c r="A55" s="12" t="s">
        <v>510</v>
      </c>
      <c r="B55" s="12" t="s">
        <v>457</v>
      </c>
      <c r="C55" s="12">
        <v>68</v>
      </c>
    </row>
    <row r="56" ht="12.75" spans="1:3">
      <c r="A56" s="12" t="s">
        <v>511</v>
      </c>
      <c r="B56" s="12" t="s">
        <v>457</v>
      </c>
      <c r="C56" s="12">
        <v>1448</v>
      </c>
    </row>
    <row r="57" ht="12.75" spans="1:3">
      <c r="A57" s="12" t="s">
        <v>512</v>
      </c>
      <c r="B57" s="12" t="s">
        <v>457</v>
      </c>
      <c r="C57" s="12">
        <v>1086</v>
      </c>
    </row>
    <row r="58" ht="12.75" spans="1:3">
      <c r="A58" s="12" t="s">
        <v>513</v>
      </c>
      <c r="B58" s="12" t="s">
        <v>457</v>
      </c>
      <c r="C58" s="12">
        <v>752.4</v>
      </c>
    </row>
    <row r="59" ht="12.75" spans="1:3">
      <c r="A59" s="12" t="s">
        <v>514</v>
      </c>
      <c r="B59" s="12" t="s">
        <v>457</v>
      </c>
      <c r="C59" s="12">
        <v>2583</v>
      </c>
    </row>
    <row r="60" ht="12.75" spans="1:3">
      <c r="A60" s="12" t="s">
        <v>515</v>
      </c>
      <c r="B60" s="12" t="s">
        <v>457</v>
      </c>
      <c r="C60" s="12">
        <v>1311</v>
      </c>
    </row>
    <row r="61" ht="12.75" spans="1:3">
      <c r="A61" s="12" t="s">
        <v>516</v>
      </c>
      <c r="B61" s="12" t="s">
        <v>457</v>
      </c>
      <c r="C61" s="12">
        <v>880</v>
      </c>
    </row>
    <row r="62" ht="12.75" spans="1:3">
      <c r="A62" s="12" t="s">
        <v>517</v>
      </c>
      <c r="B62" s="12" t="s">
        <v>457</v>
      </c>
      <c r="C62" s="12">
        <v>1260</v>
      </c>
    </row>
    <row r="63" ht="12.75" spans="1:3">
      <c r="A63" s="12" t="s">
        <v>518</v>
      </c>
      <c r="B63" s="12" t="s">
        <v>457</v>
      </c>
      <c r="C63" s="12">
        <v>900</v>
      </c>
    </row>
    <row r="64" ht="12.75" spans="1:3">
      <c r="A64" s="12" t="s">
        <v>519</v>
      </c>
      <c r="B64" s="12" t="s">
        <v>457</v>
      </c>
      <c r="C64" s="12">
        <v>987</v>
      </c>
    </row>
    <row r="65" ht="12.75" spans="1:3">
      <c r="A65" s="12" t="s">
        <v>520</v>
      </c>
      <c r="B65" s="12" t="s">
        <v>457</v>
      </c>
      <c r="C65" s="12">
        <v>480</v>
      </c>
    </row>
    <row r="66" ht="12.75" spans="1:3">
      <c r="A66" s="12" t="s">
        <v>521</v>
      </c>
      <c r="B66" s="12" t="s">
        <v>457</v>
      </c>
      <c r="C66" s="12">
        <v>576.8</v>
      </c>
    </row>
    <row r="67" ht="12.75" spans="1:3">
      <c r="A67" s="12" t="s">
        <v>522</v>
      </c>
      <c r="B67" s="12" t="s">
        <v>457</v>
      </c>
      <c r="C67" s="12">
        <v>140</v>
      </c>
    </row>
    <row r="68" ht="12.75" spans="1:3">
      <c r="A68" s="12" t="s">
        <v>523</v>
      </c>
      <c r="B68" s="12" t="s">
        <v>457</v>
      </c>
      <c r="C68" s="12">
        <v>200</v>
      </c>
    </row>
    <row r="69" ht="12.75" spans="1:3">
      <c r="A69" s="12" t="s">
        <v>524</v>
      </c>
      <c r="B69" s="12" t="s">
        <v>457</v>
      </c>
      <c r="C69" s="12">
        <v>52</v>
      </c>
    </row>
    <row r="70" ht="12.75" spans="1:3">
      <c r="A70" s="12" t="s">
        <v>525</v>
      </c>
      <c r="B70" s="12" t="s">
        <v>457</v>
      </c>
      <c r="C70" s="12">
        <v>190</v>
      </c>
    </row>
    <row r="71" ht="12.75" spans="1:3">
      <c r="A71" s="12" t="s">
        <v>526</v>
      </c>
      <c r="B71" s="12" t="s">
        <v>457</v>
      </c>
      <c r="C71" s="12">
        <v>245</v>
      </c>
    </row>
    <row r="72" ht="12.75" spans="1:3">
      <c r="A72" s="12" t="s">
        <v>527</v>
      </c>
      <c r="B72" s="12" t="s">
        <v>457</v>
      </c>
      <c r="C72" s="12">
        <v>210</v>
      </c>
    </row>
    <row r="73" ht="12.75" spans="1:3">
      <c r="A73" s="12" t="s">
        <v>528</v>
      </c>
      <c r="B73" s="12" t="s">
        <v>457</v>
      </c>
      <c r="C73" s="12">
        <v>280</v>
      </c>
    </row>
    <row r="74" ht="12.75" spans="1:3">
      <c r="A74" s="12" t="s">
        <v>529</v>
      </c>
      <c r="B74" s="12" t="s">
        <v>457</v>
      </c>
      <c r="C74" s="12">
        <v>550</v>
      </c>
    </row>
    <row r="75" ht="12.75" spans="1:3">
      <c r="A75" s="12" t="s">
        <v>530</v>
      </c>
      <c r="B75" s="12" t="s">
        <v>457</v>
      </c>
      <c r="C75" s="12">
        <v>180</v>
      </c>
    </row>
    <row r="76" ht="12.75" spans="1:3">
      <c r="A76" s="12" t="s">
        <v>531</v>
      </c>
      <c r="B76" s="12" t="s">
        <v>457</v>
      </c>
      <c r="C76" s="12">
        <v>200</v>
      </c>
    </row>
    <row r="77" ht="12.75" spans="1:3">
      <c r="A77" s="12" t="s">
        <v>532</v>
      </c>
      <c r="B77" s="12" t="s">
        <v>457</v>
      </c>
      <c r="C77" s="12">
        <v>250</v>
      </c>
    </row>
    <row r="78" ht="12.75" spans="1:3">
      <c r="A78" s="12" t="s">
        <v>533</v>
      </c>
      <c r="B78" s="12" t="s">
        <v>457</v>
      </c>
      <c r="C78" s="12">
        <v>3900</v>
      </c>
    </row>
    <row r="79" ht="12.75" spans="1:3">
      <c r="A79" s="12" t="s">
        <v>534</v>
      </c>
      <c r="B79" s="12" t="s">
        <v>457</v>
      </c>
      <c r="C79" s="12">
        <v>495</v>
      </c>
    </row>
    <row r="80" ht="12.75" spans="1:3">
      <c r="A80" s="12" t="s">
        <v>535</v>
      </c>
      <c r="B80" s="12" t="s">
        <v>457</v>
      </c>
      <c r="C80" s="12">
        <v>1099</v>
      </c>
    </row>
    <row r="81" ht="12.75" spans="1:3">
      <c r="A81" s="12" t="s">
        <v>536</v>
      </c>
      <c r="B81" s="12" t="s">
        <v>457</v>
      </c>
      <c r="C81" s="12">
        <v>420</v>
      </c>
    </row>
    <row r="82" ht="12.75" spans="1:3">
      <c r="A82" s="12" t="s">
        <v>537</v>
      </c>
      <c r="B82" s="12" t="s">
        <v>457</v>
      </c>
      <c r="C82" s="12">
        <v>430</v>
      </c>
    </row>
    <row r="83" ht="12.75" spans="1:3">
      <c r="A83" s="12" t="s">
        <v>538</v>
      </c>
      <c r="B83" s="12" t="s">
        <v>457</v>
      </c>
      <c r="C83" s="12">
        <v>1360</v>
      </c>
    </row>
    <row r="84" ht="12.75" spans="1:3">
      <c r="A84" s="12" t="s">
        <v>539</v>
      </c>
      <c r="B84" s="12" t="s">
        <v>457</v>
      </c>
      <c r="C84" s="12">
        <v>1938</v>
      </c>
    </row>
    <row r="85" ht="12.75" spans="1:3">
      <c r="A85" s="12" t="s">
        <v>540</v>
      </c>
      <c r="B85" s="12" t="s">
        <v>457</v>
      </c>
      <c r="C85" s="12">
        <v>320</v>
      </c>
    </row>
    <row r="86" ht="12.75" spans="1:3">
      <c r="A86" s="12" t="s">
        <v>541</v>
      </c>
      <c r="B86" s="12" t="s">
        <v>457</v>
      </c>
      <c r="C86" s="12">
        <v>1645</v>
      </c>
    </row>
    <row r="87" ht="12.75" spans="1:3">
      <c r="A87" s="12" t="s">
        <v>542</v>
      </c>
      <c r="B87" s="12" t="s">
        <v>457</v>
      </c>
      <c r="C87" s="12">
        <v>1260</v>
      </c>
    </row>
    <row r="88" ht="12.75" spans="1:3">
      <c r="A88" s="12" t="s">
        <v>543</v>
      </c>
      <c r="B88" s="12" t="s">
        <v>457</v>
      </c>
      <c r="C88" s="12">
        <v>252</v>
      </c>
    </row>
    <row r="89" ht="12.75" spans="1:3">
      <c r="A89" s="12" t="s">
        <v>544</v>
      </c>
      <c r="B89" s="12" t="s">
        <v>457</v>
      </c>
      <c r="C89" s="12">
        <v>294</v>
      </c>
    </row>
    <row r="90" ht="12.75" spans="1:3">
      <c r="A90" s="12" t="s">
        <v>545</v>
      </c>
      <c r="B90" s="12" t="s">
        <v>457</v>
      </c>
      <c r="C90" s="12">
        <v>1038</v>
      </c>
    </row>
    <row r="91" ht="12.75" spans="1:3">
      <c r="A91" s="12" t="s">
        <v>546</v>
      </c>
      <c r="B91" s="12" t="s">
        <v>457</v>
      </c>
      <c r="C91" s="12">
        <v>598</v>
      </c>
    </row>
    <row r="92" ht="12.75" spans="1:3">
      <c r="A92" s="12" t="s">
        <v>547</v>
      </c>
      <c r="B92" s="12" t="s">
        <v>457</v>
      </c>
      <c r="C92" s="12">
        <v>725</v>
      </c>
    </row>
    <row r="93" ht="12.75" spans="1:3">
      <c r="A93" s="12" t="s">
        <v>548</v>
      </c>
      <c r="B93" s="12" t="s">
        <v>457</v>
      </c>
      <c r="C93" s="12">
        <v>939</v>
      </c>
    </row>
    <row r="94" ht="12.75" spans="1:3">
      <c r="A94" s="12" t="s">
        <v>549</v>
      </c>
      <c r="B94" s="12" t="s">
        <v>457</v>
      </c>
      <c r="C94" s="12">
        <v>748.6</v>
      </c>
    </row>
    <row r="95" ht="12.75" spans="1:3">
      <c r="A95" s="12" t="s">
        <v>550</v>
      </c>
      <c r="B95" s="12" t="s">
        <v>457</v>
      </c>
      <c r="C95" s="12">
        <v>137.6</v>
      </c>
    </row>
    <row r="96" ht="12.75" spans="1:3">
      <c r="A96" s="12" t="s">
        <v>551</v>
      </c>
      <c r="B96" s="12" t="s">
        <v>457</v>
      </c>
      <c r="C96" s="12">
        <v>2239.2</v>
      </c>
    </row>
    <row r="97" ht="12.75" spans="1:3">
      <c r="A97" s="12" t="s">
        <v>552</v>
      </c>
      <c r="B97" s="12" t="s">
        <v>457</v>
      </c>
      <c r="C97" s="12">
        <v>2088</v>
      </c>
    </row>
    <row r="98" ht="12.75" spans="1:3">
      <c r="A98" s="12" t="s">
        <v>553</v>
      </c>
      <c r="B98" s="12" t="s">
        <v>457</v>
      </c>
      <c r="C98" s="12">
        <v>1573</v>
      </c>
    </row>
    <row r="99" ht="12.75" spans="1:3">
      <c r="A99" s="12" t="s">
        <v>554</v>
      </c>
      <c r="B99" s="12" t="s">
        <v>457</v>
      </c>
      <c r="C99" s="12">
        <v>4240</v>
      </c>
    </row>
    <row r="100" ht="12.75" spans="1:3">
      <c r="A100" s="12" t="s">
        <v>555</v>
      </c>
      <c r="B100" s="12" t="s">
        <v>457</v>
      </c>
      <c r="C100" s="12">
        <v>765</v>
      </c>
    </row>
    <row r="101" ht="12.75" spans="1:3">
      <c r="A101" s="12" t="s">
        <v>556</v>
      </c>
      <c r="B101" s="12" t="s">
        <v>457</v>
      </c>
      <c r="C101" s="12">
        <v>3012</v>
      </c>
    </row>
    <row r="102" ht="12.75" spans="1:3">
      <c r="A102" s="12" t="s">
        <v>557</v>
      </c>
      <c r="B102" s="12" t="s">
        <v>457</v>
      </c>
      <c r="C102" s="12">
        <v>826</v>
      </c>
    </row>
    <row r="103" ht="12.75" spans="1:3">
      <c r="A103" s="12" t="s">
        <v>558</v>
      </c>
      <c r="B103" s="12" t="s">
        <v>457</v>
      </c>
      <c r="C103" s="12">
        <v>877.8</v>
      </c>
    </row>
    <row r="104" ht="12.75" spans="1:3">
      <c r="A104" s="12" t="s">
        <v>559</v>
      </c>
      <c r="B104" s="12" t="s">
        <v>457</v>
      </c>
      <c r="C104" s="12">
        <v>1159.1</v>
      </c>
    </row>
    <row r="105" ht="12.75" spans="1:3">
      <c r="A105" s="12" t="s">
        <v>560</v>
      </c>
      <c r="B105" s="12" t="s">
        <v>457</v>
      </c>
      <c r="C105" s="12">
        <v>2112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1"/>
  <sheetViews>
    <sheetView workbookViewId="0">
      <selection activeCell="K38" sqref="K38"/>
    </sheetView>
  </sheetViews>
  <sheetFormatPr defaultColWidth="8.75" defaultRowHeight="12" outlineLevelCol="4"/>
  <cols>
    <col min="1" max="1" width="5.875" style="15" customWidth="1"/>
    <col min="2" max="2" width="30.375" style="16" customWidth="1"/>
    <col min="3" max="3" width="8" style="16" customWidth="1"/>
    <col min="4" max="4" width="14.375" style="16" customWidth="1"/>
    <col min="5" max="5" width="16.875" style="16" customWidth="1"/>
    <col min="6" max="16384" width="8.75" style="15"/>
  </cols>
  <sheetData>
    <row r="1" spans="1:5">
      <c r="A1" s="17" t="s">
        <v>0</v>
      </c>
      <c r="B1" s="10" t="s">
        <v>449</v>
      </c>
      <c r="C1" s="10" t="s">
        <v>450</v>
      </c>
      <c r="D1" s="10" t="s">
        <v>451</v>
      </c>
      <c r="E1" s="10" t="s">
        <v>561</v>
      </c>
    </row>
    <row r="2" spans="1:5">
      <c r="A2" s="18">
        <v>1</v>
      </c>
      <c r="B2" s="19" t="s">
        <v>562</v>
      </c>
      <c r="C2" s="20" t="s">
        <v>457</v>
      </c>
      <c r="D2" s="19">
        <f>D3+D4</f>
        <v>250.1</v>
      </c>
      <c r="E2" s="19"/>
    </row>
    <row r="3" spans="1:5">
      <c r="A3" s="21"/>
      <c r="B3" s="19" t="s">
        <v>563</v>
      </c>
      <c r="C3" s="22"/>
      <c r="D3" s="19">
        <v>154.2</v>
      </c>
      <c r="E3" s="19" t="s">
        <v>564</v>
      </c>
    </row>
    <row r="4" spans="1:5">
      <c r="A4" s="23"/>
      <c r="B4" s="19" t="s">
        <v>565</v>
      </c>
      <c r="C4" s="24"/>
      <c r="D4" s="19">
        <v>95.9</v>
      </c>
      <c r="E4" s="19" t="s">
        <v>564</v>
      </c>
    </row>
    <row r="5" spans="1:5">
      <c r="A5" s="25"/>
      <c r="B5" s="19"/>
      <c r="C5" s="12"/>
      <c r="D5" s="19"/>
      <c r="E5" s="19"/>
    </row>
    <row r="6" spans="1:5">
      <c r="A6" s="18">
        <v>2</v>
      </c>
      <c r="B6" s="19" t="s">
        <v>566</v>
      </c>
      <c r="C6" s="20" t="s">
        <v>457</v>
      </c>
      <c r="D6" s="19">
        <f>D7</f>
        <v>219.1</v>
      </c>
      <c r="E6" s="19"/>
    </row>
    <row r="7" spans="1:5">
      <c r="A7" s="23"/>
      <c r="B7" s="19" t="s">
        <v>567</v>
      </c>
      <c r="C7" s="24"/>
      <c r="D7" s="19">
        <v>219.1</v>
      </c>
      <c r="E7" s="19" t="s">
        <v>564</v>
      </c>
    </row>
    <row r="8" spans="1:5">
      <c r="A8" s="25"/>
      <c r="B8" s="25"/>
      <c r="C8" s="25"/>
      <c r="D8" s="25"/>
      <c r="E8" s="25"/>
    </row>
    <row r="9" spans="1:5">
      <c r="A9" s="18">
        <v>3</v>
      </c>
      <c r="B9" s="19" t="s">
        <v>568</v>
      </c>
      <c r="C9" s="26" t="s">
        <v>457</v>
      </c>
      <c r="D9" s="19">
        <f>SUM(D10:D63)</f>
        <v>81394.25</v>
      </c>
      <c r="E9" s="19"/>
    </row>
    <row r="10" spans="1:5">
      <c r="A10" s="21"/>
      <c r="B10" s="19" t="s">
        <v>569</v>
      </c>
      <c r="C10" s="27"/>
      <c r="D10" s="19">
        <v>102</v>
      </c>
      <c r="E10" s="19"/>
    </row>
    <row r="11" spans="1:5">
      <c r="A11" s="21"/>
      <c r="B11" s="19" t="s">
        <v>570</v>
      </c>
      <c r="C11" s="27"/>
      <c r="D11" s="19">
        <v>2100.8</v>
      </c>
      <c r="E11" s="19"/>
    </row>
    <row r="12" spans="1:5">
      <c r="A12" s="21"/>
      <c r="B12" s="19" t="s">
        <v>571</v>
      </c>
      <c r="C12" s="27"/>
      <c r="D12" s="19">
        <v>881.4</v>
      </c>
      <c r="E12" s="19"/>
    </row>
    <row r="13" spans="1:5">
      <c r="A13" s="21"/>
      <c r="B13" s="19" t="s">
        <v>572</v>
      </c>
      <c r="C13" s="27"/>
      <c r="D13" s="19">
        <v>405.9</v>
      </c>
      <c r="E13" s="19"/>
    </row>
    <row r="14" spans="1:5">
      <c r="A14" s="21"/>
      <c r="B14" s="19" t="s">
        <v>573</v>
      </c>
      <c r="C14" s="27"/>
      <c r="D14" s="19">
        <v>422.3</v>
      </c>
      <c r="E14" s="19"/>
    </row>
    <row r="15" spans="1:5">
      <c r="A15" s="21"/>
      <c r="B15" s="19" t="s">
        <v>574</v>
      </c>
      <c r="C15" s="27"/>
      <c r="D15" s="19">
        <v>95.4</v>
      </c>
      <c r="E15" s="19"/>
    </row>
    <row r="16" spans="1:5">
      <c r="A16" s="21"/>
      <c r="B16" s="19" t="s">
        <v>575</v>
      </c>
      <c r="C16" s="27"/>
      <c r="D16" s="19">
        <v>917</v>
      </c>
      <c r="E16" s="19"/>
    </row>
    <row r="17" spans="1:5">
      <c r="A17" s="21"/>
      <c r="B17" s="19" t="s">
        <v>576</v>
      </c>
      <c r="C17" s="27"/>
      <c r="D17" s="19">
        <v>213.5</v>
      </c>
      <c r="E17" s="19"/>
    </row>
    <row r="18" spans="1:5">
      <c r="A18" s="21"/>
      <c r="B18" s="19" t="s">
        <v>577</v>
      </c>
      <c r="C18" s="27"/>
      <c r="D18" s="19">
        <v>443.5</v>
      </c>
      <c r="E18" s="19"/>
    </row>
    <row r="19" spans="1:5">
      <c r="A19" s="21"/>
      <c r="B19" s="19" t="s">
        <v>578</v>
      </c>
      <c r="C19" s="27"/>
      <c r="D19" s="19">
        <v>416.4</v>
      </c>
      <c r="E19" s="19"/>
    </row>
    <row r="20" spans="1:5">
      <c r="A20" s="21"/>
      <c r="B20" s="19" t="s">
        <v>579</v>
      </c>
      <c r="C20" s="27"/>
      <c r="D20" s="19">
        <v>332</v>
      </c>
      <c r="E20" s="19"/>
    </row>
    <row r="21" spans="1:5">
      <c r="A21" s="21"/>
      <c r="B21" s="19" t="s">
        <v>580</v>
      </c>
      <c r="C21" s="27"/>
      <c r="D21" s="19">
        <v>463.3</v>
      </c>
      <c r="E21" s="19"/>
    </row>
    <row r="22" spans="1:5">
      <c r="A22" s="21"/>
      <c r="B22" s="19" t="s">
        <v>581</v>
      </c>
      <c r="C22" s="27"/>
      <c r="D22" s="19">
        <v>545.3</v>
      </c>
      <c r="E22" s="19"/>
    </row>
    <row r="23" spans="1:5">
      <c r="A23" s="21"/>
      <c r="B23" s="19" t="s">
        <v>582</v>
      </c>
      <c r="C23" s="27"/>
      <c r="D23" s="19">
        <v>639.6</v>
      </c>
      <c r="E23" s="19"/>
    </row>
    <row r="24" spans="1:5">
      <c r="A24" s="21"/>
      <c r="B24" s="19" t="s">
        <v>583</v>
      </c>
      <c r="C24" s="27"/>
      <c r="D24" s="19">
        <v>1089.4</v>
      </c>
      <c r="E24" s="19"/>
    </row>
    <row r="25" spans="1:5">
      <c r="A25" s="21"/>
      <c r="B25" s="19" t="s">
        <v>584</v>
      </c>
      <c r="C25" s="27"/>
      <c r="D25" s="19">
        <v>662.2</v>
      </c>
      <c r="E25" s="19"/>
    </row>
    <row r="26" spans="1:5">
      <c r="A26" s="21"/>
      <c r="B26" s="19" t="s">
        <v>585</v>
      </c>
      <c r="C26" s="27"/>
      <c r="D26" s="19">
        <v>1050.8</v>
      </c>
      <c r="E26" s="19"/>
    </row>
    <row r="27" spans="1:5">
      <c r="A27" s="21"/>
      <c r="B27" s="19" t="s">
        <v>586</v>
      </c>
      <c r="C27" s="27"/>
      <c r="D27" s="19">
        <v>255.4</v>
      </c>
      <c r="E27" s="19"/>
    </row>
    <row r="28" spans="1:5">
      <c r="A28" s="21"/>
      <c r="B28" s="19" t="s">
        <v>587</v>
      </c>
      <c r="C28" s="27"/>
      <c r="D28" s="19">
        <v>976.8</v>
      </c>
      <c r="E28" s="19"/>
    </row>
    <row r="29" spans="1:5">
      <c r="A29" s="21"/>
      <c r="B29" s="19" t="s">
        <v>588</v>
      </c>
      <c r="C29" s="27"/>
      <c r="D29" s="19">
        <v>11520</v>
      </c>
      <c r="E29" s="19"/>
    </row>
    <row r="30" spans="1:5">
      <c r="A30" s="21"/>
      <c r="B30" s="19" t="s">
        <v>589</v>
      </c>
      <c r="C30" s="27"/>
      <c r="D30" s="19">
        <v>8991.6</v>
      </c>
      <c r="E30" s="19"/>
    </row>
    <row r="31" spans="1:5">
      <c r="A31" s="21"/>
      <c r="B31" s="19" t="s">
        <v>590</v>
      </c>
      <c r="C31" s="27"/>
      <c r="D31" s="19">
        <v>755.2</v>
      </c>
      <c r="E31" s="19"/>
    </row>
    <row r="32" spans="1:5">
      <c r="A32" s="21"/>
      <c r="B32" s="19" t="s">
        <v>591</v>
      </c>
      <c r="C32" s="27"/>
      <c r="D32" s="19">
        <v>1847.7</v>
      </c>
      <c r="E32" s="19"/>
    </row>
    <row r="33" spans="1:5">
      <c r="A33" s="21"/>
      <c r="B33" s="19" t="s">
        <v>592</v>
      </c>
      <c r="C33" s="27"/>
      <c r="D33" s="19">
        <v>823.2</v>
      </c>
      <c r="E33" s="19"/>
    </row>
    <row r="34" spans="1:5">
      <c r="A34" s="21"/>
      <c r="B34" s="19" t="s">
        <v>593</v>
      </c>
      <c r="C34" s="27"/>
      <c r="D34" s="19">
        <v>408.4</v>
      </c>
      <c r="E34" s="19"/>
    </row>
    <row r="35" spans="1:5">
      <c r="A35" s="21"/>
      <c r="B35" s="19" t="s">
        <v>594</v>
      </c>
      <c r="C35" s="27"/>
      <c r="D35" s="19">
        <v>441</v>
      </c>
      <c r="E35" s="19"/>
    </row>
    <row r="36" spans="1:5">
      <c r="A36" s="21"/>
      <c r="B36" s="19" t="s">
        <v>595</v>
      </c>
      <c r="C36" s="27"/>
      <c r="D36" s="19">
        <v>2671.5</v>
      </c>
      <c r="E36" s="19"/>
    </row>
    <row r="37" spans="1:5">
      <c r="A37" s="21"/>
      <c r="B37" s="19" t="s">
        <v>596</v>
      </c>
      <c r="C37" s="27"/>
      <c r="D37" s="19">
        <v>980</v>
      </c>
      <c r="E37" s="19"/>
    </row>
    <row r="38" spans="1:5">
      <c r="A38" s="21"/>
      <c r="B38" s="19" t="s">
        <v>597</v>
      </c>
      <c r="C38" s="27"/>
      <c r="D38" s="19">
        <v>1680</v>
      </c>
      <c r="E38" s="19"/>
    </row>
    <row r="39" spans="1:5">
      <c r="A39" s="21"/>
      <c r="B39" s="19" t="s">
        <v>598</v>
      </c>
      <c r="C39" s="27"/>
      <c r="D39" s="19">
        <v>734.5</v>
      </c>
      <c r="E39" s="19"/>
    </row>
    <row r="40" spans="1:5">
      <c r="A40" s="21"/>
      <c r="B40" s="19" t="s">
        <v>599</v>
      </c>
      <c r="C40" s="27"/>
      <c r="D40" s="19">
        <v>377.4</v>
      </c>
      <c r="E40" s="19"/>
    </row>
    <row r="41" spans="1:5">
      <c r="A41" s="21"/>
      <c r="B41" s="19" t="s">
        <v>600</v>
      </c>
      <c r="C41" s="27"/>
      <c r="D41" s="19">
        <v>235.6</v>
      </c>
      <c r="E41" s="19"/>
    </row>
    <row r="42" spans="1:5">
      <c r="A42" s="21"/>
      <c r="B42" s="19" t="s">
        <v>601</v>
      </c>
      <c r="C42" s="27"/>
      <c r="D42" s="19">
        <v>360</v>
      </c>
      <c r="E42" s="19"/>
    </row>
    <row r="43" spans="1:5">
      <c r="A43" s="21"/>
      <c r="B43" s="19" t="s">
        <v>602</v>
      </c>
      <c r="C43" s="27"/>
      <c r="D43" s="19">
        <v>349.2</v>
      </c>
      <c r="E43" s="19"/>
    </row>
    <row r="44" spans="1:5">
      <c r="A44" s="21"/>
      <c r="B44" s="19" t="s">
        <v>603</v>
      </c>
      <c r="C44" s="27"/>
      <c r="D44" s="19">
        <v>388</v>
      </c>
      <c r="E44" s="19"/>
    </row>
    <row r="45" spans="1:5">
      <c r="A45" s="21"/>
      <c r="B45" s="19" t="s">
        <v>604</v>
      </c>
      <c r="C45" s="27"/>
      <c r="D45" s="19">
        <v>281.2</v>
      </c>
      <c r="E45" s="19"/>
    </row>
    <row r="46" spans="1:5">
      <c r="A46" s="21"/>
      <c r="B46" s="19" t="s">
        <v>605</v>
      </c>
      <c r="C46" s="27"/>
      <c r="D46" s="19">
        <v>241.6</v>
      </c>
      <c r="E46" s="19"/>
    </row>
    <row r="47" spans="1:5">
      <c r="A47" s="21"/>
      <c r="B47" s="19" t="s">
        <v>606</v>
      </c>
      <c r="C47" s="27"/>
      <c r="D47" s="19">
        <v>146.4</v>
      </c>
      <c r="E47" s="19"/>
    </row>
    <row r="48" spans="1:5">
      <c r="A48" s="21"/>
      <c r="B48" s="19" t="s">
        <v>607</v>
      </c>
      <c r="C48" s="27"/>
      <c r="D48" s="19">
        <v>1239</v>
      </c>
      <c r="E48" s="19"/>
    </row>
    <row r="49" spans="1:5">
      <c r="A49" s="21"/>
      <c r="B49" s="19" t="s">
        <v>608</v>
      </c>
      <c r="C49" s="27"/>
      <c r="D49" s="19">
        <v>772</v>
      </c>
      <c r="E49" s="19"/>
    </row>
    <row r="50" spans="1:5">
      <c r="A50" s="21"/>
      <c r="B50" s="19" t="s">
        <v>609</v>
      </c>
      <c r="C50" s="27"/>
      <c r="D50" s="19">
        <v>609.8</v>
      </c>
      <c r="E50" s="19"/>
    </row>
    <row r="51" spans="1:5">
      <c r="A51" s="21"/>
      <c r="B51" s="19" t="s">
        <v>610</v>
      </c>
      <c r="C51" s="27"/>
      <c r="D51" s="19">
        <v>388</v>
      </c>
      <c r="E51" s="19"/>
    </row>
    <row r="52" spans="1:5">
      <c r="A52" s="21"/>
      <c r="B52" s="19" t="s">
        <v>611</v>
      </c>
      <c r="C52" s="27"/>
      <c r="D52" s="19">
        <v>21432</v>
      </c>
      <c r="E52" s="19"/>
    </row>
    <row r="53" spans="1:5">
      <c r="A53" s="21"/>
      <c r="B53" s="19" t="s">
        <v>612</v>
      </c>
      <c r="C53" s="27"/>
      <c r="D53" s="19">
        <v>2485.6</v>
      </c>
      <c r="E53" s="19"/>
    </row>
    <row r="54" spans="1:5">
      <c r="A54" s="21"/>
      <c r="B54" s="19" t="s">
        <v>613</v>
      </c>
      <c r="C54" s="27"/>
      <c r="D54" s="19">
        <v>685.102</v>
      </c>
      <c r="E54" s="19"/>
    </row>
    <row r="55" spans="1:5">
      <c r="A55" s="21"/>
      <c r="B55" s="19" t="s">
        <v>614</v>
      </c>
      <c r="C55" s="27"/>
      <c r="D55" s="19">
        <v>196.308</v>
      </c>
      <c r="E55" s="19"/>
    </row>
    <row r="56" spans="1:5">
      <c r="A56" s="21"/>
      <c r="B56" s="19" t="s">
        <v>615</v>
      </c>
      <c r="C56" s="27"/>
      <c r="D56" s="19">
        <v>864</v>
      </c>
      <c r="E56" s="19"/>
    </row>
    <row r="57" spans="1:5">
      <c r="A57" s="21"/>
      <c r="B57" s="19" t="s">
        <v>616</v>
      </c>
      <c r="C57" s="27"/>
      <c r="D57" s="19">
        <v>736</v>
      </c>
      <c r="E57" s="19"/>
    </row>
    <row r="58" spans="1:5">
      <c r="A58" s="21"/>
      <c r="B58" s="19" t="s">
        <v>617</v>
      </c>
      <c r="C58" s="27"/>
      <c r="D58" s="19">
        <v>1626.84</v>
      </c>
      <c r="E58" s="19"/>
    </row>
    <row r="59" spans="1:5">
      <c r="A59" s="21"/>
      <c r="B59" s="19" t="s">
        <v>618</v>
      </c>
      <c r="C59" s="27"/>
      <c r="D59" s="19">
        <v>869.39</v>
      </c>
      <c r="E59" s="19" t="s">
        <v>564</v>
      </c>
    </row>
    <row r="60" spans="1:5">
      <c r="A60" s="21"/>
      <c r="B60" s="19" t="s">
        <v>619</v>
      </c>
      <c r="C60" s="27"/>
      <c r="D60" s="19">
        <v>127.71</v>
      </c>
      <c r="E60" s="19" t="s">
        <v>564</v>
      </c>
    </row>
    <row r="61" spans="1:5">
      <c r="A61" s="21"/>
      <c r="B61" s="19" t="s">
        <v>620</v>
      </c>
      <c r="C61" s="27"/>
      <c r="D61" s="19">
        <v>1584</v>
      </c>
      <c r="E61" s="19" t="s">
        <v>564</v>
      </c>
    </row>
    <row r="62" spans="1:5">
      <c r="A62" s="21"/>
      <c r="B62" s="19" t="s">
        <v>621</v>
      </c>
      <c r="C62" s="27"/>
      <c r="D62" s="19">
        <v>1607</v>
      </c>
      <c r="E62" s="19" t="s">
        <v>564</v>
      </c>
    </row>
    <row r="63" spans="1:5">
      <c r="A63" s="23"/>
      <c r="B63" s="19" t="s">
        <v>622</v>
      </c>
      <c r="C63" s="28"/>
      <c r="D63" s="19">
        <v>926</v>
      </c>
      <c r="E63" s="19"/>
    </row>
    <row r="64" spans="1:5">
      <c r="A64" s="29"/>
      <c r="B64" s="19"/>
      <c r="C64" s="19"/>
      <c r="D64" s="19"/>
      <c r="E64" s="19"/>
    </row>
    <row r="65" spans="1:5">
      <c r="A65" s="18">
        <v>4</v>
      </c>
      <c r="B65" s="19" t="s">
        <v>623</v>
      </c>
      <c r="C65" s="20" t="s">
        <v>457</v>
      </c>
      <c r="D65" s="19">
        <f>D66+D67</f>
        <v>1518</v>
      </c>
      <c r="E65" s="19"/>
    </row>
    <row r="66" spans="1:5">
      <c r="A66" s="21"/>
      <c r="B66" s="19" t="s">
        <v>624</v>
      </c>
      <c r="C66" s="22"/>
      <c r="D66" s="13">
        <v>759</v>
      </c>
      <c r="E66" s="13"/>
    </row>
    <row r="67" spans="1:5">
      <c r="A67" s="23"/>
      <c r="B67" s="19" t="s">
        <v>625</v>
      </c>
      <c r="C67" s="24"/>
      <c r="D67" s="13">
        <v>759</v>
      </c>
      <c r="E67" s="13"/>
    </row>
    <row r="68" spans="1:5">
      <c r="A68" s="29"/>
      <c r="B68" s="19"/>
      <c r="C68" s="29"/>
      <c r="D68" s="29"/>
      <c r="E68" s="29"/>
    </row>
    <row r="69" ht="12.75" spans="1:5">
      <c r="A69" s="25">
        <v>5</v>
      </c>
      <c r="B69" s="19" t="s">
        <v>626</v>
      </c>
      <c r="C69" s="12" t="s">
        <v>457</v>
      </c>
      <c r="D69" s="13">
        <v>2289.04</v>
      </c>
      <c r="E69" s="13"/>
    </row>
    <row r="70" spans="1:5">
      <c r="A70" s="25"/>
      <c r="B70" s="25"/>
      <c r="C70" s="25"/>
      <c r="D70" s="25"/>
      <c r="E70" s="25"/>
    </row>
    <row r="71" spans="1:5">
      <c r="A71" s="18">
        <v>6</v>
      </c>
      <c r="B71" s="25" t="s">
        <v>627</v>
      </c>
      <c r="C71" s="20" t="s">
        <v>457</v>
      </c>
      <c r="D71" s="19">
        <f>SUM(D72:D75)</f>
        <v>13072.2</v>
      </c>
      <c r="E71" s="19"/>
    </row>
    <row r="72" spans="1:5">
      <c r="A72" s="21"/>
      <c r="B72" s="19" t="s">
        <v>628</v>
      </c>
      <c r="C72" s="22"/>
      <c r="D72" s="19">
        <v>9384.1</v>
      </c>
      <c r="E72" s="19"/>
    </row>
    <row r="73" spans="1:5">
      <c r="A73" s="21"/>
      <c r="B73" s="19" t="s">
        <v>629</v>
      </c>
      <c r="C73" s="22"/>
      <c r="D73" s="19">
        <v>1702.4</v>
      </c>
      <c r="E73" s="19"/>
    </row>
    <row r="74" spans="1:5">
      <c r="A74" s="21"/>
      <c r="B74" s="19" t="s">
        <v>630</v>
      </c>
      <c r="C74" s="22"/>
      <c r="D74" s="19">
        <v>821.9</v>
      </c>
      <c r="E74" s="19"/>
    </row>
    <row r="75" spans="1:5">
      <c r="A75" s="23"/>
      <c r="B75" s="19" t="s">
        <v>631</v>
      </c>
      <c r="C75" s="24"/>
      <c r="D75" s="19">
        <v>1163.8</v>
      </c>
      <c r="E75" s="19"/>
    </row>
    <row r="76" spans="1:5">
      <c r="A76" s="29"/>
      <c r="B76" s="29"/>
      <c r="C76" s="29"/>
      <c r="D76" s="29"/>
      <c r="E76" s="29"/>
    </row>
    <row r="77" spans="1:5">
      <c r="A77" s="30">
        <v>7</v>
      </c>
      <c r="B77" s="19" t="s">
        <v>632</v>
      </c>
      <c r="C77" s="26" t="s">
        <v>457</v>
      </c>
      <c r="D77" s="19">
        <f>SUM(D78:D80)</f>
        <v>649.52</v>
      </c>
      <c r="E77" s="19"/>
    </row>
    <row r="78" spans="1:5">
      <c r="A78" s="31"/>
      <c r="B78" s="19" t="s">
        <v>633</v>
      </c>
      <c r="C78" s="27"/>
      <c r="D78" s="19">
        <v>174.72</v>
      </c>
      <c r="E78" s="19"/>
    </row>
    <row r="79" spans="1:5">
      <c r="A79" s="31"/>
      <c r="B79" s="19" t="s">
        <v>634</v>
      </c>
      <c r="C79" s="27"/>
      <c r="D79" s="19">
        <v>287.6</v>
      </c>
      <c r="E79" s="19"/>
    </row>
    <row r="80" spans="1:5">
      <c r="A80" s="32"/>
      <c r="B80" s="19" t="s">
        <v>635</v>
      </c>
      <c r="C80" s="28"/>
      <c r="D80" s="19">
        <v>187.2</v>
      </c>
      <c r="E80" s="19"/>
    </row>
    <row r="81" spans="2:3">
      <c r="B81" s="33"/>
      <c r="C81" s="33"/>
    </row>
  </sheetData>
  <mergeCells count="12">
    <mergeCell ref="A2:A4"/>
    <mergeCell ref="A6:A7"/>
    <mergeCell ref="A9:A63"/>
    <mergeCell ref="A65:A67"/>
    <mergeCell ref="A71:A75"/>
    <mergeCell ref="A77:A80"/>
    <mergeCell ref="C2:C4"/>
    <mergeCell ref="C6:C7"/>
    <mergeCell ref="C9:C63"/>
    <mergeCell ref="C65:C67"/>
    <mergeCell ref="C71:C75"/>
    <mergeCell ref="C77:C80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"/>
  <sheetViews>
    <sheetView workbookViewId="0">
      <selection activeCell="H16" sqref="H16"/>
    </sheetView>
  </sheetViews>
  <sheetFormatPr defaultColWidth="8.75" defaultRowHeight="12" outlineLevelCol="2"/>
  <cols>
    <col min="1" max="1" width="23.625" style="1" customWidth="1"/>
    <col min="2" max="16384" width="8.75" style="1"/>
  </cols>
  <sheetData>
    <row r="1" spans="1:3">
      <c r="A1" s="10" t="s">
        <v>449</v>
      </c>
      <c r="B1" s="10" t="s">
        <v>450</v>
      </c>
      <c r="C1" s="10" t="s">
        <v>451</v>
      </c>
    </row>
    <row r="2" spans="1:3">
      <c r="A2" s="14" t="s">
        <v>636</v>
      </c>
      <c r="B2" s="12"/>
      <c r="C2" s="13"/>
    </row>
    <row r="3" spans="1:3">
      <c r="A3" s="14" t="s">
        <v>637</v>
      </c>
      <c r="B3" s="12" t="s">
        <v>638</v>
      </c>
      <c r="C3" s="13">
        <v>2394</v>
      </c>
    </row>
    <row r="4" ht="12.75" spans="1:3">
      <c r="A4" s="14" t="s">
        <v>639</v>
      </c>
      <c r="B4" s="12" t="s">
        <v>457</v>
      </c>
      <c r="C4" s="13">
        <v>5791</v>
      </c>
    </row>
    <row r="5" spans="1:3">
      <c r="A5" s="14" t="s">
        <v>640</v>
      </c>
      <c r="B5" s="12" t="s">
        <v>638</v>
      </c>
      <c r="C5" s="13">
        <v>13478</v>
      </c>
    </row>
    <row r="6" spans="1:3">
      <c r="A6" s="14"/>
      <c r="B6" s="12"/>
      <c r="C6" s="13"/>
    </row>
    <row r="7" spans="1:3">
      <c r="A7" s="14" t="s">
        <v>641</v>
      </c>
      <c r="B7" s="12"/>
      <c r="C7" s="13"/>
    </row>
    <row r="8" spans="1:3">
      <c r="A8" s="14" t="s">
        <v>637</v>
      </c>
      <c r="B8" s="12" t="s">
        <v>638</v>
      </c>
      <c r="C8" s="13">
        <v>1059</v>
      </c>
    </row>
    <row r="9" ht="12.75" spans="1:3">
      <c r="A9" s="14" t="s">
        <v>639</v>
      </c>
      <c r="B9" s="12" t="s">
        <v>457</v>
      </c>
      <c r="C9" s="13">
        <v>3193</v>
      </c>
    </row>
    <row r="10" spans="1:3">
      <c r="A10" s="14" t="s">
        <v>640</v>
      </c>
      <c r="B10" s="12" t="s">
        <v>638</v>
      </c>
      <c r="C10" s="13">
        <v>6166</v>
      </c>
    </row>
    <row r="11" spans="1:3">
      <c r="A11" s="14"/>
      <c r="B11" s="12"/>
      <c r="C11" s="13"/>
    </row>
    <row r="12" spans="1:3">
      <c r="A12" s="14" t="s">
        <v>642</v>
      </c>
      <c r="B12" s="12"/>
      <c r="C12" s="13"/>
    </row>
    <row r="13" ht="12.75" spans="1:3">
      <c r="A13" s="14" t="s">
        <v>639</v>
      </c>
      <c r="B13" s="12" t="s">
        <v>457</v>
      </c>
      <c r="C13" s="13">
        <v>4890</v>
      </c>
    </row>
    <row r="14" spans="1:3">
      <c r="A14" s="14" t="s">
        <v>640</v>
      </c>
      <c r="B14" s="12" t="s">
        <v>638</v>
      </c>
      <c r="C14" s="13">
        <v>929</v>
      </c>
    </row>
    <row r="15" spans="1:3">
      <c r="A15" s="14"/>
      <c r="B15" s="12"/>
      <c r="C15" s="13"/>
    </row>
    <row r="16" spans="1:3">
      <c r="A16" s="14" t="s">
        <v>643</v>
      </c>
      <c r="B16" s="12"/>
      <c r="C16" s="13"/>
    </row>
    <row r="17" ht="12.75" spans="1:3">
      <c r="A17" s="14" t="s">
        <v>639</v>
      </c>
      <c r="B17" s="12" t="s">
        <v>457</v>
      </c>
      <c r="C17" s="13">
        <v>570</v>
      </c>
    </row>
    <row r="18" spans="1:3">
      <c r="A18" s="14"/>
      <c r="B18" s="12"/>
      <c r="C18" s="13"/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B14" sqref="B14"/>
    </sheetView>
  </sheetViews>
  <sheetFormatPr defaultColWidth="8.75" defaultRowHeight="12" outlineLevelRow="1" outlineLevelCol="2"/>
  <cols>
    <col min="1" max="1" width="29.875" style="1" customWidth="1"/>
    <col min="2" max="16384" width="8.75" style="1"/>
  </cols>
  <sheetData>
    <row r="1" spans="1:3">
      <c r="A1" s="10" t="s">
        <v>449</v>
      </c>
      <c r="B1" s="10" t="s">
        <v>450</v>
      </c>
      <c r="C1" s="10" t="s">
        <v>451</v>
      </c>
    </row>
    <row r="2" ht="12.75" spans="1:3">
      <c r="A2" s="11" t="s">
        <v>644</v>
      </c>
      <c r="B2" s="12" t="s">
        <v>645</v>
      </c>
      <c r="C2" s="13">
        <v>5974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H7" sqref="H7"/>
    </sheetView>
  </sheetViews>
  <sheetFormatPr defaultColWidth="8.75" defaultRowHeight="12" outlineLevelRow="7" outlineLevelCol="4"/>
  <cols>
    <col min="1" max="1" width="15.125" style="1" customWidth="1"/>
    <col min="2" max="2" width="7.5" style="1" customWidth="1"/>
    <col min="3" max="4" width="8.75" style="2"/>
    <col min="5" max="5" width="21.5" style="1" customWidth="1"/>
    <col min="6" max="16384" width="8.75" style="1"/>
  </cols>
  <sheetData>
    <row r="1" spans="1:5">
      <c r="A1" s="3" t="s">
        <v>449</v>
      </c>
      <c r="B1" s="4"/>
      <c r="C1" s="5" t="s">
        <v>450</v>
      </c>
      <c r="D1" s="5" t="s">
        <v>451</v>
      </c>
      <c r="E1" s="6" t="s">
        <v>561</v>
      </c>
    </row>
    <row r="2" spans="1:5">
      <c r="A2" s="7" t="s">
        <v>646</v>
      </c>
      <c r="B2" s="7"/>
      <c r="C2" s="8" t="s">
        <v>647</v>
      </c>
      <c r="D2" s="8">
        <v>3719.5</v>
      </c>
      <c r="E2" s="9" t="s">
        <v>648</v>
      </c>
    </row>
    <row r="3" spans="1:5">
      <c r="A3" s="7" t="s">
        <v>649</v>
      </c>
      <c r="B3" s="7"/>
      <c r="C3" s="8" t="s">
        <v>647</v>
      </c>
      <c r="D3" s="8">
        <v>1158.99</v>
      </c>
      <c r="E3" s="9"/>
    </row>
    <row r="4" spans="1:5">
      <c r="A4" s="7" t="s">
        <v>650</v>
      </c>
      <c r="B4" s="7" t="s">
        <v>651</v>
      </c>
      <c r="C4" s="8" t="s">
        <v>647</v>
      </c>
      <c r="D4" s="8">
        <v>2392.57</v>
      </c>
      <c r="E4" s="9"/>
    </row>
    <row r="5" spans="1:5">
      <c r="A5" s="7"/>
      <c r="B5" s="7" t="s">
        <v>652</v>
      </c>
      <c r="C5" s="8" t="s">
        <v>647</v>
      </c>
      <c r="D5" s="8">
        <v>1884.03</v>
      </c>
      <c r="E5" s="9"/>
    </row>
    <row r="6" spans="1:5">
      <c r="A6" s="7"/>
      <c r="B6" s="7" t="s">
        <v>653</v>
      </c>
      <c r="C6" s="8" t="s">
        <v>647</v>
      </c>
      <c r="D6" s="8">
        <v>237.6</v>
      </c>
      <c r="E6" s="9"/>
    </row>
    <row r="7" spans="1:5">
      <c r="A7" s="7"/>
      <c r="B7" s="7" t="s">
        <v>654</v>
      </c>
      <c r="C7" s="8" t="s">
        <v>647</v>
      </c>
      <c r="D7" s="8">
        <v>302.4</v>
      </c>
      <c r="E7" s="9"/>
    </row>
    <row r="8" spans="1:5">
      <c r="A8" s="7" t="s">
        <v>655</v>
      </c>
      <c r="B8" s="7"/>
      <c r="C8" s="8" t="s">
        <v>647</v>
      </c>
      <c r="D8" s="8">
        <v>285</v>
      </c>
      <c r="E8" s="9"/>
    </row>
  </sheetData>
  <mergeCells count="6">
    <mergeCell ref="A1:B1"/>
    <mergeCell ref="A2:B2"/>
    <mergeCell ref="A3:B3"/>
    <mergeCell ref="A8:B8"/>
    <mergeCell ref="A4:A7"/>
    <mergeCell ref="E2:E8"/>
  </mergeCells>
  <pageMargins left="0.75" right="0.75" top="1" bottom="1" header="0.5" footer="0.5"/>
  <pageSetup paperSize="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城市道路</vt:lpstr>
      <vt:lpstr>城市道路-护栏</vt:lpstr>
      <vt:lpstr>城市道路-窨井</vt:lpstr>
      <vt:lpstr>街坊道路</vt:lpstr>
      <vt:lpstr>桥梁</vt:lpstr>
      <vt:lpstr>桥梁-桥荫桥孔</vt:lpstr>
      <vt:lpstr>车行地道</vt:lpstr>
      <vt:lpstr>人行地道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135.</cp:lastModifiedBy>
  <dcterms:created xsi:type="dcterms:W3CDTF">2025-11-25T10:30:00Z</dcterms:created>
  <dcterms:modified xsi:type="dcterms:W3CDTF">2025-12-03T08:00:03Z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3CE1F5E6DC9B487B8A2357AEB362DE5A_13</vt:lpwstr>
  </property>
  <property fmtid="{D5CDD505-2E9C-101B-9397-08002B2CF9AE}" pid="3" name="KSOProductBuildVer">
    <vt:lpwstr>2052-12.1.0.23542</vt:lpwstr>
  </property>
</Properties>
</file>