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4"/>
  </bookViews>
  <sheets>
    <sheet name="环卫" sheetId="1" r:id="rId1"/>
    <sheet name="绿化" sheetId="2" r:id="rId2"/>
    <sheet name="市容" sheetId="5" r:id="rId3"/>
    <sheet name="市政" sheetId="4" r:id="rId4"/>
    <sheet name="河道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<sst xmlns="http://schemas.openxmlformats.org/spreadsheetml/2006/main" count="754" uniqueCount="256">
  <si>
    <t>综合养护一体化——环卫设施量清单（片区五）</t>
  </si>
  <si>
    <t>序号</t>
  </si>
  <si>
    <t>路名</t>
  </si>
  <si>
    <t>起点</t>
  </si>
  <si>
    <t>迄点</t>
  </si>
  <si>
    <t>等级</t>
  </si>
  <si>
    <t>沟底</t>
  </si>
  <si>
    <t>人行道长</t>
  </si>
  <si>
    <t>人行道宽</t>
  </si>
  <si>
    <t>人行道面积</t>
  </si>
  <si>
    <t>路面长</t>
  </si>
  <si>
    <t>路面宽</t>
  </si>
  <si>
    <t>路面面积</t>
  </si>
  <si>
    <t>总面积</t>
  </si>
  <si>
    <t>有效保洁系数</t>
  </si>
  <si>
    <t>有效保洁面积</t>
  </si>
  <si>
    <t>里程系数</t>
  </si>
  <si>
    <t>里程数</t>
  </si>
  <si>
    <t>废物箱</t>
  </si>
  <si>
    <t>垃圾间</t>
  </si>
  <si>
    <t>大关路</t>
  </si>
  <si>
    <t>元江路</t>
  </si>
  <si>
    <t>丽江路</t>
  </si>
  <si>
    <t>二级</t>
  </si>
  <si>
    <t>大姚路</t>
  </si>
  <si>
    <t>元阳路</t>
  </si>
  <si>
    <t>下关路</t>
  </si>
  <si>
    <t>文井路</t>
  </si>
  <si>
    <t>江川路</t>
  </si>
  <si>
    <t>剑川路</t>
  </si>
  <si>
    <t>大理路</t>
  </si>
  <si>
    <t>绿春路</t>
  </si>
  <si>
    <t>南沙路</t>
  </si>
  <si>
    <t>红河路</t>
  </si>
  <si>
    <t>南雅路</t>
  </si>
  <si>
    <t>南谷路</t>
  </si>
  <si>
    <t>东川路</t>
  </si>
  <si>
    <t>沙港河桥</t>
  </si>
  <si>
    <t>天宁路</t>
  </si>
  <si>
    <t>碧溪路</t>
  </si>
  <si>
    <t>中和路</t>
  </si>
  <si>
    <t>黄坪路</t>
  </si>
  <si>
    <t>中屏路</t>
  </si>
  <si>
    <t>北斗路</t>
  </si>
  <si>
    <t>北城路</t>
  </si>
  <si>
    <t>青山路</t>
  </si>
  <si>
    <t>蓝村路</t>
  </si>
  <si>
    <t>白云路</t>
  </si>
  <si>
    <t>天星路</t>
  </si>
  <si>
    <t>高田路</t>
  </si>
  <si>
    <t>古永路</t>
  </si>
  <si>
    <t>江城路</t>
  </si>
  <si>
    <t>北泽路</t>
  </si>
  <si>
    <t>南谷支路</t>
  </si>
  <si>
    <t>文井路站轻轨站广场</t>
  </si>
  <si>
    <t>闵开发站轻轨站广场</t>
  </si>
  <si>
    <t>片5合计：</t>
  </si>
  <si>
    <t>综合养护一体化——绿化设施量清单（片区五）</t>
  </si>
  <si>
    <t>公园</t>
  </si>
  <si>
    <t>名称</t>
  </si>
  <si>
    <t>面积</t>
  </si>
  <si>
    <t>西洋园</t>
  </si>
  <si>
    <t>水生园</t>
  </si>
  <si>
    <t>小计</t>
  </si>
  <si>
    <t>绿地</t>
  </si>
  <si>
    <t>绿地名称</t>
  </si>
  <si>
    <t>地址</t>
  </si>
  <si>
    <t>养护等级</t>
  </si>
  <si>
    <t>文井路、大关路口绿地</t>
  </si>
  <si>
    <t>文井路、大关路口</t>
  </si>
  <si>
    <t>一</t>
  </si>
  <si>
    <t>绿春路、中屏路口绿地</t>
  </si>
  <si>
    <t>绿春路、中屏路口</t>
  </si>
  <si>
    <t>北斗路、黄坪路口绿地</t>
  </si>
  <si>
    <t>北斗路、黄坪路口</t>
  </si>
  <si>
    <t>文井路、北城路口绿地</t>
  </si>
  <si>
    <t>文井路、北城路口</t>
  </si>
  <si>
    <t>加油站南侧配电站绿地</t>
  </si>
  <si>
    <t>加油站南侧配电站</t>
  </si>
  <si>
    <t>中国银行前绿地</t>
  </si>
  <si>
    <t>中国银行前</t>
  </si>
  <si>
    <t>文井路广场绿地</t>
  </si>
  <si>
    <t>文井路广场</t>
  </si>
  <si>
    <t>一级</t>
  </si>
  <si>
    <t>二</t>
  </si>
  <si>
    <t>兰村路</t>
  </si>
  <si>
    <t>工农河</t>
  </si>
  <si>
    <t>天星路地铁站</t>
  </si>
  <si>
    <t>文井路地铁站</t>
  </si>
  <si>
    <t>东川路沙港河泵站</t>
  </si>
  <si>
    <t>东川路昆阳路泵站</t>
  </si>
  <si>
    <t>元阳路泵站</t>
  </si>
  <si>
    <t>工商银行、交通银行前绿地</t>
  </si>
  <si>
    <t>工商银行、交通银行前</t>
  </si>
  <si>
    <t>建设银行前绿地</t>
  </si>
  <si>
    <t>建设银行前</t>
  </si>
  <si>
    <t>华宁路泵站</t>
  </si>
  <si>
    <t>剑川路泵站</t>
  </si>
  <si>
    <t>阿尔斯通东川路南侧5米绿地</t>
  </si>
  <si>
    <t>阿尔斯通东川路南侧5米</t>
  </si>
  <si>
    <t>阿尔斯通转向架东川路北侧</t>
  </si>
  <si>
    <t>林带</t>
  </si>
  <si>
    <t>金澎河林带</t>
  </si>
  <si>
    <t>行道树</t>
  </si>
  <si>
    <t>树种</t>
  </si>
  <si>
    <t>数量</t>
  </si>
  <si>
    <t>小树</t>
  </si>
  <si>
    <t>中树</t>
  </si>
  <si>
    <t>大树</t>
  </si>
  <si>
    <t>路段</t>
  </si>
  <si>
    <t>起止</t>
  </si>
  <si>
    <t>小树(15cm以下)</t>
  </si>
  <si>
    <t>中树（15-25cm）</t>
  </si>
  <si>
    <t>大树（25cm以上）</t>
  </si>
  <si>
    <t>香樟3株</t>
  </si>
  <si>
    <t>香樟27株</t>
  </si>
  <si>
    <t>广玉兰1株</t>
  </si>
  <si>
    <t>香樟24株、广玉兰16株</t>
  </si>
  <si>
    <t>香樟156株、广玉兰4株</t>
  </si>
  <si>
    <t>香樟7株、广玉兰2株、女贞2株</t>
  </si>
  <si>
    <t>香樟21株、广玉兰44株</t>
  </si>
  <si>
    <t>香樟95株、广玉兰12株</t>
  </si>
  <si>
    <t>香樟5株</t>
  </si>
  <si>
    <t>香樟111株</t>
  </si>
  <si>
    <t>香樟7株</t>
  </si>
  <si>
    <t>香樟123株</t>
  </si>
  <si>
    <t>香樟10株</t>
  </si>
  <si>
    <t>香樟74株</t>
  </si>
  <si>
    <t>香樟152株</t>
  </si>
  <si>
    <t>广玉兰4株</t>
  </si>
  <si>
    <t>香樟4株、广玉兰11株</t>
  </si>
  <si>
    <t>香樟59株、广玉兰3株</t>
  </si>
  <si>
    <t>香樟6株、广玉兰8株</t>
  </si>
  <si>
    <t>香樟47株、广玉兰28株</t>
  </si>
  <si>
    <t>香樟278株、广玉兰1株</t>
  </si>
  <si>
    <t>香樟9株</t>
  </si>
  <si>
    <t>香樟48株</t>
  </si>
  <si>
    <t>香樟4株、女贞2株</t>
  </si>
  <si>
    <t>香樟19株、女贞32株</t>
  </si>
  <si>
    <t>香樟49株、女贞13株</t>
  </si>
  <si>
    <t>香樟8株、广玉兰1株</t>
  </si>
  <si>
    <t>香樟22株、广玉兰52株</t>
  </si>
  <si>
    <t>香樟21株、广玉兰35株</t>
  </si>
  <si>
    <t>香樟20株</t>
  </si>
  <si>
    <t>香樟104株</t>
  </si>
  <si>
    <t>香樟1株</t>
  </si>
  <si>
    <t>香樟20株、黄山栾树2株</t>
  </si>
  <si>
    <t>香樟160株</t>
  </si>
  <si>
    <t>香樟19株</t>
  </si>
  <si>
    <t>香樟153株</t>
  </si>
  <si>
    <t>香樟164株</t>
  </si>
  <si>
    <t>广玉兰11株</t>
  </si>
  <si>
    <t>广玉兰34株</t>
  </si>
  <si>
    <t>香樟9株、广玉兰1株</t>
  </si>
  <si>
    <t>香樟58株</t>
  </si>
  <si>
    <t>香樟4株</t>
  </si>
  <si>
    <t>香樟31株、女贞10株</t>
  </si>
  <si>
    <t>香樟88株、女贞9株</t>
  </si>
  <si>
    <t>香樟1株、女贞2株</t>
  </si>
  <si>
    <t>香樟13株、女贞8株</t>
  </si>
  <si>
    <t>香樟92株、女贞16株</t>
  </si>
  <si>
    <t>香樟19株、女贞15株</t>
  </si>
  <si>
    <t>香樟141株、女贞30株</t>
  </si>
  <si>
    <t>香樟6株、女贞2株</t>
  </si>
  <si>
    <t>香樟83株、女贞26株</t>
  </si>
  <si>
    <t>香樟35株、女贞8株</t>
  </si>
  <si>
    <t>女贞1株</t>
  </si>
  <si>
    <t>香樟21株、女贞2株</t>
  </si>
  <si>
    <t>江川西路—金彭河</t>
  </si>
  <si>
    <t>香樟51株、悬铃木20株</t>
  </si>
  <si>
    <t>综合养护一体化——市容巡查清单（片区五）</t>
  </si>
  <si>
    <t>起点—终点</t>
  </si>
  <si>
    <t>长度（米）</t>
  </si>
  <si>
    <t>难度系数</t>
  </si>
  <si>
    <t>难度系数
折算公里数</t>
  </si>
  <si>
    <t>元江路--丽江路</t>
  </si>
  <si>
    <t>元阳路--丽江路</t>
  </si>
  <si>
    <t>元阳路--文井路</t>
  </si>
  <si>
    <t>江川路--下关路</t>
  </si>
  <si>
    <t>剑川路--江川路</t>
  </si>
  <si>
    <t>江川路--大理路</t>
  </si>
  <si>
    <t>红河路--文井路</t>
  </si>
  <si>
    <t>红河路--绿春路</t>
  </si>
  <si>
    <t>沙港河桥--天宁路</t>
  </si>
  <si>
    <t>天宁路--碧溪路</t>
  </si>
  <si>
    <t>黄坪路--绿春路</t>
  </si>
  <si>
    <t>文井路--绿春路</t>
  </si>
  <si>
    <t>黄坪路--青山路</t>
  </si>
  <si>
    <t>南雅路--南沙路</t>
  </si>
  <si>
    <t>东川路--南雅路</t>
  </si>
  <si>
    <t>中和路--东川路</t>
  </si>
  <si>
    <t>剑川路--北斗路</t>
  </si>
  <si>
    <t>北城路--中和路</t>
  </si>
  <si>
    <t>剑川路--高田路</t>
  </si>
  <si>
    <t>古永路--东川路</t>
  </si>
  <si>
    <t>绿春路--碧溪路</t>
  </si>
  <si>
    <t>天星路--碧溪路</t>
  </si>
  <si>
    <t>青山路--绿春路</t>
  </si>
  <si>
    <t>南雅路--南谷路</t>
  </si>
  <si>
    <t>合计</t>
  </si>
  <si>
    <t>人员分配数</t>
  </si>
  <si>
    <t>不少于7人</t>
  </si>
  <si>
    <t>综合养护一体化——市政设施量清单（片区五）</t>
  </si>
  <si>
    <t xml:space="preserve">计量单位：长度宽度（米）  面积（平方米）  桥梁天桥地道（座）  护栏（米）  石墩/红白杆（个/根）  </t>
  </si>
  <si>
    <t>城市支路</t>
  </si>
  <si>
    <t>道路等级</t>
  </si>
  <si>
    <t>道路名称</t>
  </si>
  <si>
    <t>所在区域（镇/街道）</t>
  </si>
  <si>
    <t>路段数</t>
  </si>
  <si>
    <t>路名牌</t>
  </si>
  <si>
    <t>起讫点</t>
  </si>
  <si>
    <t>路幅宽度</t>
  </si>
  <si>
    <t>红线宽度</t>
  </si>
  <si>
    <t>道路长度</t>
  </si>
  <si>
    <t>侧平石</t>
  </si>
  <si>
    <t>车行道</t>
  </si>
  <si>
    <t>人行道</t>
  </si>
  <si>
    <t>桥梁</t>
  </si>
  <si>
    <t>路面种类</t>
  </si>
  <si>
    <t>最后修建年份</t>
  </si>
  <si>
    <t>使用年限</t>
  </si>
  <si>
    <t>近五年道路（段）
大中修情况</t>
  </si>
  <si>
    <t>起</t>
  </si>
  <si>
    <t>讫</t>
  </si>
  <si>
    <t>宽度</t>
  </si>
  <si>
    <t>支路</t>
  </si>
  <si>
    <t>江川</t>
  </si>
  <si>
    <t>4.25*2</t>
  </si>
  <si>
    <t>沥青</t>
  </si>
  <si>
    <t>十五年以上</t>
  </si>
  <si>
    <t>十年以下</t>
  </si>
  <si>
    <t>2017年大中修</t>
  </si>
  <si>
    <t>4*2</t>
  </si>
  <si>
    <t>水泥</t>
  </si>
  <si>
    <t>2.1*2</t>
  </si>
  <si>
    <t>2.2*2</t>
  </si>
  <si>
    <t>3.0*2</t>
  </si>
  <si>
    <t>托底支路</t>
  </si>
  <si>
    <t>地铁5号线站点道路</t>
  </si>
  <si>
    <t>文井路站</t>
  </si>
  <si>
    <t>彩板</t>
  </si>
  <si>
    <t>综合养护一体化——河道设施量清单（片区五）</t>
  </si>
  <si>
    <t>河道名称</t>
  </si>
  <si>
    <t>河道等级</t>
  </si>
  <si>
    <t>养护长度（米）</t>
  </si>
  <si>
    <t>护岸（平方）</t>
  </si>
  <si>
    <t>栏杆（米）</t>
  </si>
  <si>
    <t>亲水平台（平方）</t>
  </si>
  <si>
    <t>防汛通道（米）</t>
  </si>
  <si>
    <t>陆域绿化（平方）</t>
  </si>
  <si>
    <t>水生植物（平方）</t>
  </si>
  <si>
    <t>河道铭牌（块）</t>
  </si>
  <si>
    <t>水面积（平方）</t>
  </si>
  <si>
    <t>陆域（平方）</t>
  </si>
  <si>
    <t>金彭河</t>
  </si>
  <si>
    <t>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</si>
</sst>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0.0_ "/>
    <numFmt numFmtId="180" formatCode="0.00_ 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0.5"/>
      <name val="宋体"/>
      <charset val="134"/>
    </font>
    <font>
      <sz val="10"/>
      <color rgb="FF000000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b/>
      <sz val="10.5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3" applyNumberFormat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6" borderId="23" applyNumberFormat="0" applyAlignment="0" applyProtection="0">
      <alignment vertical="center"/>
    </xf>
    <xf numFmtId="0" fontId="39" fillId="7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47" fillId="0" borderId="0">
      <alignment vertical="center"/>
    </xf>
  </cellStyleXfs>
  <cellXfs count="15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0" borderId="11" xfId="52" applyFont="1" applyFill="1" applyBorder="1" applyAlignment="1" applyProtection="1">
      <alignment horizontal="center" vertical="center"/>
      <protection locked="0"/>
    </xf>
    <xf numFmtId="0" fontId="23" fillId="0" borderId="12" xfId="52" applyFont="1" applyFill="1" applyBorder="1" applyAlignment="1" applyProtection="1">
      <alignment horizontal="center" vertical="center"/>
      <protection locked="0"/>
    </xf>
    <xf numFmtId="176" fontId="23" fillId="0" borderId="12" xfId="52" applyNumberFormat="1" applyFont="1" applyFill="1" applyBorder="1" applyAlignment="1" applyProtection="1">
      <alignment horizontal="center" vertical="center"/>
      <protection locked="0"/>
    </xf>
    <xf numFmtId="0" fontId="23" fillId="0" borderId="13" xfId="52" applyFont="1" applyFill="1" applyBorder="1" applyAlignment="1" applyProtection="1">
      <alignment horizontal="center" vertical="center"/>
      <protection locked="0"/>
    </xf>
    <xf numFmtId="0" fontId="23" fillId="0" borderId="0" xfId="52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3" fillId="3" borderId="1" xfId="53" applyFont="1" applyFill="1" applyBorder="1" applyAlignment="1">
      <alignment horizontal="center" vertical="center"/>
    </xf>
    <xf numFmtId="0" fontId="23" fillId="3" borderId="1" xfId="53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9" fontId="24" fillId="2" borderId="0" xfId="3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177" fontId="25" fillId="0" borderId="12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78" fontId="2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9" fontId="27" fillId="2" borderId="1" xfId="3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 wrapText="1"/>
    </xf>
    <xf numFmtId="9" fontId="24" fillId="2" borderId="1" xfId="3" applyNumberFormat="1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9" fontId="27" fillId="2" borderId="5" xfId="3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24" fillId="2" borderId="1" xfId="3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" xfId="49"/>
    <cellStyle name="常规 3 3" xfId="50"/>
    <cellStyle name="常规 9" xfId="51"/>
    <cellStyle name="常规 3" xfId="52"/>
    <cellStyle name="常规 2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selection activeCell="M7" sqref="M7"/>
    </sheetView>
  </sheetViews>
  <sheetFormatPr defaultColWidth="9" defaultRowHeight="30" customHeight="1"/>
  <cols>
    <col min="1" max="1" width="5.39814814814815" style="111" customWidth="1"/>
    <col min="2" max="2" width="9" style="111"/>
    <col min="3" max="4" width="15.7314814814815" style="111" customWidth="1"/>
    <col min="5" max="6" width="6.87037037037037" style="111" customWidth="1"/>
    <col min="7" max="7" width="7.60185185185185" style="111" customWidth="1"/>
    <col min="8" max="8" width="7" style="111" customWidth="1"/>
    <col min="9" max="9" width="10.6666666666667" style="111" customWidth="1"/>
    <col min="10" max="10" width="6.60185185185185" style="111" customWidth="1"/>
    <col min="11" max="11" width="7.66666666666667" style="111" customWidth="1"/>
    <col min="12" max="12" width="6.26851851851852" style="111" customWidth="1"/>
    <col min="13" max="13" width="9" style="111"/>
    <col min="14" max="14" width="8.66666666666667" style="112" customWidth="1"/>
    <col min="15" max="15" width="13.1111111111111" style="113"/>
    <col min="16" max="16" width="9" style="114"/>
    <col min="17" max="17" width="11.8888888888889" style="113"/>
    <col min="18" max="18" width="9" style="113"/>
    <col min="19" max="19" width="9" style="114"/>
    <col min="20" max="16384" width="9" style="111"/>
  </cols>
  <sheetData>
    <row r="1" s="111" customFormat="1" customHeight="1" spans="1:19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30"/>
      <c r="O1" s="130"/>
      <c r="P1" s="130"/>
      <c r="Q1" s="130"/>
      <c r="R1" s="130"/>
      <c r="S1" s="130"/>
    </row>
    <row r="2" s="111" customFormat="1" customHeight="1" spans="1:19">
      <c r="A2" s="116" t="s">
        <v>1</v>
      </c>
      <c r="B2" s="116" t="s">
        <v>2</v>
      </c>
      <c r="C2" s="116" t="s">
        <v>3</v>
      </c>
      <c r="D2" s="116" t="s">
        <v>4</v>
      </c>
      <c r="E2" s="116" t="s">
        <v>5</v>
      </c>
      <c r="F2" s="117" t="s">
        <v>6</v>
      </c>
      <c r="G2" s="118" t="s">
        <v>7</v>
      </c>
      <c r="H2" s="119" t="s">
        <v>8</v>
      </c>
      <c r="I2" s="131" t="s">
        <v>9</v>
      </c>
      <c r="J2" s="118" t="s">
        <v>10</v>
      </c>
      <c r="K2" s="132" t="s">
        <v>11</v>
      </c>
      <c r="L2" s="131" t="s">
        <v>12</v>
      </c>
      <c r="M2" s="133" t="s">
        <v>13</v>
      </c>
      <c r="N2" s="134" t="s">
        <v>14</v>
      </c>
      <c r="O2" s="134" t="s">
        <v>15</v>
      </c>
      <c r="P2" s="135" t="s">
        <v>16</v>
      </c>
      <c r="Q2" s="135" t="s">
        <v>17</v>
      </c>
      <c r="R2" s="135" t="s">
        <v>18</v>
      </c>
      <c r="S2" s="135" t="s">
        <v>19</v>
      </c>
    </row>
    <row r="3" s="111" customFormat="1" customHeight="1" spans="1:19">
      <c r="A3" s="120">
        <v>1</v>
      </c>
      <c r="B3" s="120" t="s">
        <v>20</v>
      </c>
      <c r="C3" s="120" t="s">
        <v>21</v>
      </c>
      <c r="D3" s="120" t="s">
        <v>22</v>
      </c>
      <c r="E3" s="120" t="s">
        <v>23</v>
      </c>
      <c r="F3" s="121">
        <v>2</v>
      </c>
      <c r="G3" s="122">
        <v>680</v>
      </c>
      <c r="H3" s="120">
        <v>8</v>
      </c>
      <c r="I3" s="136">
        <f t="shared" ref="I3:I29" si="0">G3*H3</f>
        <v>5440</v>
      </c>
      <c r="J3" s="122">
        <v>680</v>
      </c>
      <c r="K3" s="120">
        <v>8</v>
      </c>
      <c r="L3" s="136">
        <f t="shared" ref="L3:L30" si="1">J3*K3</f>
        <v>5440</v>
      </c>
      <c r="M3" s="137">
        <f t="shared" ref="M3:M30" si="2">I3+L3</f>
        <v>10880</v>
      </c>
      <c r="N3" s="138">
        <v>0.6</v>
      </c>
      <c r="O3" s="135">
        <f t="shared" ref="O3:O32" si="3">I3+L3*N3</f>
        <v>8704</v>
      </c>
      <c r="P3" s="139">
        <v>2</v>
      </c>
      <c r="Q3" s="150">
        <f t="shared" ref="Q3:Q30" si="4">J3*P3</f>
        <v>1360</v>
      </c>
      <c r="R3" s="150">
        <v>17</v>
      </c>
      <c r="S3" s="150">
        <v>1</v>
      </c>
    </row>
    <row r="4" s="111" customFormat="1" customHeight="1" spans="1:19">
      <c r="A4" s="120">
        <v>2</v>
      </c>
      <c r="B4" s="120" t="s">
        <v>24</v>
      </c>
      <c r="C4" s="120" t="s">
        <v>25</v>
      </c>
      <c r="D4" s="120" t="s">
        <v>22</v>
      </c>
      <c r="E4" s="120" t="s">
        <v>23</v>
      </c>
      <c r="F4" s="121">
        <v>2</v>
      </c>
      <c r="G4" s="122">
        <v>682</v>
      </c>
      <c r="H4" s="120">
        <v>8</v>
      </c>
      <c r="I4" s="136">
        <f t="shared" si="0"/>
        <v>5456</v>
      </c>
      <c r="J4" s="122">
        <v>682</v>
      </c>
      <c r="K4" s="120">
        <v>8</v>
      </c>
      <c r="L4" s="136">
        <f t="shared" si="1"/>
        <v>5456</v>
      </c>
      <c r="M4" s="137">
        <f t="shared" si="2"/>
        <v>10912</v>
      </c>
      <c r="N4" s="138">
        <v>0.6</v>
      </c>
      <c r="O4" s="135">
        <f t="shared" si="3"/>
        <v>8729.6</v>
      </c>
      <c r="P4" s="139">
        <v>2</v>
      </c>
      <c r="Q4" s="150">
        <f t="shared" si="4"/>
        <v>1364</v>
      </c>
      <c r="R4" s="150">
        <v>15</v>
      </c>
      <c r="S4" s="150">
        <v>1</v>
      </c>
    </row>
    <row r="5" s="111" customFormat="1" customHeight="1" spans="1:19">
      <c r="A5" s="120">
        <v>3</v>
      </c>
      <c r="B5" s="120" t="s">
        <v>26</v>
      </c>
      <c r="C5" s="120" t="s">
        <v>25</v>
      </c>
      <c r="D5" s="120" t="s">
        <v>27</v>
      </c>
      <c r="E5" s="120" t="s">
        <v>23</v>
      </c>
      <c r="F5" s="121">
        <v>2</v>
      </c>
      <c r="G5" s="122">
        <v>330</v>
      </c>
      <c r="H5" s="120">
        <v>6.4</v>
      </c>
      <c r="I5" s="136">
        <f t="shared" si="0"/>
        <v>2112</v>
      </c>
      <c r="J5" s="122">
        <v>330</v>
      </c>
      <c r="K5" s="120">
        <v>8</v>
      </c>
      <c r="L5" s="136">
        <f t="shared" si="1"/>
        <v>2640</v>
      </c>
      <c r="M5" s="137">
        <f t="shared" si="2"/>
        <v>4752</v>
      </c>
      <c r="N5" s="138">
        <v>0.6</v>
      </c>
      <c r="O5" s="135">
        <f t="shared" si="3"/>
        <v>3696</v>
      </c>
      <c r="P5" s="139">
        <v>2</v>
      </c>
      <c r="Q5" s="150">
        <f t="shared" si="4"/>
        <v>660</v>
      </c>
      <c r="R5" s="150">
        <v>3</v>
      </c>
      <c r="S5" s="150"/>
    </row>
    <row r="6" s="111" customFormat="1" customHeight="1" spans="1:19">
      <c r="A6" s="120">
        <v>4</v>
      </c>
      <c r="B6" s="120" t="s">
        <v>25</v>
      </c>
      <c r="C6" s="120" t="s">
        <v>28</v>
      </c>
      <c r="D6" s="120" t="s">
        <v>26</v>
      </c>
      <c r="E6" s="120" t="s">
        <v>23</v>
      </c>
      <c r="F6" s="121">
        <v>2</v>
      </c>
      <c r="G6" s="122">
        <v>840</v>
      </c>
      <c r="H6" s="120">
        <v>8</v>
      </c>
      <c r="I6" s="136">
        <f t="shared" si="0"/>
        <v>6720</v>
      </c>
      <c r="J6" s="122">
        <v>840</v>
      </c>
      <c r="K6" s="120">
        <v>8</v>
      </c>
      <c r="L6" s="136">
        <f t="shared" si="1"/>
        <v>6720</v>
      </c>
      <c r="M6" s="137">
        <f t="shared" si="2"/>
        <v>13440</v>
      </c>
      <c r="N6" s="138">
        <v>0.6</v>
      </c>
      <c r="O6" s="135">
        <f t="shared" si="3"/>
        <v>10752</v>
      </c>
      <c r="P6" s="139">
        <v>2</v>
      </c>
      <c r="Q6" s="150">
        <f t="shared" si="4"/>
        <v>1680</v>
      </c>
      <c r="R6" s="150">
        <v>13</v>
      </c>
      <c r="S6" s="150"/>
    </row>
    <row r="7" s="111" customFormat="1" customHeight="1" spans="1:19">
      <c r="A7" s="123">
        <v>5</v>
      </c>
      <c r="B7" s="123" t="s">
        <v>27</v>
      </c>
      <c r="C7" s="123" t="s">
        <v>29</v>
      </c>
      <c r="D7" s="123" t="s">
        <v>28</v>
      </c>
      <c r="E7" s="123" t="s">
        <v>23</v>
      </c>
      <c r="F7" s="121">
        <v>2</v>
      </c>
      <c r="G7" s="124">
        <v>1940</v>
      </c>
      <c r="H7" s="123">
        <v>8</v>
      </c>
      <c r="I7" s="136">
        <f t="shared" si="0"/>
        <v>15520</v>
      </c>
      <c r="J7" s="124">
        <v>1940</v>
      </c>
      <c r="K7" s="123">
        <v>14</v>
      </c>
      <c r="L7" s="140">
        <f t="shared" si="1"/>
        <v>27160</v>
      </c>
      <c r="M7" s="137">
        <f t="shared" si="2"/>
        <v>42680</v>
      </c>
      <c r="N7" s="141">
        <v>0.4</v>
      </c>
      <c r="O7" s="135">
        <f t="shared" si="3"/>
        <v>26384</v>
      </c>
      <c r="P7" s="139">
        <v>2</v>
      </c>
      <c r="Q7" s="150">
        <f t="shared" si="4"/>
        <v>3880</v>
      </c>
      <c r="R7" s="150">
        <v>39</v>
      </c>
      <c r="S7" s="150"/>
    </row>
    <row r="8" s="111" customFormat="1" customHeight="1" spans="1:19">
      <c r="A8" s="123">
        <v>6</v>
      </c>
      <c r="B8" s="123" t="s">
        <v>27</v>
      </c>
      <c r="C8" s="123" t="s">
        <v>28</v>
      </c>
      <c r="D8" s="123" t="s">
        <v>30</v>
      </c>
      <c r="E8" s="123" t="s">
        <v>23</v>
      </c>
      <c r="F8" s="121">
        <v>2</v>
      </c>
      <c r="G8" s="124">
        <v>572</v>
      </c>
      <c r="H8" s="123">
        <v>6</v>
      </c>
      <c r="I8" s="136">
        <f t="shared" si="0"/>
        <v>3432</v>
      </c>
      <c r="J8" s="124">
        <v>572</v>
      </c>
      <c r="K8" s="123">
        <v>14</v>
      </c>
      <c r="L8" s="140">
        <f t="shared" si="1"/>
        <v>8008</v>
      </c>
      <c r="M8" s="137">
        <f t="shared" si="2"/>
        <v>11440</v>
      </c>
      <c r="N8" s="141">
        <v>0.4</v>
      </c>
      <c r="O8" s="135">
        <f t="shared" si="3"/>
        <v>6635.2</v>
      </c>
      <c r="P8" s="139">
        <v>2</v>
      </c>
      <c r="Q8" s="150">
        <f t="shared" si="4"/>
        <v>1144</v>
      </c>
      <c r="R8" s="150">
        <v>22</v>
      </c>
      <c r="S8" s="150"/>
    </row>
    <row r="9" s="111" customFormat="1" customHeight="1" spans="1:19">
      <c r="A9" s="120">
        <v>7</v>
      </c>
      <c r="B9" s="120" t="s">
        <v>31</v>
      </c>
      <c r="C9" s="120" t="s">
        <v>29</v>
      </c>
      <c r="D9" s="120" t="s">
        <v>28</v>
      </c>
      <c r="E9" s="120" t="s">
        <v>23</v>
      </c>
      <c r="F9" s="121">
        <v>2</v>
      </c>
      <c r="G9" s="122">
        <v>1938</v>
      </c>
      <c r="H9" s="120">
        <v>8.5</v>
      </c>
      <c r="I9" s="136">
        <f t="shared" si="0"/>
        <v>16473</v>
      </c>
      <c r="J9" s="122">
        <v>1938</v>
      </c>
      <c r="K9" s="120">
        <v>7.5</v>
      </c>
      <c r="L9" s="136">
        <f t="shared" si="1"/>
        <v>14535</v>
      </c>
      <c r="M9" s="137">
        <f t="shared" si="2"/>
        <v>31008</v>
      </c>
      <c r="N9" s="138">
        <v>0.6</v>
      </c>
      <c r="O9" s="135">
        <f t="shared" si="3"/>
        <v>25194</v>
      </c>
      <c r="P9" s="139">
        <v>2</v>
      </c>
      <c r="Q9" s="150">
        <f t="shared" si="4"/>
        <v>3876</v>
      </c>
      <c r="R9" s="150">
        <v>32</v>
      </c>
      <c r="S9" s="150"/>
    </row>
    <row r="10" s="111" customFormat="1" customHeight="1" spans="1:19">
      <c r="A10" s="120">
        <v>8</v>
      </c>
      <c r="B10" s="120" t="s">
        <v>32</v>
      </c>
      <c r="C10" s="120" t="s">
        <v>33</v>
      </c>
      <c r="D10" s="120" t="s">
        <v>27</v>
      </c>
      <c r="E10" s="120" t="s">
        <v>23</v>
      </c>
      <c r="F10" s="121">
        <v>2</v>
      </c>
      <c r="G10" s="122">
        <v>322</v>
      </c>
      <c r="H10" s="120">
        <v>8.5</v>
      </c>
      <c r="I10" s="136">
        <f t="shared" si="0"/>
        <v>2737</v>
      </c>
      <c r="J10" s="122">
        <v>322</v>
      </c>
      <c r="K10" s="120">
        <v>7.5</v>
      </c>
      <c r="L10" s="136">
        <f t="shared" si="1"/>
        <v>2415</v>
      </c>
      <c r="M10" s="137">
        <f t="shared" si="2"/>
        <v>5152</v>
      </c>
      <c r="N10" s="138">
        <v>0.6</v>
      </c>
      <c r="O10" s="135">
        <f t="shared" si="3"/>
        <v>4186</v>
      </c>
      <c r="P10" s="139">
        <v>2</v>
      </c>
      <c r="Q10" s="150">
        <f t="shared" si="4"/>
        <v>644</v>
      </c>
      <c r="R10" s="150">
        <v>7</v>
      </c>
      <c r="S10" s="150"/>
    </row>
    <row r="11" s="111" customFormat="1" customHeight="1" spans="1:19">
      <c r="A11" s="120">
        <v>9</v>
      </c>
      <c r="B11" s="120" t="s">
        <v>34</v>
      </c>
      <c r="C11" s="120" t="s">
        <v>33</v>
      </c>
      <c r="D11" s="120" t="s">
        <v>31</v>
      </c>
      <c r="E11" s="120" t="s">
        <v>23</v>
      </c>
      <c r="F11" s="121">
        <v>2</v>
      </c>
      <c r="G11" s="122">
        <v>874</v>
      </c>
      <c r="H11" s="120">
        <v>8.5</v>
      </c>
      <c r="I11" s="136">
        <f t="shared" si="0"/>
        <v>7429</v>
      </c>
      <c r="J11" s="122">
        <v>874</v>
      </c>
      <c r="K11" s="120">
        <v>7.5</v>
      </c>
      <c r="L11" s="136">
        <f t="shared" si="1"/>
        <v>6555</v>
      </c>
      <c r="M11" s="137">
        <f t="shared" si="2"/>
        <v>13984</v>
      </c>
      <c r="N11" s="138">
        <v>0.6</v>
      </c>
      <c r="O11" s="135">
        <f t="shared" si="3"/>
        <v>11362</v>
      </c>
      <c r="P11" s="139">
        <v>2</v>
      </c>
      <c r="Q11" s="150">
        <f t="shared" si="4"/>
        <v>1748</v>
      </c>
      <c r="R11" s="150">
        <v>14</v>
      </c>
      <c r="S11" s="150"/>
    </row>
    <row r="12" s="111" customFormat="1" customHeight="1" spans="1:19">
      <c r="A12" s="120">
        <v>10</v>
      </c>
      <c r="B12" s="120" t="s">
        <v>35</v>
      </c>
      <c r="C12" s="120" t="s">
        <v>33</v>
      </c>
      <c r="D12" s="120" t="s">
        <v>31</v>
      </c>
      <c r="E12" s="120" t="s">
        <v>23</v>
      </c>
      <c r="F12" s="121">
        <v>2</v>
      </c>
      <c r="G12" s="122">
        <v>874</v>
      </c>
      <c r="H12" s="120">
        <v>8.5</v>
      </c>
      <c r="I12" s="136">
        <f t="shared" si="0"/>
        <v>7429</v>
      </c>
      <c r="J12" s="122">
        <v>874</v>
      </c>
      <c r="K12" s="120">
        <v>7.5</v>
      </c>
      <c r="L12" s="136">
        <f t="shared" si="1"/>
        <v>6555</v>
      </c>
      <c r="M12" s="137">
        <f t="shared" si="2"/>
        <v>13984</v>
      </c>
      <c r="N12" s="138">
        <v>0.6</v>
      </c>
      <c r="O12" s="135">
        <f t="shared" si="3"/>
        <v>11362</v>
      </c>
      <c r="P12" s="139">
        <v>2</v>
      </c>
      <c r="Q12" s="150">
        <f t="shared" si="4"/>
        <v>1748</v>
      </c>
      <c r="R12" s="150">
        <v>16</v>
      </c>
      <c r="S12" s="150">
        <v>2</v>
      </c>
    </row>
    <row r="13" s="111" customFormat="1" customHeight="1" spans="1:19">
      <c r="A13" s="123">
        <v>11</v>
      </c>
      <c r="B13" s="123" t="s">
        <v>36</v>
      </c>
      <c r="C13" s="123" t="s">
        <v>37</v>
      </c>
      <c r="D13" s="123" t="s">
        <v>38</v>
      </c>
      <c r="E13" s="123" t="s">
        <v>23</v>
      </c>
      <c r="F13" s="121">
        <v>8</v>
      </c>
      <c r="G13" s="124">
        <v>1779</v>
      </c>
      <c r="H13" s="123">
        <v>6</v>
      </c>
      <c r="I13" s="136">
        <f t="shared" si="0"/>
        <v>10674</v>
      </c>
      <c r="J13" s="124">
        <v>1779</v>
      </c>
      <c r="K13" s="142">
        <v>16</v>
      </c>
      <c r="L13" s="140">
        <f t="shared" si="1"/>
        <v>28464</v>
      </c>
      <c r="M13" s="137">
        <f t="shared" si="2"/>
        <v>39138</v>
      </c>
      <c r="N13" s="141">
        <v>0.35</v>
      </c>
      <c r="O13" s="135">
        <f t="shared" si="3"/>
        <v>20636.4</v>
      </c>
      <c r="P13" s="139">
        <v>4</v>
      </c>
      <c r="Q13" s="150">
        <f t="shared" si="4"/>
        <v>7116</v>
      </c>
      <c r="R13" s="150">
        <v>42</v>
      </c>
      <c r="S13" s="150">
        <v>1</v>
      </c>
    </row>
    <row r="14" s="111" customFormat="1" customHeight="1" spans="1:19">
      <c r="A14" s="120">
        <v>12</v>
      </c>
      <c r="B14" s="123" t="s">
        <v>36</v>
      </c>
      <c r="C14" s="123" t="s">
        <v>38</v>
      </c>
      <c r="D14" s="123" t="s">
        <v>39</v>
      </c>
      <c r="E14" s="120" t="s">
        <v>23</v>
      </c>
      <c r="F14" s="121">
        <v>6</v>
      </c>
      <c r="G14" s="124">
        <v>415</v>
      </c>
      <c r="H14" s="123">
        <v>6</v>
      </c>
      <c r="I14" s="136">
        <f t="shared" si="0"/>
        <v>2490</v>
      </c>
      <c r="J14" s="122">
        <v>415</v>
      </c>
      <c r="K14" s="123">
        <v>16</v>
      </c>
      <c r="L14" s="136">
        <f t="shared" si="1"/>
        <v>6640</v>
      </c>
      <c r="M14" s="137">
        <f t="shared" si="2"/>
        <v>9130</v>
      </c>
      <c r="N14" s="141">
        <v>0.35</v>
      </c>
      <c r="O14" s="135">
        <f t="shared" si="3"/>
        <v>4814</v>
      </c>
      <c r="P14" s="139">
        <v>2</v>
      </c>
      <c r="Q14" s="150">
        <f t="shared" si="4"/>
        <v>830</v>
      </c>
      <c r="R14" s="150">
        <v>6</v>
      </c>
      <c r="S14" s="150"/>
    </row>
    <row r="15" s="111" customFormat="1" customHeight="1" spans="1:19">
      <c r="A15" s="120">
        <v>13</v>
      </c>
      <c r="B15" s="120" t="s">
        <v>40</v>
      </c>
      <c r="C15" s="120" t="s">
        <v>41</v>
      </c>
      <c r="D15" s="120" t="s">
        <v>31</v>
      </c>
      <c r="E15" s="120" t="s">
        <v>23</v>
      </c>
      <c r="F15" s="121">
        <v>2</v>
      </c>
      <c r="G15" s="122">
        <v>775</v>
      </c>
      <c r="H15" s="120">
        <v>8.5</v>
      </c>
      <c r="I15" s="136">
        <f t="shared" si="0"/>
        <v>6587.5</v>
      </c>
      <c r="J15" s="122">
        <v>775</v>
      </c>
      <c r="K15" s="120">
        <v>7.5</v>
      </c>
      <c r="L15" s="136">
        <f t="shared" si="1"/>
        <v>5812.5</v>
      </c>
      <c r="M15" s="137">
        <f t="shared" si="2"/>
        <v>12400</v>
      </c>
      <c r="N15" s="138">
        <v>0.6</v>
      </c>
      <c r="O15" s="135">
        <f t="shared" si="3"/>
        <v>10075</v>
      </c>
      <c r="P15" s="139">
        <v>2</v>
      </c>
      <c r="Q15" s="150">
        <f t="shared" si="4"/>
        <v>1550</v>
      </c>
      <c r="R15" s="150">
        <v>15</v>
      </c>
      <c r="S15" s="150">
        <v>1</v>
      </c>
    </row>
    <row r="16" s="111" customFormat="1" customHeight="1" spans="1:19">
      <c r="A16" s="120">
        <v>14</v>
      </c>
      <c r="B16" s="120" t="s">
        <v>42</v>
      </c>
      <c r="C16" s="120" t="s">
        <v>27</v>
      </c>
      <c r="D16" s="120" t="s">
        <v>31</v>
      </c>
      <c r="E16" s="120" t="s">
        <v>23</v>
      </c>
      <c r="F16" s="121">
        <v>2</v>
      </c>
      <c r="G16" s="122">
        <v>555</v>
      </c>
      <c r="H16" s="120">
        <v>8.5</v>
      </c>
      <c r="I16" s="136">
        <f t="shared" si="0"/>
        <v>4717.5</v>
      </c>
      <c r="J16" s="122">
        <v>555</v>
      </c>
      <c r="K16" s="120">
        <v>7.5</v>
      </c>
      <c r="L16" s="136">
        <f t="shared" si="1"/>
        <v>4162.5</v>
      </c>
      <c r="M16" s="137">
        <f t="shared" si="2"/>
        <v>8880</v>
      </c>
      <c r="N16" s="138">
        <v>0.6</v>
      </c>
      <c r="O16" s="135">
        <f t="shared" si="3"/>
        <v>7215</v>
      </c>
      <c r="P16" s="139">
        <v>2</v>
      </c>
      <c r="Q16" s="150">
        <f t="shared" si="4"/>
        <v>1110</v>
      </c>
      <c r="R16" s="150">
        <v>9</v>
      </c>
      <c r="S16" s="150">
        <v>1</v>
      </c>
    </row>
    <row r="17" s="111" customFormat="1" customHeight="1" spans="1:19">
      <c r="A17" s="120">
        <v>15</v>
      </c>
      <c r="B17" s="120" t="s">
        <v>43</v>
      </c>
      <c r="C17" s="120" t="s">
        <v>41</v>
      </c>
      <c r="D17" s="120" t="s">
        <v>31</v>
      </c>
      <c r="E17" s="120" t="s">
        <v>23</v>
      </c>
      <c r="F17" s="121">
        <v>2</v>
      </c>
      <c r="G17" s="122">
        <v>775</v>
      </c>
      <c r="H17" s="120">
        <v>8.5</v>
      </c>
      <c r="I17" s="136">
        <f t="shared" si="0"/>
        <v>6587.5</v>
      </c>
      <c r="J17" s="122">
        <v>775</v>
      </c>
      <c r="K17" s="120">
        <v>7.5</v>
      </c>
      <c r="L17" s="136">
        <f t="shared" si="1"/>
        <v>5812.5</v>
      </c>
      <c r="M17" s="137">
        <f t="shared" si="2"/>
        <v>12400</v>
      </c>
      <c r="N17" s="138">
        <v>0.6</v>
      </c>
      <c r="O17" s="135">
        <f t="shared" si="3"/>
        <v>10075</v>
      </c>
      <c r="P17" s="139">
        <v>2</v>
      </c>
      <c r="Q17" s="150">
        <f t="shared" si="4"/>
        <v>1550</v>
      </c>
      <c r="R17" s="150">
        <v>14</v>
      </c>
      <c r="S17" s="150">
        <v>1</v>
      </c>
    </row>
    <row r="18" s="111" customFormat="1" customHeight="1" spans="1:19">
      <c r="A18" s="120">
        <v>16</v>
      </c>
      <c r="B18" s="120" t="s">
        <v>44</v>
      </c>
      <c r="C18" s="120" t="s">
        <v>41</v>
      </c>
      <c r="D18" s="120" t="s">
        <v>45</v>
      </c>
      <c r="E18" s="120" t="s">
        <v>23</v>
      </c>
      <c r="F18" s="121">
        <v>2</v>
      </c>
      <c r="G18" s="122">
        <v>500</v>
      </c>
      <c r="H18" s="120">
        <v>8.5</v>
      </c>
      <c r="I18" s="136">
        <f t="shared" si="0"/>
        <v>4250</v>
      </c>
      <c r="J18" s="122">
        <v>500</v>
      </c>
      <c r="K18" s="120">
        <v>7.5</v>
      </c>
      <c r="L18" s="136">
        <f t="shared" si="1"/>
        <v>3750</v>
      </c>
      <c r="M18" s="137">
        <f t="shared" si="2"/>
        <v>8000</v>
      </c>
      <c r="N18" s="138">
        <v>0.6</v>
      </c>
      <c r="O18" s="135">
        <f t="shared" si="3"/>
        <v>6500</v>
      </c>
      <c r="P18" s="139">
        <v>2</v>
      </c>
      <c r="Q18" s="150">
        <f t="shared" si="4"/>
        <v>1000</v>
      </c>
      <c r="R18" s="150">
        <v>10</v>
      </c>
      <c r="S18" s="150"/>
    </row>
    <row r="19" s="111" customFormat="1" customHeight="1" spans="1:19">
      <c r="A19" s="120">
        <v>17</v>
      </c>
      <c r="B19" s="120" t="s">
        <v>33</v>
      </c>
      <c r="C19" s="120" t="s">
        <v>34</v>
      </c>
      <c r="D19" s="120" t="s">
        <v>32</v>
      </c>
      <c r="E19" s="120" t="s">
        <v>23</v>
      </c>
      <c r="F19" s="121">
        <v>2</v>
      </c>
      <c r="G19" s="122">
        <v>430</v>
      </c>
      <c r="H19" s="120">
        <v>8.5</v>
      </c>
      <c r="I19" s="136">
        <f t="shared" si="0"/>
        <v>3655</v>
      </c>
      <c r="J19" s="122">
        <v>430</v>
      </c>
      <c r="K19" s="120">
        <v>7.5</v>
      </c>
      <c r="L19" s="136">
        <f t="shared" si="1"/>
        <v>3225</v>
      </c>
      <c r="M19" s="137">
        <f t="shared" si="2"/>
        <v>6880</v>
      </c>
      <c r="N19" s="138">
        <v>0.6</v>
      </c>
      <c r="O19" s="135">
        <f t="shared" si="3"/>
        <v>5590</v>
      </c>
      <c r="P19" s="139">
        <v>2</v>
      </c>
      <c r="Q19" s="150">
        <f t="shared" si="4"/>
        <v>860</v>
      </c>
      <c r="R19" s="150">
        <v>11</v>
      </c>
      <c r="S19" s="150"/>
    </row>
    <row r="20" s="111" customFormat="1" customHeight="1" spans="1:19">
      <c r="A20" s="120">
        <v>18</v>
      </c>
      <c r="B20" s="120" t="s">
        <v>46</v>
      </c>
      <c r="C20" s="120" t="s">
        <v>36</v>
      </c>
      <c r="D20" s="120" t="s">
        <v>34</v>
      </c>
      <c r="E20" s="120" t="s">
        <v>23</v>
      </c>
      <c r="F20" s="121">
        <v>2</v>
      </c>
      <c r="G20" s="122">
        <v>180</v>
      </c>
      <c r="H20" s="120">
        <v>8.5</v>
      </c>
      <c r="I20" s="136">
        <f t="shared" si="0"/>
        <v>1530</v>
      </c>
      <c r="J20" s="122">
        <v>180</v>
      </c>
      <c r="K20" s="120">
        <v>7.5</v>
      </c>
      <c r="L20" s="136">
        <f t="shared" si="1"/>
        <v>1350</v>
      </c>
      <c r="M20" s="137">
        <f t="shared" si="2"/>
        <v>2880</v>
      </c>
      <c r="N20" s="138">
        <v>0.6</v>
      </c>
      <c r="O20" s="135">
        <f t="shared" si="3"/>
        <v>2340</v>
      </c>
      <c r="P20" s="139">
        <v>2</v>
      </c>
      <c r="Q20" s="150">
        <f t="shared" si="4"/>
        <v>360</v>
      </c>
      <c r="R20" s="150">
        <v>3</v>
      </c>
      <c r="S20" s="150"/>
    </row>
    <row r="21" s="111" customFormat="1" customHeight="1" spans="1:19">
      <c r="A21" s="120">
        <v>19</v>
      </c>
      <c r="B21" s="120" t="s">
        <v>47</v>
      </c>
      <c r="C21" s="120" t="s">
        <v>40</v>
      </c>
      <c r="D21" s="120" t="s">
        <v>36</v>
      </c>
      <c r="E21" s="120" t="s">
        <v>23</v>
      </c>
      <c r="F21" s="121">
        <v>2</v>
      </c>
      <c r="G21" s="122">
        <v>205</v>
      </c>
      <c r="H21" s="120">
        <v>8.5</v>
      </c>
      <c r="I21" s="136">
        <f t="shared" si="0"/>
        <v>1742.5</v>
      </c>
      <c r="J21" s="122">
        <v>205</v>
      </c>
      <c r="K21" s="120">
        <v>7.5</v>
      </c>
      <c r="L21" s="136">
        <f t="shared" si="1"/>
        <v>1537.5</v>
      </c>
      <c r="M21" s="137">
        <f t="shared" si="2"/>
        <v>3280</v>
      </c>
      <c r="N21" s="138">
        <v>0.6</v>
      </c>
      <c r="O21" s="135">
        <f t="shared" si="3"/>
        <v>2665</v>
      </c>
      <c r="P21" s="139">
        <v>2</v>
      </c>
      <c r="Q21" s="150">
        <f t="shared" si="4"/>
        <v>410</v>
      </c>
      <c r="R21" s="150">
        <v>4</v>
      </c>
      <c r="S21" s="150"/>
    </row>
    <row r="22" s="111" customFormat="1" customHeight="1" spans="1:19">
      <c r="A22" s="120">
        <v>20</v>
      </c>
      <c r="B22" s="120" t="s">
        <v>45</v>
      </c>
      <c r="C22" s="120" t="s">
        <v>29</v>
      </c>
      <c r="D22" s="120" t="s">
        <v>43</v>
      </c>
      <c r="E22" s="120" t="s">
        <v>23</v>
      </c>
      <c r="F22" s="121">
        <v>2</v>
      </c>
      <c r="G22" s="122">
        <v>555</v>
      </c>
      <c r="H22" s="120">
        <v>8.5</v>
      </c>
      <c r="I22" s="136">
        <f t="shared" si="0"/>
        <v>4717.5</v>
      </c>
      <c r="J22" s="122">
        <v>555</v>
      </c>
      <c r="K22" s="120">
        <v>7.5</v>
      </c>
      <c r="L22" s="136">
        <f t="shared" si="1"/>
        <v>4162.5</v>
      </c>
      <c r="M22" s="137">
        <f t="shared" si="2"/>
        <v>8880</v>
      </c>
      <c r="N22" s="138">
        <v>0.6</v>
      </c>
      <c r="O22" s="135">
        <f t="shared" si="3"/>
        <v>7215</v>
      </c>
      <c r="P22" s="139">
        <v>2</v>
      </c>
      <c r="Q22" s="150">
        <f t="shared" si="4"/>
        <v>1110</v>
      </c>
      <c r="R22" s="150">
        <v>10</v>
      </c>
      <c r="S22" s="150">
        <v>1</v>
      </c>
    </row>
    <row r="23" s="111" customFormat="1" customHeight="1" spans="1:19">
      <c r="A23" s="120">
        <v>21</v>
      </c>
      <c r="B23" s="120" t="s">
        <v>41</v>
      </c>
      <c r="C23" s="120" t="s">
        <v>44</v>
      </c>
      <c r="D23" s="120" t="s">
        <v>40</v>
      </c>
      <c r="E23" s="120" t="s">
        <v>23</v>
      </c>
      <c r="F23" s="121">
        <v>2</v>
      </c>
      <c r="G23" s="122">
        <v>880</v>
      </c>
      <c r="H23" s="120">
        <v>8.5</v>
      </c>
      <c r="I23" s="136">
        <f t="shared" si="0"/>
        <v>7480</v>
      </c>
      <c r="J23" s="122">
        <v>880</v>
      </c>
      <c r="K23" s="120">
        <v>7.5</v>
      </c>
      <c r="L23" s="136">
        <f t="shared" si="1"/>
        <v>6600</v>
      </c>
      <c r="M23" s="137">
        <f t="shared" si="2"/>
        <v>14080</v>
      </c>
      <c r="N23" s="138">
        <v>0.6</v>
      </c>
      <c r="O23" s="135">
        <f t="shared" si="3"/>
        <v>11440</v>
      </c>
      <c r="P23" s="139">
        <v>2</v>
      </c>
      <c r="Q23" s="150">
        <f t="shared" si="4"/>
        <v>1760</v>
      </c>
      <c r="R23" s="150">
        <v>16</v>
      </c>
      <c r="S23" s="150"/>
    </row>
    <row r="24" s="111" customFormat="1" customHeight="1" spans="1:19">
      <c r="A24" s="120">
        <v>22</v>
      </c>
      <c r="B24" s="120" t="s">
        <v>48</v>
      </c>
      <c r="C24" s="120" t="s">
        <v>29</v>
      </c>
      <c r="D24" s="120" t="s">
        <v>49</v>
      </c>
      <c r="E24" s="120" t="s">
        <v>23</v>
      </c>
      <c r="F24" s="121">
        <v>2</v>
      </c>
      <c r="G24" s="122">
        <v>1425</v>
      </c>
      <c r="H24" s="120">
        <v>4.4</v>
      </c>
      <c r="I24" s="136">
        <f t="shared" si="0"/>
        <v>6270</v>
      </c>
      <c r="J24" s="122">
        <v>1425</v>
      </c>
      <c r="K24" s="120">
        <v>12</v>
      </c>
      <c r="L24" s="136">
        <f t="shared" si="1"/>
        <v>17100</v>
      </c>
      <c r="M24" s="137">
        <f t="shared" si="2"/>
        <v>23370</v>
      </c>
      <c r="N24" s="138">
        <v>0.4</v>
      </c>
      <c r="O24" s="135">
        <f t="shared" si="3"/>
        <v>13110</v>
      </c>
      <c r="P24" s="139">
        <v>2</v>
      </c>
      <c r="Q24" s="150">
        <f t="shared" si="4"/>
        <v>2850</v>
      </c>
      <c r="R24" s="150">
        <v>34</v>
      </c>
      <c r="S24" s="150">
        <v>1</v>
      </c>
    </row>
    <row r="25" s="111" customFormat="1" customHeight="1" spans="1:19">
      <c r="A25" s="120">
        <v>23</v>
      </c>
      <c r="B25" s="120" t="s">
        <v>38</v>
      </c>
      <c r="C25" s="120" t="s">
        <v>50</v>
      </c>
      <c r="D25" s="120" t="s">
        <v>36</v>
      </c>
      <c r="E25" s="120" t="s">
        <v>23</v>
      </c>
      <c r="F25" s="121">
        <v>2</v>
      </c>
      <c r="G25" s="122">
        <v>760</v>
      </c>
      <c r="H25" s="120">
        <v>6</v>
      </c>
      <c r="I25" s="136">
        <f t="shared" si="0"/>
        <v>4560</v>
      </c>
      <c r="J25" s="122">
        <v>760</v>
      </c>
      <c r="K25" s="120">
        <v>12</v>
      </c>
      <c r="L25" s="136">
        <f t="shared" si="1"/>
        <v>9120</v>
      </c>
      <c r="M25" s="137">
        <f t="shared" si="2"/>
        <v>13680</v>
      </c>
      <c r="N25" s="138">
        <v>0.4</v>
      </c>
      <c r="O25" s="135">
        <f t="shared" si="3"/>
        <v>8208</v>
      </c>
      <c r="P25" s="139">
        <v>2</v>
      </c>
      <c r="Q25" s="150">
        <f t="shared" si="4"/>
        <v>1520</v>
      </c>
      <c r="R25" s="150">
        <v>21</v>
      </c>
      <c r="S25" s="150"/>
    </row>
    <row r="26" s="111" customFormat="1" customHeight="1" spans="1:19">
      <c r="A26" s="120">
        <v>24</v>
      </c>
      <c r="B26" s="120" t="s">
        <v>39</v>
      </c>
      <c r="C26" s="120" t="s">
        <v>50</v>
      </c>
      <c r="D26" s="120" t="s">
        <v>36</v>
      </c>
      <c r="E26" s="120" t="s">
        <v>23</v>
      </c>
      <c r="F26" s="121">
        <v>2</v>
      </c>
      <c r="G26" s="122">
        <v>760</v>
      </c>
      <c r="H26" s="120">
        <v>4.2</v>
      </c>
      <c r="I26" s="136">
        <f t="shared" si="0"/>
        <v>3192</v>
      </c>
      <c r="J26" s="122">
        <v>760</v>
      </c>
      <c r="K26" s="120">
        <v>15</v>
      </c>
      <c r="L26" s="136">
        <f t="shared" si="1"/>
        <v>11400</v>
      </c>
      <c r="M26" s="137">
        <f t="shared" si="2"/>
        <v>14592</v>
      </c>
      <c r="N26" s="138">
        <v>0.35</v>
      </c>
      <c r="O26" s="135">
        <f t="shared" si="3"/>
        <v>7182</v>
      </c>
      <c r="P26" s="139">
        <v>2</v>
      </c>
      <c r="Q26" s="150">
        <f t="shared" si="4"/>
        <v>1520</v>
      </c>
      <c r="R26" s="150">
        <v>23</v>
      </c>
      <c r="S26" s="150">
        <v>1</v>
      </c>
    </row>
    <row r="27" s="111" customFormat="1" customHeight="1" spans="1:19">
      <c r="A27" s="120">
        <v>25</v>
      </c>
      <c r="B27" s="120" t="s">
        <v>51</v>
      </c>
      <c r="C27" s="120" t="s">
        <v>31</v>
      </c>
      <c r="D27" s="120" t="s">
        <v>39</v>
      </c>
      <c r="E27" s="120" t="s">
        <v>23</v>
      </c>
      <c r="F27" s="121">
        <v>2</v>
      </c>
      <c r="G27" s="122">
        <v>1252</v>
      </c>
      <c r="H27" s="120">
        <v>4.2</v>
      </c>
      <c r="I27" s="136">
        <f t="shared" si="0"/>
        <v>5258.4</v>
      </c>
      <c r="J27" s="122">
        <v>1252</v>
      </c>
      <c r="K27" s="120">
        <v>12</v>
      </c>
      <c r="L27" s="136">
        <f t="shared" si="1"/>
        <v>15024</v>
      </c>
      <c r="M27" s="137">
        <f t="shared" si="2"/>
        <v>20282.4</v>
      </c>
      <c r="N27" s="138">
        <v>0.4</v>
      </c>
      <c r="O27" s="135">
        <f t="shared" si="3"/>
        <v>11268</v>
      </c>
      <c r="P27" s="139">
        <v>2</v>
      </c>
      <c r="Q27" s="150">
        <f t="shared" si="4"/>
        <v>2504</v>
      </c>
      <c r="R27" s="150">
        <v>24</v>
      </c>
      <c r="S27" s="150">
        <v>1</v>
      </c>
    </row>
    <row r="28" s="111" customFormat="1" customHeight="1" spans="1:19">
      <c r="A28" s="120">
        <v>26</v>
      </c>
      <c r="B28" s="120" t="s">
        <v>50</v>
      </c>
      <c r="C28" s="120" t="s">
        <v>48</v>
      </c>
      <c r="D28" s="120" t="s">
        <v>39</v>
      </c>
      <c r="E28" s="120" t="s">
        <v>23</v>
      </c>
      <c r="F28" s="121">
        <v>2</v>
      </c>
      <c r="G28" s="122">
        <v>700</v>
      </c>
      <c r="H28" s="120">
        <v>4.2</v>
      </c>
      <c r="I28" s="136">
        <f t="shared" si="0"/>
        <v>2940</v>
      </c>
      <c r="J28" s="122">
        <v>700</v>
      </c>
      <c r="K28" s="120">
        <v>16</v>
      </c>
      <c r="L28" s="136">
        <f t="shared" si="1"/>
        <v>11200</v>
      </c>
      <c r="M28" s="137">
        <f t="shared" si="2"/>
        <v>14140</v>
      </c>
      <c r="N28" s="138">
        <v>0.35</v>
      </c>
      <c r="O28" s="135">
        <f t="shared" si="3"/>
        <v>6860</v>
      </c>
      <c r="P28" s="139">
        <v>2</v>
      </c>
      <c r="Q28" s="150">
        <f t="shared" si="4"/>
        <v>1400</v>
      </c>
      <c r="R28" s="150">
        <v>24</v>
      </c>
      <c r="S28" s="150">
        <v>1</v>
      </c>
    </row>
    <row r="29" s="111" customFormat="1" customHeight="1" spans="1:19">
      <c r="A29" s="120">
        <v>27</v>
      </c>
      <c r="B29" s="120" t="s">
        <v>52</v>
      </c>
      <c r="C29" s="120" t="s">
        <v>45</v>
      </c>
      <c r="D29" s="120" t="s">
        <v>31</v>
      </c>
      <c r="E29" s="120" t="s">
        <v>23</v>
      </c>
      <c r="F29" s="121">
        <v>2</v>
      </c>
      <c r="G29" s="122">
        <v>275</v>
      </c>
      <c r="H29" s="120">
        <v>8.5</v>
      </c>
      <c r="I29" s="136">
        <f t="shared" si="0"/>
        <v>2337.5</v>
      </c>
      <c r="J29" s="122">
        <v>275</v>
      </c>
      <c r="K29" s="120">
        <v>7.5</v>
      </c>
      <c r="L29" s="136">
        <f t="shared" si="1"/>
        <v>2062.5</v>
      </c>
      <c r="M29" s="137">
        <f t="shared" si="2"/>
        <v>4400</v>
      </c>
      <c r="N29" s="138">
        <v>0.6</v>
      </c>
      <c r="O29" s="135">
        <f t="shared" si="3"/>
        <v>3575</v>
      </c>
      <c r="P29" s="139">
        <v>2</v>
      </c>
      <c r="Q29" s="150">
        <f t="shared" si="4"/>
        <v>550</v>
      </c>
      <c r="R29" s="150"/>
      <c r="S29" s="150"/>
    </row>
    <row r="30" s="111" customFormat="1" customHeight="1" spans="1:19">
      <c r="A30" s="120">
        <v>28</v>
      </c>
      <c r="B30" s="120" t="s">
        <v>53</v>
      </c>
      <c r="C30" s="120" t="s">
        <v>34</v>
      </c>
      <c r="D30" s="120" t="s">
        <v>35</v>
      </c>
      <c r="E30" s="120" t="s">
        <v>23</v>
      </c>
      <c r="F30" s="121">
        <v>2</v>
      </c>
      <c r="G30" s="125"/>
      <c r="H30" s="126"/>
      <c r="I30" s="143"/>
      <c r="J30" s="125">
        <v>134</v>
      </c>
      <c r="K30" s="126">
        <v>4.7</v>
      </c>
      <c r="L30" s="143">
        <f t="shared" si="1"/>
        <v>629.8</v>
      </c>
      <c r="M30" s="137">
        <f t="shared" si="2"/>
        <v>629.8</v>
      </c>
      <c r="N30" s="138">
        <v>1</v>
      </c>
      <c r="O30" s="135">
        <f t="shared" si="3"/>
        <v>629.8</v>
      </c>
      <c r="P30" s="139">
        <v>2</v>
      </c>
      <c r="Q30" s="150">
        <f t="shared" si="4"/>
        <v>268</v>
      </c>
      <c r="R30" s="150"/>
      <c r="S30" s="150"/>
    </row>
    <row r="31" s="111" customFormat="1" customHeight="1" spans="1:19">
      <c r="A31" s="120">
        <v>29</v>
      </c>
      <c r="B31" s="120" t="s">
        <v>54</v>
      </c>
      <c r="C31" s="120"/>
      <c r="D31" s="120"/>
      <c r="E31" s="120" t="s">
        <v>23</v>
      </c>
      <c r="F31" s="127">
        <v>0</v>
      </c>
      <c r="G31" s="127">
        <v>52.5</v>
      </c>
      <c r="H31" s="127">
        <v>32</v>
      </c>
      <c r="I31" s="127">
        <v>1680</v>
      </c>
      <c r="J31" s="127"/>
      <c r="K31" s="127"/>
      <c r="L31" s="127"/>
      <c r="M31" s="123"/>
      <c r="N31" s="144">
        <v>1</v>
      </c>
      <c r="O31" s="135">
        <f t="shared" si="3"/>
        <v>1680</v>
      </c>
      <c r="P31" s="145"/>
      <c r="Q31" s="151"/>
      <c r="R31" s="151"/>
      <c r="S31" s="150"/>
    </row>
    <row r="32" s="111" customFormat="1" customHeight="1" spans="1:19">
      <c r="A32" s="120">
        <v>30</v>
      </c>
      <c r="B32" s="120" t="s">
        <v>55</v>
      </c>
      <c r="C32" s="120"/>
      <c r="D32" s="120"/>
      <c r="E32" s="120" t="s">
        <v>23</v>
      </c>
      <c r="F32" s="120">
        <v>0</v>
      </c>
      <c r="G32" s="120">
        <v>60.5</v>
      </c>
      <c r="H32" s="120">
        <v>32.98</v>
      </c>
      <c r="I32" s="120">
        <v>1995.29</v>
      </c>
      <c r="J32" s="120"/>
      <c r="K32" s="120"/>
      <c r="L32" s="120"/>
      <c r="M32" s="123"/>
      <c r="N32" s="138">
        <v>1</v>
      </c>
      <c r="O32" s="135">
        <f t="shared" si="3"/>
        <v>1995.29</v>
      </c>
      <c r="P32" s="139"/>
      <c r="Q32" s="150"/>
      <c r="R32" s="150"/>
      <c r="S32" s="150"/>
    </row>
    <row r="33" s="111" customFormat="1" customHeight="1" spans="1:19">
      <c r="A33" s="123"/>
      <c r="B33" s="128" t="s">
        <v>56</v>
      </c>
      <c r="C33" s="129"/>
      <c r="D33" s="123"/>
      <c r="E33" s="123"/>
      <c r="F33" s="123"/>
      <c r="G33" s="123"/>
      <c r="H33" s="123"/>
      <c r="I33" s="146">
        <f>SUM(I3:I32)</f>
        <v>155412.69</v>
      </c>
      <c r="J33" s="123"/>
      <c r="K33" s="123"/>
      <c r="L33" s="123"/>
      <c r="M33" s="123"/>
      <c r="N33" s="147"/>
      <c r="O33" s="148">
        <f t="shared" ref="O33:S33" si="5">SUM(O3:O32)</f>
        <v>260078.29</v>
      </c>
      <c r="P33" s="149"/>
      <c r="Q33" s="152">
        <f t="shared" si="5"/>
        <v>46372</v>
      </c>
      <c r="R33" s="5">
        <f t="shared" si="5"/>
        <v>444</v>
      </c>
      <c r="S33" s="5">
        <f t="shared" si="5"/>
        <v>13</v>
      </c>
    </row>
    <row r="34" s="111" customFormat="1" customHeight="1" spans="14:19">
      <c r="N34" s="114"/>
      <c r="O34" s="113"/>
      <c r="P34" s="114"/>
      <c r="Q34" s="113"/>
      <c r="R34" s="113"/>
      <c r="S34" s="114"/>
    </row>
    <row r="35" s="111" customFormat="1" customHeight="1" spans="14:19">
      <c r="N35" s="114"/>
      <c r="O35" s="113"/>
      <c r="P35" s="114"/>
      <c r="Q35" s="113"/>
      <c r="R35" s="113"/>
      <c r="S35" s="114"/>
    </row>
    <row r="36" s="111" customFormat="1" customHeight="1" spans="14:19">
      <c r="N36" s="114"/>
      <c r="O36" s="113"/>
      <c r="P36" s="114"/>
      <c r="Q36" s="113"/>
      <c r="R36" s="113"/>
      <c r="S36" s="114"/>
    </row>
  </sheetData>
  <mergeCells count="4">
    <mergeCell ref="A1:S1"/>
    <mergeCell ref="B31:C31"/>
    <mergeCell ref="B32:C32"/>
    <mergeCell ref="B33:C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workbookViewId="0">
      <selection activeCell="F5" sqref="F5"/>
    </sheetView>
  </sheetViews>
  <sheetFormatPr defaultColWidth="9" defaultRowHeight="35" customHeight="1"/>
  <cols>
    <col min="1" max="1" width="7.77777777777778" style="71" customWidth="1"/>
    <col min="2" max="2" width="30.25" style="71" customWidth="1"/>
    <col min="3" max="3" width="28" style="71" customWidth="1"/>
    <col min="4" max="4" width="12.6296296296296" style="71" customWidth="1"/>
    <col min="5" max="5" width="12" style="71" customWidth="1"/>
    <col min="6" max="7" width="9" style="72"/>
    <col min="8" max="8" width="22.5555555555556" style="72" customWidth="1"/>
    <col min="9" max="9" width="22.2222222222222" style="71" customWidth="1"/>
    <col min="10" max="10" width="23.7777777777778" style="71" customWidth="1"/>
    <col min="11" max="11" width="17.75" style="71" customWidth="1"/>
    <col min="12" max="16384" width="9" style="71"/>
  </cols>
  <sheetData>
    <row r="1" s="70" customFormat="1" customHeight="1" spans="1:3">
      <c r="A1" s="2" t="s">
        <v>57</v>
      </c>
      <c r="B1" s="2"/>
      <c r="C1" s="2"/>
    </row>
    <row r="2" s="71" customFormat="1" customHeight="1" spans="1:3">
      <c r="A2" s="73" t="s">
        <v>58</v>
      </c>
      <c r="B2" s="73"/>
      <c r="C2" s="74"/>
    </row>
    <row r="3" s="71" customFormat="1" customHeight="1" spans="1:3">
      <c r="A3" s="75" t="s">
        <v>1</v>
      </c>
      <c r="B3" s="75" t="s">
        <v>59</v>
      </c>
      <c r="C3" s="75" t="s">
        <v>60</v>
      </c>
    </row>
    <row r="4" s="71" customFormat="1" customHeight="1" spans="1:7">
      <c r="A4" s="76">
        <v>1</v>
      </c>
      <c r="B4" s="76" t="s">
        <v>61</v>
      </c>
      <c r="C4" s="76">
        <v>106200</v>
      </c>
      <c r="D4" s="77"/>
      <c r="E4" s="77"/>
      <c r="F4" s="77"/>
      <c r="G4" s="77"/>
    </row>
    <row r="5" s="71" customFormat="1" customHeight="1" spans="1:7">
      <c r="A5" s="76">
        <v>2</v>
      </c>
      <c r="B5" s="76" t="s">
        <v>62</v>
      </c>
      <c r="C5" s="76">
        <v>90118</v>
      </c>
      <c r="D5" s="77"/>
      <c r="E5" s="77"/>
      <c r="F5" s="77"/>
      <c r="G5" s="77"/>
    </row>
    <row r="6" s="71" customFormat="1" customHeight="1" spans="1:8">
      <c r="A6" s="76"/>
      <c r="B6" s="78" t="s">
        <v>63</v>
      </c>
      <c r="C6" s="78">
        <f>SUM(C4:C5)</f>
        <v>196318</v>
      </c>
      <c r="F6" s="72"/>
      <c r="G6" s="72"/>
      <c r="H6" s="72"/>
    </row>
    <row r="8" s="71" customFormat="1" customHeight="1" spans="1:8">
      <c r="A8" s="79" t="s">
        <v>64</v>
      </c>
      <c r="B8" s="79"/>
      <c r="C8" s="79"/>
      <c r="D8" s="79"/>
      <c r="E8" s="79"/>
      <c r="F8" s="72"/>
      <c r="G8" s="72"/>
      <c r="H8" s="72"/>
    </row>
    <row r="9" s="71" customFormat="1" customHeight="1" spans="1:6">
      <c r="A9" s="80" t="s">
        <v>1</v>
      </c>
      <c r="B9" s="81" t="s">
        <v>65</v>
      </c>
      <c r="C9" s="81" t="s">
        <v>66</v>
      </c>
      <c r="D9" s="82" t="s">
        <v>60</v>
      </c>
      <c r="E9" s="83" t="s">
        <v>67</v>
      </c>
      <c r="F9" s="84"/>
    </row>
    <row r="10" s="71" customFormat="1" customHeight="1" spans="1:6">
      <c r="A10" s="85">
        <v>1</v>
      </c>
      <c r="B10" s="86" t="s">
        <v>68</v>
      </c>
      <c r="C10" s="86" t="s">
        <v>69</v>
      </c>
      <c r="D10" s="76">
        <v>259</v>
      </c>
      <c r="E10" s="87" t="s">
        <v>70</v>
      </c>
      <c r="F10" s="88"/>
    </row>
    <row r="11" s="71" customFormat="1" customHeight="1" spans="1:6">
      <c r="A11" s="85">
        <v>2</v>
      </c>
      <c r="B11" s="86" t="s">
        <v>71</v>
      </c>
      <c r="C11" s="86" t="s">
        <v>72</v>
      </c>
      <c r="D11" s="76">
        <v>715</v>
      </c>
      <c r="E11" s="89" t="s">
        <v>70</v>
      </c>
      <c r="F11" s="88"/>
    </row>
    <row r="12" s="71" customFormat="1" customHeight="1" spans="1:6">
      <c r="A12" s="85">
        <v>3</v>
      </c>
      <c r="B12" s="86" t="s">
        <v>73</v>
      </c>
      <c r="C12" s="86" t="s">
        <v>74</v>
      </c>
      <c r="D12" s="76">
        <v>393</v>
      </c>
      <c r="E12" s="87" t="s">
        <v>70</v>
      </c>
      <c r="F12" s="88"/>
    </row>
    <row r="13" s="71" customFormat="1" customHeight="1" spans="1:6">
      <c r="A13" s="85">
        <v>4</v>
      </c>
      <c r="B13" s="86" t="s">
        <v>75</v>
      </c>
      <c r="C13" s="86" t="s">
        <v>76</v>
      </c>
      <c r="D13" s="76">
        <v>154</v>
      </c>
      <c r="E13" s="87" t="s">
        <v>70</v>
      </c>
      <c r="F13" s="88"/>
    </row>
    <row r="14" s="71" customFormat="1" customHeight="1" spans="1:6">
      <c r="A14" s="85">
        <v>5</v>
      </c>
      <c r="B14" s="86" t="s">
        <v>77</v>
      </c>
      <c r="C14" s="86" t="s">
        <v>78</v>
      </c>
      <c r="D14" s="76">
        <v>43</v>
      </c>
      <c r="E14" s="87" t="s">
        <v>70</v>
      </c>
      <c r="F14" s="88"/>
    </row>
    <row r="15" s="71" customFormat="1" customHeight="1" spans="1:6">
      <c r="A15" s="85">
        <v>6</v>
      </c>
      <c r="B15" s="86" t="s">
        <v>79</v>
      </c>
      <c r="C15" s="86" t="s">
        <v>80</v>
      </c>
      <c r="D15" s="76">
        <v>205</v>
      </c>
      <c r="E15" s="87" t="s">
        <v>70</v>
      </c>
      <c r="F15" s="88"/>
    </row>
    <row r="16" s="71" customFormat="1" customHeight="1" spans="1:6">
      <c r="A16" s="85">
        <v>7</v>
      </c>
      <c r="B16" s="86" t="s">
        <v>81</v>
      </c>
      <c r="C16" s="86" t="s">
        <v>82</v>
      </c>
      <c r="D16" s="76">
        <v>1153</v>
      </c>
      <c r="E16" s="87" t="s">
        <v>70</v>
      </c>
      <c r="F16" s="88"/>
    </row>
    <row r="17" s="71" customFormat="1" customHeight="1" spans="1:6">
      <c r="A17" s="90"/>
      <c r="B17" s="91" t="s">
        <v>83</v>
      </c>
      <c r="C17" s="91" t="s">
        <v>63</v>
      </c>
      <c r="D17" s="92">
        <f>SUM(D10:D16)</f>
        <v>2922</v>
      </c>
      <c r="E17" s="93"/>
      <c r="F17" s="88"/>
    </row>
    <row r="18" s="71" customFormat="1" customHeight="1" spans="1:6">
      <c r="A18" s="94">
        <v>1</v>
      </c>
      <c r="B18" s="95" t="s">
        <v>29</v>
      </c>
      <c r="C18" s="95" t="s">
        <v>29</v>
      </c>
      <c r="D18" s="96">
        <v>2473</v>
      </c>
      <c r="E18" s="97" t="s">
        <v>84</v>
      </c>
      <c r="F18" s="88"/>
    </row>
    <row r="19" s="71" customFormat="1" customHeight="1" spans="1:6">
      <c r="A19" s="85">
        <v>2</v>
      </c>
      <c r="B19" s="86" t="s">
        <v>85</v>
      </c>
      <c r="C19" s="86" t="s">
        <v>85</v>
      </c>
      <c r="D19" s="76">
        <v>60</v>
      </c>
      <c r="E19" s="87" t="s">
        <v>84</v>
      </c>
      <c r="F19" s="88"/>
    </row>
    <row r="20" s="71" customFormat="1" customHeight="1" spans="1:6">
      <c r="A20" s="85">
        <v>3</v>
      </c>
      <c r="B20" s="86" t="s">
        <v>34</v>
      </c>
      <c r="C20" s="86" t="s">
        <v>34</v>
      </c>
      <c r="D20" s="76">
        <v>651</v>
      </c>
      <c r="E20" s="87" t="s">
        <v>84</v>
      </c>
      <c r="F20" s="88"/>
    </row>
    <row r="21" s="71" customFormat="1" customHeight="1" spans="1:6">
      <c r="A21" s="85">
        <v>4</v>
      </c>
      <c r="B21" s="86" t="s">
        <v>86</v>
      </c>
      <c r="C21" s="86" t="s">
        <v>86</v>
      </c>
      <c r="D21" s="76">
        <v>19583</v>
      </c>
      <c r="E21" s="87" t="s">
        <v>84</v>
      </c>
      <c r="F21" s="88"/>
    </row>
    <row r="22" s="71" customFormat="1" customHeight="1" spans="1:6">
      <c r="A22" s="85">
        <v>5</v>
      </c>
      <c r="B22" s="86" t="s">
        <v>48</v>
      </c>
      <c r="C22" s="86" t="s">
        <v>48</v>
      </c>
      <c r="D22" s="76">
        <v>3035</v>
      </c>
      <c r="E22" s="87" t="s">
        <v>84</v>
      </c>
      <c r="F22" s="88"/>
    </row>
    <row r="23" s="71" customFormat="1" customHeight="1" spans="1:6">
      <c r="A23" s="85">
        <v>6</v>
      </c>
      <c r="B23" s="86" t="s">
        <v>33</v>
      </c>
      <c r="C23" s="86" t="s">
        <v>33</v>
      </c>
      <c r="D23" s="76">
        <v>266</v>
      </c>
      <c r="E23" s="87" t="s">
        <v>84</v>
      </c>
      <c r="F23" s="88"/>
    </row>
    <row r="24" s="71" customFormat="1" customHeight="1" spans="1:6">
      <c r="A24" s="85">
        <v>7</v>
      </c>
      <c r="B24" s="86" t="s">
        <v>50</v>
      </c>
      <c r="C24" s="86" t="s">
        <v>50</v>
      </c>
      <c r="D24" s="76">
        <v>4849</v>
      </c>
      <c r="E24" s="87" t="s">
        <v>84</v>
      </c>
      <c r="F24" s="88"/>
    </row>
    <row r="25" s="71" customFormat="1" customHeight="1" spans="1:6">
      <c r="A25" s="85">
        <v>8</v>
      </c>
      <c r="B25" s="86" t="s">
        <v>47</v>
      </c>
      <c r="C25" s="86" t="s">
        <v>47</v>
      </c>
      <c r="D25" s="76">
        <v>972</v>
      </c>
      <c r="E25" s="87" t="s">
        <v>84</v>
      </c>
      <c r="F25" s="88"/>
    </row>
    <row r="26" s="71" customFormat="1" customHeight="1" spans="1:6">
      <c r="A26" s="85">
        <v>9</v>
      </c>
      <c r="B26" s="86" t="s">
        <v>31</v>
      </c>
      <c r="C26" s="86" t="s">
        <v>31</v>
      </c>
      <c r="D26" s="76">
        <v>1821</v>
      </c>
      <c r="E26" s="87" t="s">
        <v>84</v>
      </c>
      <c r="F26" s="88"/>
    </row>
    <row r="27" s="71" customFormat="1" customHeight="1" spans="1:6">
      <c r="A27" s="85">
        <v>10</v>
      </c>
      <c r="B27" s="86" t="s">
        <v>52</v>
      </c>
      <c r="C27" s="86" t="s">
        <v>52</v>
      </c>
      <c r="D27" s="76">
        <v>139</v>
      </c>
      <c r="E27" s="87" t="s">
        <v>84</v>
      </c>
      <c r="F27" s="88"/>
    </row>
    <row r="28" s="71" customFormat="1" customHeight="1" spans="1:6">
      <c r="A28" s="85">
        <v>11</v>
      </c>
      <c r="B28" s="86" t="s">
        <v>44</v>
      </c>
      <c r="C28" s="86" t="s">
        <v>44</v>
      </c>
      <c r="D28" s="76">
        <v>238</v>
      </c>
      <c r="E28" s="87" t="s">
        <v>84</v>
      </c>
      <c r="F28" s="88"/>
    </row>
    <row r="29" s="71" customFormat="1" customHeight="1" spans="1:6">
      <c r="A29" s="85">
        <v>12</v>
      </c>
      <c r="B29" s="86" t="s">
        <v>45</v>
      </c>
      <c r="C29" s="86" t="s">
        <v>45</v>
      </c>
      <c r="D29" s="76">
        <v>379</v>
      </c>
      <c r="E29" s="87" t="s">
        <v>84</v>
      </c>
      <c r="F29" s="88"/>
    </row>
    <row r="30" s="71" customFormat="1" customHeight="1" spans="1:6">
      <c r="A30" s="85">
        <v>13</v>
      </c>
      <c r="B30" s="86" t="s">
        <v>38</v>
      </c>
      <c r="C30" s="86" t="s">
        <v>38</v>
      </c>
      <c r="D30" s="76">
        <v>3405</v>
      </c>
      <c r="E30" s="87" t="s">
        <v>84</v>
      </c>
      <c r="F30" s="88"/>
    </row>
    <row r="31" s="71" customFormat="1" customHeight="1" spans="1:6">
      <c r="A31" s="85">
        <v>14</v>
      </c>
      <c r="B31" s="86" t="s">
        <v>41</v>
      </c>
      <c r="C31" s="86" t="s">
        <v>41</v>
      </c>
      <c r="D31" s="76">
        <v>492</v>
      </c>
      <c r="E31" s="87" t="s">
        <v>84</v>
      </c>
      <c r="F31" s="88"/>
    </row>
    <row r="32" s="71" customFormat="1" customHeight="1" spans="1:6">
      <c r="A32" s="85">
        <v>15</v>
      </c>
      <c r="B32" s="86" t="s">
        <v>35</v>
      </c>
      <c r="C32" s="86" t="s">
        <v>35</v>
      </c>
      <c r="D32" s="76">
        <v>1479</v>
      </c>
      <c r="E32" s="87" t="s">
        <v>84</v>
      </c>
      <c r="F32" s="88"/>
    </row>
    <row r="33" s="71" customFormat="1" customHeight="1" spans="1:6">
      <c r="A33" s="85">
        <v>16</v>
      </c>
      <c r="B33" s="86" t="s">
        <v>53</v>
      </c>
      <c r="C33" s="86" t="s">
        <v>53</v>
      </c>
      <c r="D33" s="76">
        <v>608</v>
      </c>
      <c r="E33" s="87" t="s">
        <v>84</v>
      </c>
      <c r="F33" s="88"/>
    </row>
    <row r="34" s="71" customFormat="1" customHeight="1" spans="1:6">
      <c r="A34" s="85">
        <v>17</v>
      </c>
      <c r="B34" s="86" t="s">
        <v>32</v>
      </c>
      <c r="C34" s="86" t="s">
        <v>32</v>
      </c>
      <c r="D34" s="76">
        <v>341</v>
      </c>
      <c r="E34" s="87" t="s">
        <v>84</v>
      </c>
      <c r="F34" s="88"/>
    </row>
    <row r="35" s="71" customFormat="1" customHeight="1" spans="1:6">
      <c r="A35" s="85">
        <v>18</v>
      </c>
      <c r="B35" s="86" t="s">
        <v>51</v>
      </c>
      <c r="C35" s="86" t="s">
        <v>51</v>
      </c>
      <c r="D35" s="76">
        <v>4877</v>
      </c>
      <c r="E35" s="87" t="s">
        <v>84</v>
      </c>
      <c r="F35" s="88"/>
    </row>
    <row r="36" s="71" customFormat="1" customHeight="1" spans="1:6">
      <c r="A36" s="85">
        <v>19</v>
      </c>
      <c r="B36" s="86" t="s">
        <v>24</v>
      </c>
      <c r="C36" s="86" t="s">
        <v>24</v>
      </c>
      <c r="D36" s="76">
        <v>234</v>
      </c>
      <c r="E36" s="87" t="s">
        <v>84</v>
      </c>
      <c r="F36" s="88"/>
    </row>
    <row r="37" s="71" customFormat="1" customHeight="1" spans="1:6">
      <c r="A37" s="85">
        <v>20</v>
      </c>
      <c r="B37" s="86" t="s">
        <v>26</v>
      </c>
      <c r="C37" s="86" t="s">
        <v>26</v>
      </c>
      <c r="D37" s="76">
        <v>296</v>
      </c>
      <c r="E37" s="87" t="s">
        <v>84</v>
      </c>
      <c r="F37" s="88"/>
    </row>
    <row r="38" s="71" customFormat="1" customHeight="1" spans="1:6">
      <c r="A38" s="85">
        <v>21</v>
      </c>
      <c r="B38" s="86" t="s">
        <v>87</v>
      </c>
      <c r="C38" s="86" t="s">
        <v>87</v>
      </c>
      <c r="D38" s="76">
        <v>797</v>
      </c>
      <c r="E38" s="87" t="s">
        <v>84</v>
      </c>
      <c r="F38" s="88"/>
    </row>
    <row r="39" s="71" customFormat="1" customHeight="1" spans="1:6">
      <c r="A39" s="85">
        <v>22</v>
      </c>
      <c r="B39" s="86" t="s">
        <v>88</v>
      </c>
      <c r="C39" s="86" t="s">
        <v>88</v>
      </c>
      <c r="D39" s="76">
        <v>528</v>
      </c>
      <c r="E39" s="87" t="s">
        <v>84</v>
      </c>
      <c r="F39" s="88"/>
    </row>
    <row r="40" s="71" customFormat="1" customHeight="1" spans="1:6">
      <c r="A40" s="85">
        <v>23</v>
      </c>
      <c r="B40" s="86" t="s">
        <v>22</v>
      </c>
      <c r="C40" s="86" t="s">
        <v>22</v>
      </c>
      <c r="D40" s="76">
        <v>1879</v>
      </c>
      <c r="E40" s="87" t="s">
        <v>84</v>
      </c>
      <c r="F40" s="88"/>
    </row>
    <row r="41" s="71" customFormat="1" customHeight="1" spans="1:6">
      <c r="A41" s="85">
        <v>24</v>
      </c>
      <c r="B41" s="86" t="s">
        <v>89</v>
      </c>
      <c r="C41" s="86" t="s">
        <v>89</v>
      </c>
      <c r="D41" s="76">
        <v>357</v>
      </c>
      <c r="E41" s="87" t="s">
        <v>84</v>
      </c>
      <c r="F41" s="88"/>
    </row>
    <row r="42" s="71" customFormat="1" customHeight="1" spans="1:6">
      <c r="A42" s="85">
        <v>25</v>
      </c>
      <c r="B42" s="86" t="s">
        <v>90</v>
      </c>
      <c r="C42" s="86" t="s">
        <v>90</v>
      </c>
      <c r="D42" s="76">
        <v>338</v>
      </c>
      <c r="E42" s="87" t="s">
        <v>84</v>
      </c>
      <c r="F42" s="88"/>
    </row>
    <row r="43" s="71" customFormat="1" customHeight="1" spans="1:6">
      <c r="A43" s="85">
        <v>26</v>
      </c>
      <c r="B43" s="86" t="s">
        <v>91</v>
      </c>
      <c r="C43" s="86" t="s">
        <v>91</v>
      </c>
      <c r="D43" s="76">
        <v>1057</v>
      </c>
      <c r="E43" s="87" t="s">
        <v>84</v>
      </c>
      <c r="F43" s="88"/>
    </row>
    <row r="44" s="71" customFormat="1" customHeight="1" spans="1:6">
      <c r="A44" s="85">
        <v>27</v>
      </c>
      <c r="B44" s="86" t="s">
        <v>30</v>
      </c>
      <c r="C44" s="86" t="s">
        <v>30</v>
      </c>
      <c r="D44" s="76">
        <v>150</v>
      </c>
      <c r="E44" s="87" t="s">
        <v>84</v>
      </c>
      <c r="F44" s="88"/>
    </row>
    <row r="45" s="71" customFormat="1" customHeight="1" spans="1:6">
      <c r="A45" s="85">
        <v>28</v>
      </c>
      <c r="B45" s="86" t="s">
        <v>92</v>
      </c>
      <c r="C45" s="86" t="s">
        <v>93</v>
      </c>
      <c r="D45" s="76">
        <v>860</v>
      </c>
      <c r="E45" s="87" t="s">
        <v>84</v>
      </c>
      <c r="F45" s="88"/>
    </row>
    <row r="46" s="71" customFormat="1" customHeight="1" spans="1:6">
      <c r="A46" s="85">
        <v>29</v>
      </c>
      <c r="B46" s="86" t="s">
        <v>94</v>
      </c>
      <c r="C46" s="86" t="s">
        <v>95</v>
      </c>
      <c r="D46" s="76">
        <v>582</v>
      </c>
      <c r="E46" s="87" t="s">
        <v>84</v>
      </c>
      <c r="F46" s="88"/>
    </row>
    <row r="47" s="71" customFormat="1" customHeight="1" spans="1:6">
      <c r="A47" s="85">
        <v>30</v>
      </c>
      <c r="B47" s="86" t="s">
        <v>96</v>
      </c>
      <c r="C47" s="86" t="s">
        <v>96</v>
      </c>
      <c r="D47" s="76">
        <v>555</v>
      </c>
      <c r="E47" s="87" t="s">
        <v>84</v>
      </c>
      <c r="F47" s="88"/>
    </row>
    <row r="48" s="71" customFormat="1" customHeight="1" spans="1:6">
      <c r="A48" s="85">
        <v>31</v>
      </c>
      <c r="B48" s="86" t="s">
        <v>97</v>
      </c>
      <c r="C48" s="86" t="s">
        <v>97</v>
      </c>
      <c r="D48" s="76">
        <v>642</v>
      </c>
      <c r="E48" s="87" t="s">
        <v>84</v>
      </c>
      <c r="F48" s="88"/>
    </row>
    <row r="49" s="71" customFormat="1" customHeight="1" spans="1:6">
      <c r="A49" s="85">
        <v>32</v>
      </c>
      <c r="B49" s="86" t="s">
        <v>98</v>
      </c>
      <c r="C49" s="86" t="s">
        <v>99</v>
      </c>
      <c r="D49" s="76">
        <v>262</v>
      </c>
      <c r="E49" s="87" t="s">
        <v>84</v>
      </c>
      <c r="F49" s="88"/>
    </row>
    <row r="50" s="71" customFormat="1" customHeight="1" spans="1:6">
      <c r="A50" s="85">
        <v>33</v>
      </c>
      <c r="B50" s="86" t="s">
        <v>100</v>
      </c>
      <c r="C50" s="86" t="s">
        <v>100</v>
      </c>
      <c r="D50" s="76">
        <v>175</v>
      </c>
      <c r="E50" s="87" t="s">
        <v>84</v>
      </c>
      <c r="F50" s="88"/>
    </row>
    <row r="51" s="71" customFormat="1" customHeight="1" spans="1:6">
      <c r="A51" s="90"/>
      <c r="B51" s="91" t="s">
        <v>23</v>
      </c>
      <c r="C51" s="91" t="s">
        <v>63</v>
      </c>
      <c r="D51" s="92">
        <f>SUM(D18:D50)</f>
        <v>54380</v>
      </c>
      <c r="E51" s="93"/>
      <c r="F51" s="88"/>
    </row>
    <row r="52" s="71" customFormat="1" customHeight="1" spans="2:6">
      <c r="B52" s="98"/>
      <c r="C52" s="98"/>
      <c r="D52" s="88"/>
      <c r="E52" s="98"/>
      <c r="F52" s="88"/>
    </row>
    <row r="53" s="72" customFormat="1" customHeight="1" spans="1:11">
      <c r="A53" s="99" t="s">
        <v>101</v>
      </c>
      <c r="B53" s="99"/>
      <c r="C53" s="99"/>
      <c r="D53" s="99"/>
      <c r="E53" s="100"/>
      <c r="F53" s="100"/>
      <c r="H53" s="100"/>
      <c r="I53" s="100"/>
      <c r="J53" s="100"/>
      <c r="K53" s="100"/>
    </row>
    <row r="54" s="71" customFormat="1" customHeight="1" spans="1:11">
      <c r="A54" s="101" t="s">
        <v>1</v>
      </c>
      <c r="B54" s="101" t="s">
        <v>101</v>
      </c>
      <c r="C54" s="101" t="s">
        <v>66</v>
      </c>
      <c r="D54" s="102" t="s">
        <v>60</v>
      </c>
      <c r="E54" s="98"/>
      <c r="F54" s="88"/>
      <c r="G54" s="71"/>
      <c r="H54" s="103"/>
      <c r="I54" s="103"/>
      <c r="J54" s="103"/>
      <c r="K54" s="110"/>
    </row>
    <row r="55" s="71" customFormat="1" customHeight="1" spans="1:11">
      <c r="A55" s="76">
        <v>1</v>
      </c>
      <c r="B55" s="76" t="s">
        <v>102</v>
      </c>
      <c r="C55" s="76" t="s">
        <v>102</v>
      </c>
      <c r="D55" s="78">
        <v>7380</v>
      </c>
      <c r="E55" s="98"/>
      <c r="F55" s="88"/>
      <c r="G55" s="71"/>
      <c r="H55" s="72"/>
      <c r="I55" s="72"/>
      <c r="J55" s="72"/>
      <c r="K55" s="72"/>
    </row>
    <row r="56" s="71" customFormat="1" customHeight="1" spans="2:11">
      <c r="B56" s="104"/>
      <c r="C56" s="104"/>
      <c r="D56" s="105"/>
      <c r="E56" s="104"/>
      <c r="F56" s="88"/>
      <c r="G56" s="71"/>
      <c r="H56" s="72"/>
      <c r="I56" s="72"/>
      <c r="J56" s="72"/>
      <c r="K56" s="72"/>
    </row>
    <row r="57" s="71" customFormat="1" customHeight="1" spans="1:6">
      <c r="A57" s="106" t="s">
        <v>103</v>
      </c>
      <c r="B57" s="106"/>
      <c r="C57" s="106"/>
      <c r="E57" s="104"/>
      <c r="F57" s="88"/>
    </row>
    <row r="58" customFormat="1" customHeight="1" spans="1:8">
      <c r="A58" s="101" t="s">
        <v>1</v>
      </c>
      <c r="B58" s="101" t="s">
        <v>104</v>
      </c>
      <c r="C58" s="101" t="s">
        <v>105</v>
      </c>
      <c r="E58" s="104"/>
      <c r="F58" s="88"/>
      <c r="G58" s="71"/>
      <c r="H58" s="71"/>
    </row>
    <row r="59" s="71" customFormat="1" customHeight="1" spans="1:8">
      <c r="A59" s="76">
        <v>1</v>
      </c>
      <c r="B59" s="76" t="s">
        <v>106</v>
      </c>
      <c r="C59" s="78">
        <v>54</v>
      </c>
      <c r="F59" s="72"/>
      <c r="G59" s="72"/>
      <c r="H59" s="72"/>
    </row>
    <row r="60" s="71" customFormat="1" customHeight="1" spans="1:8">
      <c r="A60" s="76">
        <v>2</v>
      </c>
      <c r="B60" s="76" t="s">
        <v>107</v>
      </c>
      <c r="C60" s="78">
        <v>552</v>
      </c>
      <c r="F60" s="72"/>
      <c r="G60" s="72"/>
      <c r="H60" s="72"/>
    </row>
    <row r="61" s="71" customFormat="1" customHeight="1" spans="1:8">
      <c r="A61" s="76">
        <v>3</v>
      </c>
      <c r="B61" s="76" t="s">
        <v>108</v>
      </c>
      <c r="C61" s="78">
        <v>2556</v>
      </c>
      <c r="F61" s="72"/>
      <c r="G61" s="72"/>
      <c r="H61" s="72"/>
    </row>
    <row r="63" s="70" customFormat="1" customHeight="1" spans="1:10">
      <c r="A63" s="107" t="s">
        <v>1</v>
      </c>
      <c r="B63" s="107" t="s">
        <v>109</v>
      </c>
      <c r="C63" s="108" t="s">
        <v>110</v>
      </c>
      <c r="D63" s="107" t="s">
        <v>106</v>
      </c>
      <c r="E63" s="107" t="s">
        <v>107</v>
      </c>
      <c r="F63" s="107" t="s">
        <v>108</v>
      </c>
      <c r="G63" s="107" t="s">
        <v>63</v>
      </c>
      <c r="H63" s="107" t="s">
        <v>111</v>
      </c>
      <c r="I63" s="107" t="s">
        <v>112</v>
      </c>
      <c r="J63" s="107" t="s">
        <v>113</v>
      </c>
    </row>
    <row r="64" s="71" customFormat="1" customHeight="1" spans="1:11">
      <c r="A64" s="76">
        <v>1</v>
      </c>
      <c r="B64" s="86" t="s">
        <v>85</v>
      </c>
      <c r="C64" s="86" t="s">
        <v>85</v>
      </c>
      <c r="D64" s="86">
        <v>0</v>
      </c>
      <c r="E64" s="86">
        <v>3</v>
      </c>
      <c r="F64" s="86">
        <v>27</v>
      </c>
      <c r="G64" s="86">
        <v>30</v>
      </c>
      <c r="H64" s="109"/>
      <c r="I64" s="109" t="s">
        <v>114</v>
      </c>
      <c r="J64" s="109" t="s">
        <v>115</v>
      </c>
      <c r="K64" s="98"/>
    </row>
    <row r="65" s="71" customFormat="1" customHeight="1" spans="1:11">
      <c r="A65" s="76">
        <v>2</v>
      </c>
      <c r="B65" s="86" t="s">
        <v>34</v>
      </c>
      <c r="C65" s="86" t="s">
        <v>34</v>
      </c>
      <c r="D65" s="86">
        <v>1</v>
      </c>
      <c r="E65" s="86">
        <v>40</v>
      </c>
      <c r="F65" s="86">
        <v>160</v>
      </c>
      <c r="G65" s="86">
        <v>201</v>
      </c>
      <c r="H65" s="109" t="s">
        <v>116</v>
      </c>
      <c r="I65" s="109" t="s">
        <v>117</v>
      </c>
      <c r="J65" s="109" t="s">
        <v>118</v>
      </c>
      <c r="K65" s="98"/>
    </row>
    <row r="66" s="71" customFormat="1" customHeight="1" spans="1:11">
      <c r="A66" s="76">
        <v>3</v>
      </c>
      <c r="B66" s="86" t="s">
        <v>43</v>
      </c>
      <c r="C66" s="86" t="s">
        <v>43</v>
      </c>
      <c r="D66" s="86">
        <v>11</v>
      </c>
      <c r="E66" s="86">
        <v>65</v>
      </c>
      <c r="F66" s="86">
        <v>107</v>
      </c>
      <c r="G66" s="86">
        <v>183</v>
      </c>
      <c r="H66" s="109" t="s">
        <v>119</v>
      </c>
      <c r="I66" s="109" t="s">
        <v>120</v>
      </c>
      <c r="J66" s="109" t="s">
        <v>121</v>
      </c>
      <c r="K66" s="98"/>
    </row>
    <row r="67" s="71" customFormat="1" customHeight="1" spans="1:11">
      <c r="A67" s="76">
        <v>4</v>
      </c>
      <c r="B67" s="86" t="s">
        <v>42</v>
      </c>
      <c r="C67" s="86" t="s">
        <v>42</v>
      </c>
      <c r="D67" s="86">
        <v>0</v>
      </c>
      <c r="E67" s="86">
        <v>5</v>
      </c>
      <c r="F67" s="86">
        <v>111</v>
      </c>
      <c r="G67" s="86">
        <v>116</v>
      </c>
      <c r="H67" s="109"/>
      <c r="I67" s="109" t="s">
        <v>122</v>
      </c>
      <c r="J67" s="109" t="s">
        <v>123</v>
      </c>
      <c r="K67" s="98"/>
    </row>
    <row r="68" s="71" customFormat="1" customHeight="1" spans="1:11">
      <c r="A68" s="76">
        <v>5</v>
      </c>
      <c r="B68" s="86" t="s">
        <v>48</v>
      </c>
      <c r="C68" s="86" t="s">
        <v>48</v>
      </c>
      <c r="D68" s="86">
        <v>0</v>
      </c>
      <c r="E68" s="86">
        <v>7</v>
      </c>
      <c r="F68" s="86">
        <v>123</v>
      </c>
      <c r="G68" s="86">
        <v>130</v>
      </c>
      <c r="H68" s="109"/>
      <c r="I68" s="109" t="s">
        <v>124</v>
      </c>
      <c r="J68" s="109" t="s">
        <v>125</v>
      </c>
      <c r="K68" s="98"/>
    </row>
    <row r="69" s="71" customFormat="1" customHeight="1" spans="1:11">
      <c r="A69" s="76">
        <v>6</v>
      </c>
      <c r="B69" s="86" t="s">
        <v>33</v>
      </c>
      <c r="C69" s="86" t="s">
        <v>33</v>
      </c>
      <c r="D69" s="86">
        <v>0</v>
      </c>
      <c r="E69" s="86">
        <v>10</v>
      </c>
      <c r="F69" s="86">
        <v>74</v>
      </c>
      <c r="G69" s="86">
        <v>84</v>
      </c>
      <c r="H69" s="109"/>
      <c r="I69" s="109" t="s">
        <v>126</v>
      </c>
      <c r="J69" s="109" t="s">
        <v>127</v>
      </c>
      <c r="K69" s="98"/>
    </row>
    <row r="70" s="71" customFormat="1" customHeight="1" spans="1:11">
      <c r="A70" s="76">
        <v>7</v>
      </c>
      <c r="B70" s="86" t="s">
        <v>50</v>
      </c>
      <c r="C70" s="86" t="s">
        <v>50</v>
      </c>
      <c r="D70" s="86">
        <v>0</v>
      </c>
      <c r="E70" s="86">
        <v>0</v>
      </c>
      <c r="F70" s="86">
        <v>152</v>
      </c>
      <c r="G70" s="86">
        <v>152</v>
      </c>
      <c r="H70" s="109"/>
      <c r="I70" s="109"/>
      <c r="J70" s="109" t="s">
        <v>128</v>
      </c>
      <c r="K70" s="98"/>
    </row>
    <row r="71" s="71" customFormat="1" customHeight="1" spans="1:11">
      <c r="A71" s="76">
        <v>8</v>
      </c>
      <c r="B71" s="86" t="s">
        <v>47</v>
      </c>
      <c r="C71" s="86" t="s">
        <v>47</v>
      </c>
      <c r="D71" s="86">
        <v>4</v>
      </c>
      <c r="E71" s="86">
        <v>15</v>
      </c>
      <c r="F71" s="86">
        <v>62</v>
      </c>
      <c r="G71" s="86">
        <v>81</v>
      </c>
      <c r="H71" s="109" t="s">
        <v>129</v>
      </c>
      <c r="I71" s="109" t="s">
        <v>130</v>
      </c>
      <c r="J71" s="109" t="s">
        <v>131</v>
      </c>
      <c r="K71" s="98"/>
    </row>
    <row r="72" s="71" customFormat="1" customHeight="1" spans="1:11">
      <c r="A72" s="76">
        <v>9</v>
      </c>
      <c r="B72" s="86" t="s">
        <v>31</v>
      </c>
      <c r="C72" s="86" t="s">
        <v>31</v>
      </c>
      <c r="D72" s="86">
        <v>14</v>
      </c>
      <c r="E72" s="86">
        <v>75</v>
      </c>
      <c r="F72" s="86">
        <v>279</v>
      </c>
      <c r="G72" s="86">
        <v>370</v>
      </c>
      <c r="H72" s="109" t="s">
        <v>132</v>
      </c>
      <c r="I72" s="109" t="s">
        <v>133</v>
      </c>
      <c r="J72" s="109" t="s">
        <v>134</v>
      </c>
      <c r="K72" s="72"/>
    </row>
    <row r="73" s="71" customFormat="1" customHeight="1" spans="1:11">
      <c r="A73" s="76">
        <v>10</v>
      </c>
      <c r="B73" s="86" t="s">
        <v>52</v>
      </c>
      <c r="C73" s="86" t="s">
        <v>52</v>
      </c>
      <c r="D73" s="86">
        <v>0</v>
      </c>
      <c r="E73" s="86">
        <v>9</v>
      </c>
      <c r="F73" s="86">
        <v>48</v>
      </c>
      <c r="G73" s="86">
        <v>57</v>
      </c>
      <c r="H73" s="109"/>
      <c r="I73" s="109" t="s">
        <v>135</v>
      </c>
      <c r="J73" s="109" t="s">
        <v>136</v>
      </c>
      <c r="K73" s="98"/>
    </row>
    <row r="74" s="71" customFormat="1" customHeight="1" spans="1:11">
      <c r="A74" s="76">
        <v>11</v>
      </c>
      <c r="B74" s="86" t="s">
        <v>44</v>
      </c>
      <c r="C74" s="86" t="s">
        <v>44</v>
      </c>
      <c r="D74" s="86">
        <v>6</v>
      </c>
      <c r="E74" s="86">
        <v>51</v>
      </c>
      <c r="F74" s="86">
        <v>62</v>
      </c>
      <c r="G74" s="86">
        <v>119</v>
      </c>
      <c r="H74" s="109" t="s">
        <v>137</v>
      </c>
      <c r="I74" s="109" t="s">
        <v>138</v>
      </c>
      <c r="J74" s="109" t="s">
        <v>139</v>
      </c>
      <c r="K74" s="98"/>
    </row>
    <row r="75" s="71" customFormat="1" customHeight="1" spans="1:11">
      <c r="A75" s="76">
        <v>12</v>
      </c>
      <c r="B75" s="86" t="s">
        <v>45</v>
      </c>
      <c r="C75" s="86" t="s">
        <v>45</v>
      </c>
      <c r="D75" s="86">
        <v>9</v>
      </c>
      <c r="E75" s="86">
        <v>74</v>
      </c>
      <c r="F75" s="86">
        <v>56</v>
      </c>
      <c r="G75" s="86">
        <v>139</v>
      </c>
      <c r="H75" s="109" t="s">
        <v>140</v>
      </c>
      <c r="I75" s="109" t="s">
        <v>141</v>
      </c>
      <c r="J75" s="109" t="s">
        <v>142</v>
      </c>
      <c r="K75" s="98"/>
    </row>
    <row r="76" s="71" customFormat="1" customHeight="1" spans="1:11">
      <c r="A76" s="76">
        <v>13</v>
      </c>
      <c r="B76" s="86" t="s">
        <v>38</v>
      </c>
      <c r="C76" s="86" t="s">
        <v>38</v>
      </c>
      <c r="D76" s="86">
        <v>0</v>
      </c>
      <c r="E76" s="86">
        <v>20</v>
      </c>
      <c r="F76" s="86">
        <v>104</v>
      </c>
      <c r="G76" s="86">
        <v>124</v>
      </c>
      <c r="H76" s="109"/>
      <c r="I76" s="109" t="s">
        <v>143</v>
      </c>
      <c r="J76" s="109" t="s">
        <v>144</v>
      </c>
      <c r="K76" s="98"/>
    </row>
    <row r="77" s="71" customFormat="1" customHeight="1" spans="1:11">
      <c r="A77" s="76">
        <v>14</v>
      </c>
      <c r="B77" s="86" t="s">
        <v>41</v>
      </c>
      <c r="C77" s="86" t="s">
        <v>41</v>
      </c>
      <c r="D77" s="86">
        <v>1</v>
      </c>
      <c r="E77" s="86">
        <v>22</v>
      </c>
      <c r="F77" s="86">
        <v>160</v>
      </c>
      <c r="G77" s="86">
        <v>183</v>
      </c>
      <c r="H77" s="109" t="s">
        <v>145</v>
      </c>
      <c r="I77" s="109" t="s">
        <v>146</v>
      </c>
      <c r="J77" s="109" t="s">
        <v>147</v>
      </c>
      <c r="K77" s="98"/>
    </row>
    <row r="78" s="71" customFormat="1" customHeight="1" spans="1:11">
      <c r="A78" s="76">
        <v>15</v>
      </c>
      <c r="B78" s="86" t="s">
        <v>40</v>
      </c>
      <c r="C78" s="86" t="s">
        <v>40</v>
      </c>
      <c r="D78" s="86">
        <v>0</v>
      </c>
      <c r="E78" s="86">
        <v>19</v>
      </c>
      <c r="F78" s="86">
        <v>153</v>
      </c>
      <c r="G78" s="86">
        <v>172</v>
      </c>
      <c r="H78" s="109"/>
      <c r="I78" s="109" t="s">
        <v>148</v>
      </c>
      <c r="J78" s="109" t="s">
        <v>149</v>
      </c>
      <c r="K78" s="98"/>
    </row>
    <row r="79" s="71" customFormat="1" customHeight="1" spans="1:11">
      <c r="A79" s="76">
        <v>16</v>
      </c>
      <c r="B79" s="86" t="s">
        <v>35</v>
      </c>
      <c r="C79" s="86" t="s">
        <v>35</v>
      </c>
      <c r="D79" s="86">
        <v>1</v>
      </c>
      <c r="E79" s="86">
        <v>10</v>
      </c>
      <c r="F79" s="86">
        <v>164</v>
      </c>
      <c r="G79" s="86">
        <v>175</v>
      </c>
      <c r="H79" s="109" t="s">
        <v>145</v>
      </c>
      <c r="I79" s="109" t="s">
        <v>126</v>
      </c>
      <c r="J79" s="109" t="s">
        <v>150</v>
      </c>
      <c r="K79" s="98"/>
    </row>
    <row r="80" s="71" customFormat="1" customHeight="1" spans="1:11">
      <c r="A80" s="76">
        <v>17</v>
      </c>
      <c r="B80" s="86" t="s">
        <v>53</v>
      </c>
      <c r="C80" s="86" t="s">
        <v>53</v>
      </c>
      <c r="D80" s="86">
        <v>0</v>
      </c>
      <c r="E80" s="86">
        <v>11</v>
      </c>
      <c r="F80" s="86">
        <v>34</v>
      </c>
      <c r="G80" s="86">
        <v>45</v>
      </c>
      <c r="H80" s="109"/>
      <c r="I80" s="109" t="s">
        <v>151</v>
      </c>
      <c r="J80" s="109" t="s">
        <v>152</v>
      </c>
      <c r="K80" s="98"/>
    </row>
    <row r="81" s="71" customFormat="1" customHeight="1" spans="1:11">
      <c r="A81" s="76">
        <v>18</v>
      </c>
      <c r="B81" s="86" t="s">
        <v>32</v>
      </c>
      <c r="C81" s="86" t="s">
        <v>32</v>
      </c>
      <c r="D81" s="86">
        <v>0</v>
      </c>
      <c r="E81" s="86">
        <v>10</v>
      </c>
      <c r="F81" s="86">
        <v>58</v>
      </c>
      <c r="G81" s="86">
        <v>68</v>
      </c>
      <c r="H81" s="109"/>
      <c r="I81" s="109" t="s">
        <v>153</v>
      </c>
      <c r="J81" s="109" t="s">
        <v>154</v>
      </c>
      <c r="K81" s="98"/>
    </row>
    <row r="82" s="71" customFormat="1" customHeight="1" spans="1:11">
      <c r="A82" s="76">
        <v>19</v>
      </c>
      <c r="B82" s="86" t="s">
        <v>20</v>
      </c>
      <c r="C82" s="86" t="s">
        <v>20</v>
      </c>
      <c r="D82" s="86">
        <v>4</v>
      </c>
      <c r="E82" s="86">
        <v>41</v>
      </c>
      <c r="F82" s="86">
        <v>97</v>
      </c>
      <c r="G82" s="86">
        <v>142</v>
      </c>
      <c r="H82" s="109" t="s">
        <v>155</v>
      </c>
      <c r="I82" s="109" t="s">
        <v>156</v>
      </c>
      <c r="J82" s="109" t="s">
        <v>157</v>
      </c>
      <c r="K82" s="98"/>
    </row>
    <row r="83" s="71" customFormat="1" customHeight="1" spans="1:11">
      <c r="A83" s="76">
        <v>20</v>
      </c>
      <c r="B83" s="86" t="s">
        <v>25</v>
      </c>
      <c r="C83" s="86" t="s">
        <v>25</v>
      </c>
      <c r="D83" s="86">
        <v>3</v>
      </c>
      <c r="E83" s="86">
        <v>21</v>
      </c>
      <c r="F83" s="86">
        <v>108</v>
      </c>
      <c r="G83" s="86">
        <v>132</v>
      </c>
      <c r="H83" s="109" t="s">
        <v>158</v>
      </c>
      <c r="I83" s="109" t="s">
        <v>159</v>
      </c>
      <c r="J83" s="109" t="s">
        <v>160</v>
      </c>
      <c r="K83" s="98"/>
    </row>
    <row r="84" s="71" customFormat="1" customHeight="1" spans="1:11">
      <c r="A84" s="76">
        <v>21</v>
      </c>
      <c r="B84" s="86" t="s">
        <v>51</v>
      </c>
      <c r="C84" s="86" t="s">
        <v>51</v>
      </c>
      <c r="D84" s="86">
        <v>0</v>
      </c>
      <c r="E84" s="86">
        <v>34</v>
      </c>
      <c r="F84" s="86">
        <v>171</v>
      </c>
      <c r="G84" s="86">
        <v>205</v>
      </c>
      <c r="H84" s="109"/>
      <c r="I84" s="109" t="s">
        <v>161</v>
      </c>
      <c r="J84" s="109" t="s">
        <v>162</v>
      </c>
      <c r="K84" s="98"/>
    </row>
    <row r="85" s="71" customFormat="1" customHeight="1" spans="1:11">
      <c r="A85" s="76">
        <v>22</v>
      </c>
      <c r="B85" s="86" t="s">
        <v>24</v>
      </c>
      <c r="C85" s="86" t="s">
        <v>24</v>
      </c>
      <c r="D85" s="86">
        <v>0</v>
      </c>
      <c r="E85" s="86">
        <v>8</v>
      </c>
      <c r="F85" s="86">
        <v>109</v>
      </c>
      <c r="G85" s="86">
        <v>117</v>
      </c>
      <c r="H85" s="109"/>
      <c r="I85" s="109" t="s">
        <v>163</v>
      </c>
      <c r="J85" s="109" t="s">
        <v>164</v>
      </c>
      <c r="K85" s="98"/>
    </row>
    <row r="86" s="71" customFormat="1" customHeight="1" spans="1:11">
      <c r="A86" s="76">
        <v>23</v>
      </c>
      <c r="B86" s="86" t="s">
        <v>26</v>
      </c>
      <c r="C86" s="86" t="s">
        <v>26</v>
      </c>
      <c r="D86" s="86">
        <v>0</v>
      </c>
      <c r="E86" s="86">
        <v>1</v>
      </c>
      <c r="F86" s="86">
        <v>43</v>
      </c>
      <c r="G86" s="86">
        <v>44</v>
      </c>
      <c r="H86" s="109"/>
      <c r="I86" s="109" t="s">
        <v>145</v>
      </c>
      <c r="J86" s="109" t="s">
        <v>165</v>
      </c>
      <c r="K86" s="98"/>
    </row>
    <row r="87" s="71" customFormat="1" customHeight="1" spans="1:11">
      <c r="A87" s="76">
        <v>24</v>
      </c>
      <c r="B87" s="86" t="s">
        <v>30</v>
      </c>
      <c r="C87" s="86" t="s">
        <v>30</v>
      </c>
      <c r="D87" s="86">
        <v>0</v>
      </c>
      <c r="E87" s="86">
        <v>1</v>
      </c>
      <c r="F87" s="86">
        <v>23</v>
      </c>
      <c r="G87" s="86">
        <v>24</v>
      </c>
      <c r="H87" s="109"/>
      <c r="I87" s="109" t="s">
        <v>166</v>
      </c>
      <c r="J87" s="109" t="s">
        <v>167</v>
      </c>
      <c r="K87" s="98"/>
    </row>
    <row r="88" s="71" customFormat="1" customHeight="1" spans="1:11">
      <c r="A88" s="76">
        <v>25</v>
      </c>
      <c r="B88" s="86" t="s">
        <v>22</v>
      </c>
      <c r="C88" s="86" t="s">
        <v>168</v>
      </c>
      <c r="D88" s="86">
        <v>0</v>
      </c>
      <c r="E88" s="86">
        <v>0</v>
      </c>
      <c r="F88" s="86">
        <v>71</v>
      </c>
      <c r="G88" s="86">
        <v>71</v>
      </c>
      <c r="H88" s="109"/>
      <c r="I88" s="109"/>
      <c r="J88" s="109" t="s">
        <v>169</v>
      </c>
      <c r="K88" s="103"/>
    </row>
    <row r="89" s="71" customFormat="1" customHeight="1" spans="7:8">
      <c r="G89" s="72"/>
      <c r="H89" s="72"/>
    </row>
  </sheetData>
  <mergeCells count="5">
    <mergeCell ref="A1:C1"/>
    <mergeCell ref="A2:C2"/>
    <mergeCell ref="A8:E8"/>
    <mergeCell ref="A53:D53"/>
    <mergeCell ref="A57:C57"/>
  </mergeCells>
  <dataValidations count="1">
    <dataValidation type="list" allowBlank="1" showInputMessage="1" showErrorMessage="1" sqref="E9 E62">
      <formula1>"一级,二级,三级,四级"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I8" sqref="I8"/>
    </sheetView>
  </sheetViews>
  <sheetFormatPr defaultColWidth="9" defaultRowHeight="27" customHeight="1" outlineLevelCol="5"/>
  <cols>
    <col min="2" max="2" width="10.1111111111111" customWidth="1"/>
    <col min="3" max="3" width="16.4444444444444" customWidth="1"/>
    <col min="4" max="4" width="13.3333333333333" customWidth="1"/>
    <col min="5" max="5" width="12.6666666666667" customWidth="1"/>
    <col min="6" max="6" width="15.8888888888889" customWidth="1"/>
  </cols>
  <sheetData>
    <row r="1" customHeight="1" spans="1:6">
      <c r="A1" s="62" t="s">
        <v>170</v>
      </c>
      <c r="B1" s="62"/>
      <c r="C1" s="62"/>
      <c r="D1" s="62"/>
      <c r="E1" s="62"/>
      <c r="F1" s="62"/>
    </row>
    <row r="2" customHeight="1" spans="1:6">
      <c r="A2" s="63" t="s">
        <v>1</v>
      </c>
      <c r="B2" s="63" t="s">
        <v>2</v>
      </c>
      <c r="C2" s="63" t="s">
        <v>171</v>
      </c>
      <c r="D2" s="63" t="s">
        <v>172</v>
      </c>
      <c r="E2" s="63" t="s">
        <v>173</v>
      </c>
      <c r="F2" s="63" t="s">
        <v>174</v>
      </c>
    </row>
    <row r="3" ht="25" customHeight="1" spans="1:6">
      <c r="A3" s="64">
        <v>1</v>
      </c>
      <c r="B3" s="64" t="s">
        <v>20</v>
      </c>
      <c r="C3" s="64" t="s">
        <v>175</v>
      </c>
      <c r="D3" s="64">
        <v>680</v>
      </c>
      <c r="E3" s="65">
        <v>1</v>
      </c>
      <c r="F3" s="65">
        <f>SUM(D3:D30)*E3</f>
        <v>21407</v>
      </c>
    </row>
    <row r="4" ht="25" customHeight="1" spans="1:6">
      <c r="A4" s="64">
        <v>2</v>
      </c>
      <c r="B4" s="64" t="s">
        <v>24</v>
      </c>
      <c r="C4" s="64" t="s">
        <v>176</v>
      </c>
      <c r="D4" s="64">
        <v>682</v>
      </c>
      <c r="E4" s="65">
        <v>1</v>
      </c>
      <c r="F4" s="65"/>
    </row>
    <row r="5" ht="25" customHeight="1" spans="1:6">
      <c r="A5" s="64">
        <v>3</v>
      </c>
      <c r="B5" s="64" t="s">
        <v>26</v>
      </c>
      <c r="C5" s="64" t="s">
        <v>177</v>
      </c>
      <c r="D5" s="64">
        <v>330</v>
      </c>
      <c r="E5" s="65">
        <v>1</v>
      </c>
      <c r="F5" s="65"/>
    </row>
    <row r="6" ht="25" customHeight="1" spans="1:6">
      <c r="A6" s="64">
        <v>4</v>
      </c>
      <c r="B6" s="64" t="s">
        <v>25</v>
      </c>
      <c r="C6" s="64" t="s">
        <v>178</v>
      </c>
      <c r="D6" s="64">
        <v>840</v>
      </c>
      <c r="E6" s="65">
        <v>1</v>
      </c>
      <c r="F6" s="65"/>
    </row>
    <row r="7" ht="25" customHeight="1" spans="1:6">
      <c r="A7" s="64">
        <v>5</v>
      </c>
      <c r="B7" s="64" t="s">
        <v>27</v>
      </c>
      <c r="C7" s="64" t="s">
        <v>179</v>
      </c>
      <c r="D7" s="64">
        <v>1940</v>
      </c>
      <c r="E7" s="65">
        <v>1</v>
      </c>
      <c r="F7" s="65"/>
    </row>
    <row r="8" ht="25" customHeight="1" spans="1:6">
      <c r="A8" s="64">
        <v>6</v>
      </c>
      <c r="B8" s="64" t="s">
        <v>27</v>
      </c>
      <c r="C8" s="64" t="s">
        <v>180</v>
      </c>
      <c r="D8" s="64">
        <v>572</v>
      </c>
      <c r="E8" s="65">
        <v>1</v>
      </c>
      <c r="F8" s="65"/>
    </row>
    <row r="9" ht="25" customHeight="1" spans="1:6">
      <c r="A9" s="64">
        <v>7</v>
      </c>
      <c r="B9" s="64" t="s">
        <v>31</v>
      </c>
      <c r="C9" s="64" t="s">
        <v>179</v>
      </c>
      <c r="D9" s="64">
        <v>1938</v>
      </c>
      <c r="E9" s="65">
        <v>1</v>
      </c>
      <c r="F9" s="65"/>
    </row>
    <row r="10" ht="25" customHeight="1" spans="1:6">
      <c r="A10" s="64">
        <v>8</v>
      </c>
      <c r="B10" s="64" t="s">
        <v>32</v>
      </c>
      <c r="C10" s="64" t="s">
        <v>181</v>
      </c>
      <c r="D10" s="64">
        <v>322</v>
      </c>
      <c r="E10" s="65">
        <v>1</v>
      </c>
      <c r="F10" s="65"/>
    </row>
    <row r="11" ht="25" customHeight="1" spans="1:6">
      <c r="A11" s="64">
        <v>9</v>
      </c>
      <c r="B11" s="64" t="s">
        <v>34</v>
      </c>
      <c r="C11" s="64" t="s">
        <v>182</v>
      </c>
      <c r="D11" s="64">
        <v>874</v>
      </c>
      <c r="E11" s="65">
        <v>1</v>
      </c>
      <c r="F11" s="65"/>
    </row>
    <row r="12" ht="25" customHeight="1" spans="1:6">
      <c r="A12" s="64">
        <v>10</v>
      </c>
      <c r="B12" s="64" t="s">
        <v>35</v>
      </c>
      <c r="C12" s="64" t="s">
        <v>182</v>
      </c>
      <c r="D12" s="64">
        <v>874</v>
      </c>
      <c r="E12" s="65">
        <v>1</v>
      </c>
      <c r="F12" s="65"/>
    </row>
    <row r="13" ht="25" customHeight="1" spans="1:6">
      <c r="A13" s="64">
        <v>11</v>
      </c>
      <c r="B13" s="64" t="s">
        <v>36</v>
      </c>
      <c r="C13" s="64" t="s">
        <v>183</v>
      </c>
      <c r="D13" s="64">
        <v>1779</v>
      </c>
      <c r="E13" s="65">
        <v>1</v>
      </c>
      <c r="F13" s="65"/>
    </row>
    <row r="14" ht="25" customHeight="1" spans="1:6">
      <c r="A14" s="64">
        <v>12</v>
      </c>
      <c r="B14" s="66" t="s">
        <v>36</v>
      </c>
      <c r="C14" s="66" t="s">
        <v>184</v>
      </c>
      <c r="D14" s="64">
        <v>415</v>
      </c>
      <c r="E14" s="65">
        <v>1</v>
      </c>
      <c r="F14" s="65"/>
    </row>
    <row r="15" ht="25" customHeight="1" spans="1:6">
      <c r="A15" s="64">
        <v>13</v>
      </c>
      <c r="B15" s="64" t="s">
        <v>40</v>
      </c>
      <c r="C15" s="64" t="s">
        <v>185</v>
      </c>
      <c r="D15" s="64">
        <v>775</v>
      </c>
      <c r="E15" s="65">
        <v>1</v>
      </c>
      <c r="F15" s="65"/>
    </row>
    <row r="16" ht="25" customHeight="1" spans="1:6">
      <c r="A16" s="64">
        <v>14</v>
      </c>
      <c r="B16" s="64" t="s">
        <v>42</v>
      </c>
      <c r="C16" s="64" t="s">
        <v>186</v>
      </c>
      <c r="D16" s="64">
        <v>555</v>
      </c>
      <c r="E16" s="65">
        <v>1</v>
      </c>
      <c r="F16" s="65"/>
    </row>
    <row r="17" ht="25" customHeight="1" spans="1:6">
      <c r="A17" s="64">
        <v>15</v>
      </c>
      <c r="B17" s="64" t="s">
        <v>43</v>
      </c>
      <c r="C17" s="64" t="s">
        <v>185</v>
      </c>
      <c r="D17" s="64">
        <v>775</v>
      </c>
      <c r="E17" s="65">
        <v>1</v>
      </c>
      <c r="F17" s="65"/>
    </row>
    <row r="18" ht="25" customHeight="1" spans="1:6">
      <c r="A18" s="64">
        <v>16</v>
      </c>
      <c r="B18" s="64" t="s">
        <v>44</v>
      </c>
      <c r="C18" s="64" t="s">
        <v>187</v>
      </c>
      <c r="D18" s="64">
        <v>500</v>
      </c>
      <c r="E18" s="65">
        <v>1</v>
      </c>
      <c r="F18" s="65"/>
    </row>
    <row r="19" ht="25" customHeight="1" spans="1:6">
      <c r="A19" s="64">
        <v>17</v>
      </c>
      <c r="B19" s="64" t="s">
        <v>33</v>
      </c>
      <c r="C19" s="64" t="s">
        <v>188</v>
      </c>
      <c r="D19" s="64">
        <v>430</v>
      </c>
      <c r="E19" s="65">
        <v>1</v>
      </c>
      <c r="F19" s="65"/>
    </row>
    <row r="20" ht="25" customHeight="1" spans="1:6">
      <c r="A20" s="64">
        <v>18</v>
      </c>
      <c r="B20" s="64" t="s">
        <v>46</v>
      </c>
      <c r="C20" s="64" t="s">
        <v>189</v>
      </c>
      <c r="D20" s="64">
        <v>180</v>
      </c>
      <c r="E20" s="65">
        <v>1</v>
      </c>
      <c r="F20" s="65"/>
    </row>
    <row r="21" ht="25" customHeight="1" spans="1:6">
      <c r="A21" s="64">
        <v>19</v>
      </c>
      <c r="B21" s="64" t="s">
        <v>47</v>
      </c>
      <c r="C21" s="64" t="s">
        <v>190</v>
      </c>
      <c r="D21" s="64">
        <v>205</v>
      </c>
      <c r="E21" s="65">
        <v>1</v>
      </c>
      <c r="F21" s="65"/>
    </row>
    <row r="22" ht="25" customHeight="1" spans="1:6">
      <c r="A22" s="64">
        <v>20</v>
      </c>
      <c r="B22" s="64" t="s">
        <v>45</v>
      </c>
      <c r="C22" s="64" t="s">
        <v>191</v>
      </c>
      <c r="D22" s="64">
        <v>555</v>
      </c>
      <c r="E22" s="65">
        <v>1</v>
      </c>
      <c r="F22" s="65"/>
    </row>
    <row r="23" ht="25" customHeight="1" spans="1:6">
      <c r="A23" s="64">
        <v>21</v>
      </c>
      <c r="B23" s="64" t="s">
        <v>41</v>
      </c>
      <c r="C23" s="64" t="s">
        <v>192</v>
      </c>
      <c r="D23" s="64">
        <v>880</v>
      </c>
      <c r="E23" s="65">
        <v>1</v>
      </c>
      <c r="F23" s="65"/>
    </row>
    <row r="24" ht="25" customHeight="1" spans="1:6">
      <c r="A24" s="64">
        <v>22</v>
      </c>
      <c r="B24" s="64" t="s">
        <v>48</v>
      </c>
      <c r="C24" s="64" t="s">
        <v>193</v>
      </c>
      <c r="D24" s="64">
        <v>1425</v>
      </c>
      <c r="E24" s="65">
        <v>1</v>
      </c>
      <c r="F24" s="65"/>
    </row>
    <row r="25" ht="25" customHeight="1" spans="1:6">
      <c r="A25" s="64">
        <v>23</v>
      </c>
      <c r="B25" s="64" t="s">
        <v>38</v>
      </c>
      <c r="C25" s="64" t="s">
        <v>194</v>
      </c>
      <c r="D25" s="64">
        <v>760</v>
      </c>
      <c r="E25" s="65">
        <v>1</v>
      </c>
      <c r="F25" s="65"/>
    </row>
    <row r="26" ht="25" customHeight="1" spans="1:6">
      <c r="A26" s="64">
        <v>24</v>
      </c>
      <c r="B26" s="64" t="s">
        <v>39</v>
      </c>
      <c r="C26" s="64" t="s">
        <v>194</v>
      </c>
      <c r="D26" s="64">
        <v>760</v>
      </c>
      <c r="E26" s="65">
        <v>1</v>
      </c>
      <c r="F26" s="65"/>
    </row>
    <row r="27" ht="25" customHeight="1" spans="1:6">
      <c r="A27" s="64">
        <v>25</v>
      </c>
      <c r="B27" s="64" t="s">
        <v>51</v>
      </c>
      <c r="C27" s="64" t="s">
        <v>195</v>
      </c>
      <c r="D27" s="64">
        <v>1252</v>
      </c>
      <c r="E27" s="65">
        <v>1</v>
      </c>
      <c r="F27" s="65"/>
    </row>
    <row r="28" ht="25" customHeight="1" spans="1:6">
      <c r="A28" s="64">
        <v>26</v>
      </c>
      <c r="B28" s="64" t="s">
        <v>50</v>
      </c>
      <c r="C28" s="64" t="s">
        <v>196</v>
      </c>
      <c r="D28" s="64">
        <v>700</v>
      </c>
      <c r="E28" s="65">
        <v>1</v>
      </c>
      <c r="F28" s="65"/>
    </row>
    <row r="29" ht="25" customHeight="1" spans="1:6">
      <c r="A29" s="64">
        <v>27</v>
      </c>
      <c r="B29" s="64" t="s">
        <v>52</v>
      </c>
      <c r="C29" s="64" t="s">
        <v>197</v>
      </c>
      <c r="D29" s="64">
        <v>275</v>
      </c>
      <c r="E29" s="65">
        <v>1</v>
      </c>
      <c r="F29" s="65"/>
    </row>
    <row r="30" ht="25" customHeight="1" spans="1:6">
      <c r="A30" s="64">
        <v>28</v>
      </c>
      <c r="B30" s="64" t="s">
        <v>53</v>
      </c>
      <c r="C30" s="64" t="s">
        <v>198</v>
      </c>
      <c r="D30" s="64">
        <v>134</v>
      </c>
      <c r="E30" s="65">
        <v>1</v>
      </c>
      <c r="F30" s="65"/>
    </row>
    <row r="31" ht="25" customHeight="1" spans="1:6">
      <c r="A31" s="63" t="s">
        <v>199</v>
      </c>
      <c r="B31" s="63"/>
      <c r="C31" s="63"/>
      <c r="D31" s="63">
        <f>SUM(D3:D30)</f>
        <v>21407</v>
      </c>
      <c r="E31" s="67"/>
      <c r="F31" s="68">
        <f>SUM(F3)/1000</f>
        <v>21.407</v>
      </c>
    </row>
    <row r="32" ht="25" customHeight="1" spans="1:6">
      <c r="A32" s="63" t="s">
        <v>200</v>
      </c>
      <c r="B32" s="63"/>
      <c r="C32" s="63"/>
      <c r="D32" s="69" t="s">
        <v>201</v>
      </c>
      <c r="E32" s="69"/>
      <c r="F32" s="69"/>
    </row>
  </sheetData>
  <mergeCells count="5">
    <mergeCell ref="A1:F1"/>
    <mergeCell ref="A31:C31"/>
    <mergeCell ref="A32:C32"/>
    <mergeCell ref="D32:F32"/>
    <mergeCell ref="F3:F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O6" sqref="O6"/>
    </sheetView>
  </sheetViews>
  <sheetFormatPr defaultColWidth="9" defaultRowHeight="35" customHeight="1"/>
  <cols>
    <col min="1" max="8" width="9" style="7"/>
    <col min="9" max="9" width="10.1944444444444" style="7" customWidth="1"/>
    <col min="10" max="10" width="9" style="7"/>
    <col min="11" max="11" width="10.2222222222222" style="7"/>
    <col min="12" max="12" width="9.44444444444444" style="7"/>
    <col min="13" max="13" width="9" style="7"/>
    <col min="14" max="14" width="11.5555555555556" style="7"/>
    <col min="15" max="15" width="9.37962962962963" style="7"/>
    <col min="16" max="16" width="11.5555555555556" style="7"/>
    <col min="17" max="20" width="9" style="7"/>
    <col min="21" max="21" width="11.8888888888889" style="7" customWidth="1"/>
    <col min="22" max="22" width="16.4722222222222" style="7" customWidth="1"/>
    <col min="23" max="24" width="9.66666666666667" style="7"/>
    <col min="25" max="16384" width="9" style="7"/>
  </cols>
  <sheetData>
    <row r="1" s="6" customFormat="1" customHeight="1" spans="1:22">
      <c r="A1" s="8" t="s">
        <v>202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45"/>
      <c r="S1" s="8"/>
      <c r="T1" s="8"/>
      <c r="U1" s="8"/>
      <c r="V1" s="8"/>
    </row>
    <row r="2" s="7" customFormat="1" customHeight="1" spans="1:21">
      <c r="A2" s="9" t="s">
        <v>203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6" customFormat="1" customHeight="1" spans="1:22">
      <c r="A3" s="10" t="s">
        <v>204</v>
      </c>
      <c r="B3" s="10"/>
      <c r="C3" s="10"/>
      <c r="D3" s="10"/>
      <c r="E3" s="10"/>
      <c r="F3" s="10"/>
      <c r="G3" s="10"/>
      <c r="H3" s="10"/>
      <c r="I3" s="37"/>
      <c r="J3" s="10"/>
      <c r="K3" s="10"/>
      <c r="L3" s="10"/>
      <c r="M3" s="10"/>
      <c r="N3" s="10"/>
      <c r="O3" s="10"/>
      <c r="P3" s="10"/>
      <c r="Q3" s="10"/>
      <c r="R3" s="46"/>
      <c r="S3" s="10"/>
      <c r="T3" s="10"/>
      <c r="U3" s="10"/>
      <c r="V3" s="10"/>
    </row>
    <row r="4" s="7" customFormat="1" customHeight="1" spans="1:22">
      <c r="A4" s="11" t="s">
        <v>205</v>
      </c>
      <c r="B4" s="12" t="s">
        <v>1</v>
      </c>
      <c r="C4" s="12" t="s">
        <v>206</v>
      </c>
      <c r="D4" s="13" t="s">
        <v>207</v>
      </c>
      <c r="E4" s="13" t="s">
        <v>208</v>
      </c>
      <c r="F4" s="13" t="s">
        <v>209</v>
      </c>
      <c r="G4" s="14" t="s">
        <v>210</v>
      </c>
      <c r="H4" s="15"/>
      <c r="I4" s="12" t="s">
        <v>211</v>
      </c>
      <c r="J4" s="11" t="s">
        <v>212</v>
      </c>
      <c r="K4" s="12" t="s">
        <v>213</v>
      </c>
      <c r="L4" s="38" t="s">
        <v>214</v>
      </c>
      <c r="M4" s="12" t="s">
        <v>215</v>
      </c>
      <c r="N4" s="12"/>
      <c r="O4" s="12" t="s">
        <v>216</v>
      </c>
      <c r="P4" s="12"/>
      <c r="Q4" s="47" t="s">
        <v>217</v>
      </c>
      <c r="R4" s="48"/>
      <c r="S4" s="11" t="s">
        <v>218</v>
      </c>
      <c r="T4" s="49" t="s">
        <v>219</v>
      </c>
      <c r="U4" s="50" t="s">
        <v>220</v>
      </c>
      <c r="V4" s="11" t="s">
        <v>221</v>
      </c>
    </row>
    <row r="5" s="7" customFormat="1" customHeight="1" spans="1:22">
      <c r="A5" s="11"/>
      <c r="B5" s="12"/>
      <c r="C5" s="12"/>
      <c r="D5" s="16"/>
      <c r="E5" s="16"/>
      <c r="F5" s="16"/>
      <c r="G5" s="12" t="s">
        <v>222</v>
      </c>
      <c r="H5" s="12" t="s">
        <v>223</v>
      </c>
      <c r="I5" s="12"/>
      <c r="J5" s="11"/>
      <c r="K5" s="12"/>
      <c r="L5" s="39"/>
      <c r="M5" s="12" t="s">
        <v>224</v>
      </c>
      <c r="N5" s="12" t="s">
        <v>60</v>
      </c>
      <c r="O5" s="12" t="s">
        <v>224</v>
      </c>
      <c r="P5" s="12" t="s">
        <v>60</v>
      </c>
      <c r="Q5" s="11" t="s">
        <v>105</v>
      </c>
      <c r="R5" s="11" t="s">
        <v>60</v>
      </c>
      <c r="S5" s="11"/>
      <c r="T5" s="49"/>
      <c r="U5" s="51"/>
      <c r="V5" s="52"/>
    </row>
    <row r="6" s="7" customFormat="1" customHeight="1" spans="1:22">
      <c r="A6" s="17" t="s">
        <v>225</v>
      </c>
      <c r="B6" s="18">
        <v>1</v>
      </c>
      <c r="C6" s="19" t="s">
        <v>47</v>
      </c>
      <c r="D6" s="19" t="s">
        <v>226</v>
      </c>
      <c r="E6" s="20">
        <v>1</v>
      </c>
      <c r="F6" s="20">
        <f t="shared" ref="F6:F27" si="0">2*E6</f>
        <v>2</v>
      </c>
      <c r="G6" s="21" t="s">
        <v>40</v>
      </c>
      <c r="H6" s="21" t="s">
        <v>36</v>
      </c>
      <c r="I6" s="40">
        <v>16</v>
      </c>
      <c r="J6" s="40">
        <v>16</v>
      </c>
      <c r="K6" s="21">
        <v>205</v>
      </c>
      <c r="L6" s="21">
        <f t="shared" ref="L6:L27" si="1">2*K6</f>
        <v>410</v>
      </c>
      <c r="M6" s="20">
        <v>7.5</v>
      </c>
      <c r="N6" s="21">
        <v>1112.6</v>
      </c>
      <c r="O6" s="20" t="s">
        <v>227</v>
      </c>
      <c r="P6" s="21">
        <v>1643</v>
      </c>
      <c r="Q6" s="20"/>
      <c r="R6" s="20"/>
      <c r="S6" s="20" t="s">
        <v>228</v>
      </c>
      <c r="T6" s="53">
        <v>198512</v>
      </c>
      <c r="U6" s="33" t="s">
        <v>229</v>
      </c>
      <c r="V6" s="54"/>
    </row>
    <row r="7" s="7" customFormat="1" customHeight="1" spans="1:22">
      <c r="A7" s="17" t="s">
        <v>225</v>
      </c>
      <c r="B7" s="18">
        <v>2</v>
      </c>
      <c r="C7" s="19" t="s">
        <v>43</v>
      </c>
      <c r="D7" s="19" t="s">
        <v>226</v>
      </c>
      <c r="E7" s="20">
        <v>3</v>
      </c>
      <c r="F7" s="20">
        <f t="shared" si="0"/>
        <v>6</v>
      </c>
      <c r="G7" s="21" t="s">
        <v>41</v>
      </c>
      <c r="H7" s="21" t="s">
        <v>31</v>
      </c>
      <c r="I7" s="40">
        <v>16</v>
      </c>
      <c r="J7" s="40">
        <v>16</v>
      </c>
      <c r="K7" s="21">
        <v>773.7</v>
      </c>
      <c r="L7" s="21">
        <f t="shared" si="1"/>
        <v>1547.4</v>
      </c>
      <c r="M7" s="20">
        <v>7.5</v>
      </c>
      <c r="N7" s="21">
        <v>4507.1</v>
      </c>
      <c r="O7" s="20" t="s">
        <v>227</v>
      </c>
      <c r="P7" s="21">
        <v>6361.9</v>
      </c>
      <c r="Q7" s="20"/>
      <c r="R7" s="20"/>
      <c r="S7" s="20" t="s">
        <v>228</v>
      </c>
      <c r="T7" s="53">
        <v>201703</v>
      </c>
      <c r="U7" s="33" t="s">
        <v>230</v>
      </c>
      <c r="V7" s="18" t="s">
        <v>231</v>
      </c>
    </row>
    <row r="8" s="7" customFormat="1" customHeight="1" spans="1:22">
      <c r="A8" s="17" t="s">
        <v>225</v>
      </c>
      <c r="B8" s="18">
        <v>3</v>
      </c>
      <c r="C8" s="19" t="s">
        <v>44</v>
      </c>
      <c r="D8" s="19" t="s">
        <v>226</v>
      </c>
      <c r="E8" s="20">
        <v>2</v>
      </c>
      <c r="F8" s="20">
        <f t="shared" si="0"/>
        <v>4</v>
      </c>
      <c r="G8" s="21" t="s">
        <v>41</v>
      </c>
      <c r="H8" s="21" t="s">
        <v>45</v>
      </c>
      <c r="I8" s="40">
        <v>16</v>
      </c>
      <c r="J8" s="40">
        <v>16</v>
      </c>
      <c r="K8" s="21">
        <v>498.7</v>
      </c>
      <c r="L8" s="21">
        <f t="shared" si="1"/>
        <v>997.4</v>
      </c>
      <c r="M8" s="20">
        <v>7.5</v>
      </c>
      <c r="N8" s="21">
        <v>2961.5</v>
      </c>
      <c r="O8" s="20" t="s">
        <v>227</v>
      </c>
      <c r="P8" s="21">
        <v>4072.4</v>
      </c>
      <c r="Q8" s="20"/>
      <c r="R8" s="20"/>
      <c r="S8" s="20" t="s">
        <v>228</v>
      </c>
      <c r="T8" s="53">
        <v>199410</v>
      </c>
      <c r="U8" s="33" t="s">
        <v>229</v>
      </c>
      <c r="V8" s="18"/>
    </row>
    <row r="9" s="7" customFormat="1" customHeight="1" spans="1:22">
      <c r="A9" s="17" t="s">
        <v>225</v>
      </c>
      <c r="B9" s="18">
        <v>4</v>
      </c>
      <c r="C9" s="19" t="s">
        <v>52</v>
      </c>
      <c r="D9" s="19" t="s">
        <v>226</v>
      </c>
      <c r="E9" s="20">
        <v>1</v>
      </c>
      <c r="F9" s="20">
        <f t="shared" si="0"/>
        <v>2</v>
      </c>
      <c r="G9" s="21" t="s">
        <v>45</v>
      </c>
      <c r="H9" s="21" t="s">
        <v>31</v>
      </c>
      <c r="I9" s="41">
        <v>16</v>
      </c>
      <c r="J9" s="41">
        <v>16</v>
      </c>
      <c r="K9" s="21">
        <v>275</v>
      </c>
      <c r="L9" s="21">
        <f t="shared" si="1"/>
        <v>550</v>
      </c>
      <c r="M9" s="20">
        <v>7.5</v>
      </c>
      <c r="N9" s="21">
        <v>1678.8</v>
      </c>
      <c r="O9" s="20" t="s">
        <v>227</v>
      </c>
      <c r="P9" s="21">
        <v>2273.8</v>
      </c>
      <c r="Q9" s="20"/>
      <c r="R9" s="20"/>
      <c r="S9" s="20" t="s">
        <v>228</v>
      </c>
      <c r="T9" s="53">
        <v>199511</v>
      </c>
      <c r="U9" s="33" t="s">
        <v>229</v>
      </c>
      <c r="V9" s="18"/>
    </row>
    <row r="10" s="7" customFormat="1" customHeight="1" spans="1:22">
      <c r="A10" s="17" t="s">
        <v>225</v>
      </c>
      <c r="B10" s="18">
        <v>5</v>
      </c>
      <c r="C10" s="19" t="s">
        <v>20</v>
      </c>
      <c r="D10" s="19" t="s">
        <v>226</v>
      </c>
      <c r="E10" s="20">
        <v>2</v>
      </c>
      <c r="F10" s="20">
        <f t="shared" si="0"/>
        <v>4</v>
      </c>
      <c r="G10" s="21" t="s">
        <v>25</v>
      </c>
      <c r="H10" s="21" t="s">
        <v>22</v>
      </c>
      <c r="I10" s="40">
        <v>16</v>
      </c>
      <c r="J10" s="40">
        <v>16</v>
      </c>
      <c r="K10" s="21">
        <v>679.2</v>
      </c>
      <c r="L10" s="21">
        <f t="shared" si="1"/>
        <v>1358.4</v>
      </c>
      <c r="M10" s="20">
        <v>8</v>
      </c>
      <c r="N10" s="21">
        <v>4505.6</v>
      </c>
      <c r="O10" s="20" t="s">
        <v>232</v>
      </c>
      <c r="P10" s="21">
        <v>5288.8</v>
      </c>
      <c r="Q10" s="20"/>
      <c r="R10" s="20"/>
      <c r="S10" s="20" t="s">
        <v>228</v>
      </c>
      <c r="T10" s="53">
        <v>201703</v>
      </c>
      <c r="U10" s="33" t="s">
        <v>230</v>
      </c>
      <c r="V10" s="18" t="s">
        <v>231</v>
      </c>
    </row>
    <row r="11" s="7" customFormat="1" customHeight="1" spans="1:22">
      <c r="A11" s="17" t="s">
        <v>225</v>
      </c>
      <c r="B11" s="18">
        <v>6</v>
      </c>
      <c r="C11" s="19" t="s">
        <v>24</v>
      </c>
      <c r="D11" s="19" t="s">
        <v>226</v>
      </c>
      <c r="E11" s="20">
        <v>2</v>
      </c>
      <c r="F11" s="20">
        <f t="shared" si="0"/>
        <v>4</v>
      </c>
      <c r="G11" s="21" t="s">
        <v>25</v>
      </c>
      <c r="H11" s="21" t="s">
        <v>22</v>
      </c>
      <c r="I11" s="40">
        <v>16</v>
      </c>
      <c r="J11" s="40">
        <v>16</v>
      </c>
      <c r="K11" s="21">
        <v>681.9</v>
      </c>
      <c r="L11" s="21">
        <f t="shared" si="1"/>
        <v>1363.8</v>
      </c>
      <c r="M11" s="20">
        <v>8</v>
      </c>
      <c r="N11" s="21">
        <v>4583.2</v>
      </c>
      <c r="O11" s="20" t="s">
        <v>232</v>
      </c>
      <c r="P11" s="21">
        <v>5311.2</v>
      </c>
      <c r="Q11" s="20"/>
      <c r="R11" s="20"/>
      <c r="S11" s="18" t="s">
        <v>233</v>
      </c>
      <c r="T11" s="53">
        <v>199305</v>
      </c>
      <c r="U11" s="33" t="s">
        <v>229</v>
      </c>
      <c r="V11" s="18"/>
    </row>
    <row r="12" s="7" customFormat="1" customHeight="1" spans="1:22">
      <c r="A12" s="17" t="s">
        <v>225</v>
      </c>
      <c r="B12" s="18">
        <v>7</v>
      </c>
      <c r="C12" s="19" t="s">
        <v>50</v>
      </c>
      <c r="D12" s="19" t="s">
        <v>226</v>
      </c>
      <c r="E12" s="20">
        <v>2</v>
      </c>
      <c r="F12" s="20">
        <f t="shared" si="0"/>
        <v>4</v>
      </c>
      <c r="G12" s="21" t="s">
        <v>48</v>
      </c>
      <c r="H12" s="21" t="s">
        <v>39</v>
      </c>
      <c r="I12" s="41">
        <v>24</v>
      </c>
      <c r="J12" s="41">
        <v>24</v>
      </c>
      <c r="K12" s="21">
        <v>700</v>
      </c>
      <c r="L12" s="21">
        <f t="shared" si="1"/>
        <v>1400</v>
      </c>
      <c r="M12" s="20">
        <v>16</v>
      </c>
      <c r="N12" s="21">
        <v>7313.1</v>
      </c>
      <c r="O12" s="20" t="s">
        <v>234</v>
      </c>
      <c r="P12" s="21">
        <v>5530</v>
      </c>
      <c r="Q12" s="20"/>
      <c r="R12" s="20"/>
      <c r="S12" s="20" t="s">
        <v>228</v>
      </c>
      <c r="T12" s="53">
        <v>199508</v>
      </c>
      <c r="U12" s="33" t="s">
        <v>229</v>
      </c>
      <c r="V12" s="18"/>
    </row>
    <row r="13" s="7" customFormat="1" customHeight="1" spans="1:22">
      <c r="A13" s="17" t="s">
        <v>225</v>
      </c>
      <c r="B13" s="18">
        <v>8</v>
      </c>
      <c r="C13" s="19" t="s">
        <v>33</v>
      </c>
      <c r="D13" s="19" t="s">
        <v>226</v>
      </c>
      <c r="E13" s="20">
        <v>2</v>
      </c>
      <c r="F13" s="20">
        <f t="shared" si="0"/>
        <v>4</v>
      </c>
      <c r="G13" s="21" t="s">
        <v>34</v>
      </c>
      <c r="H13" s="21" t="s">
        <v>32</v>
      </c>
      <c r="I13" s="40">
        <v>16</v>
      </c>
      <c r="J13" s="40">
        <v>16</v>
      </c>
      <c r="K13" s="21">
        <v>429.3</v>
      </c>
      <c r="L13" s="21">
        <f t="shared" si="1"/>
        <v>858.6</v>
      </c>
      <c r="M13" s="20">
        <v>7.5</v>
      </c>
      <c r="N13" s="21">
        <v>4368.3</v>
      </c>
      <c r="O13" s="20" t="s">
        <v>227</v>
      </c>
      <c r="P13" s="21">
        <v>3553.4</v>
      </c>
      <c r="Q13" s="18"/>
      <c r="R13" s="18"/>
      <c r="S13" s="18" t="s">
        <v>228</v>
      </c>
      <c r="T13" s="55">
        <v>198512</v>
      </c>
      <c r="U13" s="33" t="s">
        <v>229</v>
      </c>
      <c r="V13" s="18"/>
    </row>
    <row r="14" s="7" customFormat="1" customHeight="1" spans="1:22">
      <c r="A14" s="17" t="s">
        <v>225</v>
      </c>
      <c r="B14" s="18">
        <v>9</v>
      </c>
      <c r="C14" s="19" t="s">
        <v>41</v>
      </c>
      <c r="D14" s="19" t="s">
        <v>226</v>
      </c>
      <c r="E14" s="20">
        <v>2</v>
      </c>
      <c r="F14" s="20">
        <f t="shared" si="0"/>
        <v>4</v>
      </c>
      <c r="G14" s="21" t="s">
        <v>44</v>
      </c>
      <c r="H14" s="21" t="s">
        <v>40</v>
      </c>
      <c r="I14" s="40">
        <v>16</v>
      </c>
      <c r="J14" s="40">
        <v>16</v>
      </c>
      <c r="K14" s="21">
        <v>880</v>
      </c>
      <c r="L14" s="21">
        <f t="shared" si="1"/>
        <v>1760</v>
      </c>
      <c r="M14" s="20">
        <v>7.5</v>
      </c>
      <c r="N14" s="21">
        <v>8030.6</v>
      </c>
      <c r="O14" s="20" t="s">
        <v>234</v>
      </c>
      <c r="P14" s="21">
        <v>7270</v>
      </c>
      <c r="Q14" s="18"/>
      <c r="R14" s="18"/>
      <c r="S14" s="18" t="s">
        <v>228</v>
      </c>
      <c r="T14" s="55">
        <v>198512</v>
      </c>
      <c r="U14" s="33" t="s">
        <v>229</v>
      </c>
      <c r="V14" s="18"/>
    </row>
    <row r="15" s="7" customFormat="1" customHeight="1" spans="1:22">
      <c r="A15" s="17" t="s">
        <v>225</v>
      </c>
      <c r="B15" s="18">
        <v>10</v>
      </c>
      <c r="C15" s="19" t="s">
        <v>51</v>
      </c>
      <c r="D15" s="19" t="s">
        <v>226</v>
      </c>
      <c r="E15" s="20">
        <v>4</v>
      </c>
      <c r="F15" s="20">
        <f t="shared" si="0"/>
        <v>8</v>
      </c>
      <c r="G15" s="21" t="s">
        <v>31</v>
      </c>
      <c r="H15" s="21" t="s">
        <v>39</v>
      </c>
      <c r="I15" s="40">
        <v>20</v>
      </c>
      <c r="J15" s="40">
        <v>20</v>
      </c>
      <c r="K15" s="21">
        <v>1252</v>
      </c>
      <c r="L15" s="21">
        <f t="shared" si="1"/>
        <v>2504</v>
      </c>
      <c r="M15" s="20">
        <v>12</v>
      </c>
      <c r="N15" s="21">
        <v>15024</v>
      </c>
      <c r="O15" s="20" t="s">
        <v>234</v>
      </c>
      <c r="P15" s="21">
        <v>12404.3</v>
      </c>
      <c r="Q15" s="18"/>
      <c r="R15" s="18"/>
      <c r="S15" s="18" t="s">
        <v>228</v>
      </c>
      <c r="T15" s="55">
        <v>199508</v>
      </c>
      <c r="U15" s="33" t="s">
        <v>229</v>
      </c>
      <c r="V15" s="18"/>
    </row>
    <row r="16" s="7" customFormat="1" customHeight="1" spans="1:22">
      <c r="A16" s="17" t="s">
        <v>225</v>
      </c>
      <c r="B16" s="18">
        <v>11</v>
      </c>
      <c r="C16" s="22" t="s">
        <v>85</v>
      </c>
      <c r="D16" s="19" t="s">
        <v>226</v>
      </c>
      <c r="E16" s="20">
        <v>1</v>
      </c>
      <c r="F16" s="20">
        <f t="shared" si="0"/>
        <v>2</v>
      </c>
      <c r="G16" s="21" t="s">
        <v>36</v>
      </c>
      <c r="H16" s="21" t="s">
        <v>34</v>
      </c>
      <c r="I16" s="40">
        <v>16</v>
      </c>
      <c r="J16" s="40">
        <v>16</v>
      </c>
      <c r="K16" s="21">
        <v>180</v>
      </c>
      <c r="L16" s="21">
        <f t="shared" si="1"/>
        <v>360</v>
      </c>
      <c r="M16" s="20">
        <v>7.5</v>
      </c>
      <c r="N16" s="21">
        <v>940.1</v>
      </c>
      <c r="O16" s="20" t="s">
        <v>227</v>
      </c>
      <c r="P16" s="21">
        <v>1430.6</v>
      </c>
      <c r="Q16" s="18"/>
      <c r="R16" s="18"/>
      <c r="S16" s="18" t="s">
        <v>228</v>
      </c>
      <c r="T16" s="55">
        <v>198512</v>
      </c>
      <c r="U16" s="33" t="s">
        <v>229</v>
      </c>
      <c r="V16" s="18"/>
    </row>
    <row r="17" s="7" customFormat="1" customHeight="1" spans="1:22">
      <c r="A17" s="17" t="s">
        <v>225</v>
      </c>
      <c r="B17" s="18">
        <v>12</v>
      </c>
      <c r="C17" s="19" t="s">
        <v>31</v>
      </c>
      <c r="D17" s="19" t="s">
        <v>226</v>
      </c>
      <c r="E17" s="20">
        <v>8</v>
      </c>
      <c r="F17" s="20">
        <f t="shared" si="0"/>
        <v>16</v>
      </c>
      <c r="G17" s="21" t="s">
        <v>29</v>
      </c>
      <c r="H17" s="21" t="s">
        <v>28</v>
      </c>
      <c r="I17" s="40">
        <v>16</v>
      </c>
      <c r="J17" s="40">
        <v>16</v>
      </c>
      <c r="K17" s="21">
        <v>1937.1</v>
      </c>
      <c r="L17" s="21">
        <f t="shared" si="1"/>
        <v>3874.2</v>
      </c>
      <c r="M17" s="20">
        <v>7.5</v>
      </c>
      <c r="N17" s="21">
        <v>11423.6</v>
      </c>
      <c r="O17" s="20" t="s">
        <v>227</v>
      </c>
      <c r="P17" s="21">
        <v>15959.6</v>
      </c>
      <c r="Q17" s="18">
        <v>1</v>
      </c>
      <c r="R17" s="18">
        <v>369.2</v>
      </c>
      <c r="S17" s="18" t="s">
        <v>228</v>
      </c>
      <c r="T17" s="55">
        <v>201706</v>
      </c>
      <c r="U17" s="33" t="s">
        <v>230</v>
      </c>
      <c r="V17" s="18" t="s">
        <v>231</v>
      </c>
    </row>
    <row r="18" s="7" customFormat="1" customHeight="1" spans="1:22">
      <c r="A18" s="17" t="s">
        <v>225</v>
      </c>
      <c r="B18" s="18">
        <v>13</v>
      </c>
      <c r="C18" s="19" t="s">
        <v>32</v>
      </c>
      <c r="D18" s="19" t="s">
        <v>226</v>
      </c>
      <c r="E18" s="20">
        <v>1</v>
      </c>
      <c r="F18" s="20">
        <f t="shared" si="0"/>
        <v>2</v>
      </c>
      <c r="G18" s="21" t="s">
        <v>33</v>
      </c>
      <c r="H18" s="21" t="s">
        <v>27</v>
      </c>
      <c r="I18" s="40">
        <v>16</v>
      </c>
      <c r="J18" s="40">
        <v>16</v>
      </c>
      <c r="K18" s="21">
        <v>321.9</v>
      </c>
      <c r="L18" s="21">
        <f t="shared" si="1"/>
        <v>643.8</v>
      </c>
      <c r="M18" s="20">
        <v>7.5</v>
      </c>
      <c r="N18" s="21">
        <v>1981.3</v>
      </c>
      <c r="O18" s="20" t="s">
        <v>227</v>
      </c>
      <c r="P18" s="21">
        <v>2661.4</v>
      </c>
      <c r="Q18" s="18"/>
      <c r="R18" s="18"/>
      <c r="S18" s="18" t="s">
        <v>228</v>
      </c>
      <c r="T18" s="55">
        <v>198512</v>
      </c>
      <c r="U18" s="33" t="s">
        <v>229</v>
      </c>
      <c r="V18" s="18"/>
    </row>
    <row r="19" s="7" customFormat="1" customHeight="1" spans="1:22">
      <c r="A19" s="17" t="s">
        <v>225</v>
      </c>
      <c r="B19" s="18">
        <v>14</v>
      </c>
      <c r="C19" s="19" t="s">
        <v>34</v>
      </c>
      <c r="D19" s="19" t="s">
        <v>226</v>
      </c>
      <c r="E19" s="20">
        <v>4</v>
      </c>
      <c r="F19" s="20">
        <f t="shared" si="0"/>
        <v>8</v>
      </c>
      <c r="G19" s="21" t="s">
        <v>33</v>
      </c>
      <c r="H19" s="21" t="s">
        <v>31</v>
      </c>
      <c r="I19" s="40">
        <v>16</v>
      </c>
      <c r="J19" s="40">
        <v>16</v>
      </c>
      <c r="K19" s="21">
        <v>874</v>
      </c>
      <c r="L19" s="21">
        <f t="shared" si="1"/>
        <v>1748</v>
      </c>
      <c r="M19" s="20">
        <v>7.5</v>
      </c>
      <c r="N19" s="21">
        <v>4968.8</v>
      </c>
      <c r="O19" s="20" t="s">
        <v>227</v>
      </c>
      <c r="P19" s="21">
        <v>7214.4</v>
      </c>
      <c r="Q19" s="18"/>
      <c r="R19" s="18"/>
      <c r="S19" s="18" t="s">
        <v>228</v>
      </c>
      <c r="T19" s="55">
        <v>198512</v>
      </c>
      <c r="U19" s="33" t="s">
        <v>229</v>
      </c>
      <c r="V19" s="18"/>
    </row>
    <row r="20" s="7" customFormat="1" customHeight="1" spans="1:22">
      <c r="A20" s="17" t="s">
        <v>225</v>
      </c>
      <c r="B20" s="18">
        <v>15</v>
      </c>
      <c r="C20" s="19" t="s">
        <v>35</v>
      </c>
      <c r="D20" s="19" t="s">
        <v>226</v>
      </c>
      <c r="E20" s="20">
        <v>3</v>
      </c>
      <c r="F20" s="20">
        <f t="shared" si="0"/>
        <v>6</v>
      </c>
      <c r="G20" s="21" t="s">
        <v>33</v>
      </c>
      <c r="H20" s="21" t="s">
        <v>31</v>
      </c>
      <c r="I20" s="40">
        <v>16</v>
      </c>
      <c r="J20" s="40">
        <v>16</v>
      </c>
      <c r="K20" s="21">
        <v>873.3</v>
      </c>
      <c r="L20" s="21">
        <f t="shared" si="1"/>
        <v>1746.6</v>
      </c>
      <c r="M20" s="20">
        <v>7.5</v>
      </c>
      <c r="N20" s="21">
        <v>5158</v>
      </c>
      <c r="O20" s="20" t="s">
        <v>227</v>
      </c>
      <c r="P20" s="21">
        <v>7240.4</v>
      </c>
      <c r="Q20" s="18"/>
      <c r="R20" s="18"/>
      <c r="S20" s="18" t="s">
        <v>228</v>
      </c>
      <c r="T20" s="55">
        <v>201712</v>
      </c>
      <c r="U20" s="33" t="s">
        <v>230</v>
      </c>
      <c r="V20" s="18" t="s">
        <v>231</v>
      </c>
    </row>
    <row r="21" s="7" customFormat="1" customHeight="1" spans="1:22">
      <c r="A21" s="17" t="s">
        <v>225</v>
      </c>
      <c r="B21" s="18">
        <v>16</v>
      </c>
      <c r="C21" s="19" t="s">
        <v>45</v>
      </c>
      <c r="D21" s="19" t="s">
        <v>226</v>
      </c>
      <c r="E21" s="20">
        <v>3</v>
      </c>
      <c r="F21" s="20">
        <f t="shared" si="0"/>
        <v>6</v>
      </c>
      <c r="G21" s="21" t="s">
        <v>29</v>
      </c>
      <c r="H21" s="21" t="s">
        <v>43</v>
      </c>
      <c r="I21" s="40">
        <v>16</v>
      </c>
      <c r="J21" s="40">
        <v>16</v>
      </c>
      <c r="K21" s="21">
        <v>553.5</v>
      </c>
      <c r="L21" s="21">
        <f t="shared" si="1"/>
        <v>1107</v>
      </c>
      <c r="M21" s="20">
        <v>7.5</v>
      </c>
      <c r="N21" s="21">
        <v>3703.7</v>
      </c>
      <c r="O21" s="20" t="s">
        <v>227</v>
      </c>
      <c r="P21" s="21">
        <v>4577.2</v>
      </c>
      <c r="Q21" s="18"/>
      <c r="R21" s="18"/>
      <c r="S21" s="18" t="s">
        <v>228</v>
      </c>
      <c r="T21" s="55">
        <v>199410</v>
      </c>
      <c r="U21" s="33" t="s">
        <v>229</v>
      </c>
      <c r="V21" s="18"/>
    </row>
    <row r="22" s="7" customFormat="1" customHeight="1" spans="1:22">
      <c r="A22" s="17" t="s">
        <v>225</v>
      </c>
      <c r="B22" s="18">
        <v>17</v>
      </c>
      <c r="C22" s="19" t="s">
        <v>48</v>
      </c>
      <c r="D22" s="19" t="s">
        <v>226</v>
      </c>
      <c r="E22" s="20">
        <v>4</v>
      </c>
      <c r="F22" s="20">
        <f t="shared" si="0"/>
        <v>8</v>
      </c>
      <c r="G22" s="21" t="s">
        <v>29</v>
      </c>
      <c r="H22" s="21" t="s">
        <v>49</v>
      </c>
      <c r="I22" s="40">
        <v>20</v>
      </c>
      <c r="J22" s="40">
        <v>20</v>
      </c>
      <c r="K22" s="21">
        <v>1422.7</v>
      </c>
      <c r="L22" s="21">
        <f t="shared" si="1"/>
        <v>2845.4</v>
      </c>
      <c r="M22" s="20">
        <v>12</v>
      </c>
      <c r="N22" s="21">
        <v>13997.3</v>
      </c>
      <c r="O22" s="20" t="s">
        <v>235</v>
      </c>
      <c r="P22" s="21">
        <v>10773.6</v>
      </c>
      <c r="Q22" s="18">
        <v>1</v>
      </c>
      <c r="R22" s="18">
        <v>508.8</v>
      </c>
      <c r="S22" s="18" t="s">
        <v>228</v>
      </c>
      <c r="T22" s="55">
        <v>201703</v>
      </c>
      <c r="U22" s="33" t="s">
        <v>230</v>
      </c>
      <c r="V22" s="18" t="s">
        <v>231</v>
      </c>
    </row>
    <row r="23" s="7" customFormat="1" customHeight="1" spans="1:22">
      <c r="A23" s="17" t="s">
        <v>225</v>
      </c>
      <c r="B23" s="18">
        <v>18</v>
      </c>
      <c r="C23" s="19" t="s">
        <v>38</v>
      </c>
      <c r="D23" s="19" t="s">
        <v>226</v>
      </c>
      <c r="E23" s="20">
        <v>2</v>
      </c>
      <c r="F23" s="20">
        <f t="shared" si="0"/>
        <v>4</v>
      </c>
      <c r="G23" s="21" t="s">
        <v>50</v>
      </c>
      <c r="H23" s="21" t="s">
        <v>36</v>
      </c>
      <c r="I23" s="40">
        <v>20</v>
      </c>
      <c r="J23" s="40">
        <v>20</v>
      </c>
      <c r="K23" s="21">
        <v>757.8</v>
      </c>
      <c r="L23" s="21">
        <f t="shared" si="1"/>
        <v>1515.6</v>
      </c>
      <c r="M23" s="20">
        <v>12</v>
      </c>
      <c r="N23" s="21">
        <v>9093.6</v>
      </c>
      <c r="O23" s="20" t="s">
        <v>236</v>
      </c>
      <c r="P23" s="21">
        <v>8683.6</v>
      </c>
      <c r="Q23" s="18">
        <v>1</v>
      </c>
      <c r="R23" s="18">
        <v>415</v>
      </c>
      <c r="S23" s="18" t="s">
        <v>228</v>
      </c>
      <c r="T23" s="55">
        <v>199505</v>
      </c>
      <c r="U23" s="33" t="s">
        <v>229</v>
      </c>
      <c r="V23" s="18"/>
    </row>
    <row r="24" s="7" customFormat="1" customHeight="1" spans="1:22">
      <c r="A24" s="17" t="s">
        <v>225</v>
      </c>
      <c r="B24" s="18">
        <v>19</v>
      </c>
      <c r="C24" s="19" t="s">
        <v>26</v>
      </c>
      <c r="D24" s="19" t="s">
        <v>226</v>
      </c>
      <c r="E24" s="20">
        <v>1</v>
      </c>
      <c r="F24" s="20">
        <f t="shared" si="0"/>
        <v>2</v>
      </c>
      <c r="G24" s="21" t="s">
        <v>25</v>
      </c>
      <c r="H24" s="21" t="s">
        <v>27</v>
      </c>
      <c r="I24" s="40">
        <v>16</v>
      </c>
      <c r="J24" s="40">
        <v>16</v>
      </c>
      <c r="K24" s="21">
        <v>329.5</v>
      </c>
      <c r="L24" s="21">
        <f t="shared" si="1"/>
        <v>659</v>
      </c>
      <c r="M24" s="20">
        <v>8</v>
      </c>
      <c r="N24" s="21">
        <v>2636</v>
      </c>
      <c r="O24" s="20" t="s">
        <v>232</v>
      </c>
      <c r="P24" s="21">
        <v>3630</v>
      </c>
      <c r="Q24" s="18"/>
      <c r="R24" s="18"/>
      <c r="S24" s="18" t="s">
        <v>228</v>
      </c>
      <c r="T24" s="53">
        <v>201709</v>
      </c>
      <c r="U24" s="33" t="s">
        <v>230</v>
      </c>
      <c r="V24" s="18" t="s">
        <v>231</v>
      </c>
    </row>
    <row r="25" s="7" customFormat="1" customHeight="1" spans="1:22">
      <c r="A25" s="17" t="s">
        <v>225</v>
      </c>
      <c r="B25" s="18">
        <v>20</v>
      </c>
      <c r="C25" s="19" t="s">
        <v>25</v>
      </c>
      <c r="D25" s="19" t="s">
        <v>226</v>
      </c>
      <c r="E25" s="20">
        <v>3</v>
      </c>
      <c r="F25" s="20">
        <f t="shared" si="0"/>
        <v>6</v>
      </c>
      <c r="G25" s="21" t="s">
        <v>28</v>
      </c>
      <c r="H25" s="21" t="s">
        <v>26</v>
      </c>
      <c r="I25" s="40">
        <v>16</v>
      </c>
      <c r="J25" s="40">
        <v>16</v>
      </c>
      <c r="K25" s="21">
        <v>838.2</v>
      </c>
      <c r="L25" s="21">
        <f t="shared" si="1"/>
        <v>1676.4</v>
      </c>
      <c r="M25" s="20">
        <v>8</v>
      </c>
      <c r="N25" s="21">
        <v>10183.2</v>
      </c>
      <c r="O25" s="20" t="s">
        <v>232</v>
      </c>
      <c r="P25" s="21">
        <v>6373.2</v>
      </c>
      <c r="Q25" s="18">
        <v>1</v>
      </c>
      <c r="R25" s="18">
        <v>321.2</v>
      </c>
      <c r="S25" s="18" t="s">
        <v>228</v>
      </c>
      <c r="T25" s="53">
        <v>201712</v>
      </c>
      <c r="U25" s="33" t="s">
        <v>230</v>
      </c>
      <c r="V25" s="18" t="s">
        <v>231</v>
      </c>
    </row>
    <row r="26" s="7" customFormat="1" customHeight="1" spans="1:22">
      <c r="A26" s="17" t="s">
        <v>225</v>
      </c>
      <c r="B26" s="18">
        <v>21</v>
      </c>
      <c r="C26" s="19" t="s">
        <v>40</v>
      </c>
      <c r="D26" s="19" t="s">
        <v>226</v>
      </c>
      <c r="E26" s="20">
        <v>3</v>
      </c>
      <c r="F26" s="20">
        <f t="shared" si="0"/>
        <v>6</v>
      </c>
      <c r="G26" s="21" t="s">
        <v>41</v>
      </c>
      <c r="H26" s="21" t="s">
        <v>31</v>
      </c>
      <c r="I26" s="42">
        <v>16</v>
      </c>
      <c r="J26" s="42">
        <v>16</v>
      </c>
      <c r="K26" s="21">
        <v>773.5</v>
      </c>
      <c r="L26" s="21">
        <f t="shared" si="1"/>
        <v>1547</v>
      </c>
      <c r="M26" s="18">
        <v>7.5</v>
      </c>
      <c r="N26" s="21">
        <v>4640.3</v>
      </c>
      <c r="O26" s="18" t="s">
        <v>227</v>
      </c>
      <c r="P26" s="21">
        <v>6360</v>
      </c>
      <c r="Q26" s="18"/>
      <c r="R26" s="18"/>
      <c r="S26" s="18" t="s">
        <v>228</v>
      </c>
      <c r="T26" s="55">
        <v>201712</v>
      </c>
      <c r="U26" s="33" t="s">
        <v>230</v>
      </c>
      <c r="V26" s="18" t="s">
        <v>231</v>
      </c>
    </row>
    <row r="27" s="7" customFormat="1" customHeight="1" spans="1:22">
      <c r="A27" s="23" t="s">
        <v>225</v>
      </c>
      <c r="B27" s="24">
        <v>22</v>
      </c>
      <c r="C27" s="25" t="s">
        <v>42</v>
      </c>
      <c r="D27" s="19" t="s">
        <v>226</v>
      </c>
      <c r="E27" s="26">
        <v>1</v>
      </c>
      <c r="F27" s="20">
        <f t="shared" si="0"/>
        <v>2</v>
      </c>
      <c r="G27" s="27" t="s">
        <v>27</v>
      </c>
      <c r="H27" s="27" t="s">
        <v>31</v>
      </c>
      <c r="I27" s="43">
        <v>16</v>
      </c>
      <c r="J27" s="43">
        <v>16</v>
      </c>
      <c r="K27" s="27">
        <v>554.2</v>
      </c>
      <c r="L27" s="21">
        <f t="shared" si="1"/>
        <v>1108.4</v>
      </c>
      <c r="M27" s="24">
        <v>7.5</v>
      </c>
      <c r="N27" s="27">
        <v>3482.4</v>
      </c>
      <c r="O27" s="24" t="s">
        <v>227</v>
      </c>
      <c r="P27" s="27">
        <v>4620</v>
      </c>
      <c r="Q27" s="24"/>
      <c r="R27" s="24"/>
      <c r="S27" s="24" t="s">
        <v>228</v>
      </c>
      <c r="T27" s="56">
        <v>201706</v>
      </c>
      <c r="U27" s="33" t="s">
        <v>230</v>
      </c>
      <c r="V27" s="18" t="s">
        <v>231</v>
      </c>
    </row>
    <row r="28" s="7" customFormat="1" customHeight="1" spans="1:22">
      <c r="A28" s="28" t="s">
        <v>63</v>
      </c>
      <c r="B28" s="29"/>
      <c r="C28" s="30"/>
      <c r="D28" s="30"/>
      <c r="E28" s="31"/>
      <c r="F28" s="31">
        <f>SUM(F6:F27)</f>
        <v>110</v>
      </c>
      <c r="G28" s="32"/>
      <c r="H28" s="32"/>
      <c r="I28" s="44"/>
      <c r="J28" s="44"/>
      <c r="K28" s="32">
        <f t="shared" ref="K28:N28" si="2">SUM(K6:K27)</f>
        <v>15790.5</v>
      </c>
      <c r="L28" s="32">
        <f t="shared" si="2"/>
        <v>31581</v>
      </c>
      <c r="M28" s="29"/>
      <c r="N28" s="32">
        <f t="shared" si="2"/>
        <v>126293.1</v>
      </c>
      <c r="O28" s="29"/>
      <c r="P28" s="32">
        <f t="shared" ref="P28:R28" si="3">SUM(P6:P27)</f>
        <v>133232.8</v>
      </c>
      <c r="Q28" s="29">
        <f t="shared" si="3"/>
        <v>4</v>
      </c>
      <c r="R28" s="29">
        <f t="shared" si="3"/>
        <v>1614.2</v>
      </c>
      <c r="S28" s="29"/>
      <c r="T28" s="29"/>
      <c r="U28" s="31"/>
      <c r="V28" s="29"/>
    </row>
    <row r="29" s="7" customFormat="1" customHeight="1" spans="1:22">
      <c r="A29" s="10" t="s">
        <v>237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="7" customFormat="1" customHeight="1" spans="1:22">
      <c r="A30" s="11" t="s">
        <v>205</v>
      </c>
      <c r="B30" s="12" t="s">
        <v>1</v>
      </c>
      <c r="C30" s="12" t="s">
        <v>206</v>
      </c>
      <c r="D30" s="13" t="s">
        <v>207</v>
      </c>
      <c r="E30" s="13" t="s">
        <v>208</v>
      </c>
      <c r="F30" s="13" t="s">
        <v>209</v>
      </c>
      <c r="G30" s="14" t="s">
        <v>210</v>
      </c>
      <c r="H30" s="15"/>
      <c r="I30" s="12" t="s">
        <v>211</v>
      </c>
      <c r="J30" s="11" t="s">
        <v>212</v>
      </c>
      <c r="K30" s="12" t="s">
        <v>213</v>
      </c>
      <c r="L30" s="38" t="s">
        <v>214</v>
      </c>
      <c r="M30" s="12" t="s">
        <v>215</v>
      </c>
      <c r="N30" s="12"/>
      <c r="O30" s="12" t="s">
        <v>216</v>
      </c>
      <c r="P30" s="12"/>
      <c r="Q30" s="47" t="s">
        <v>217</v>
      </c>
      <c r="R30" s="48"/>
      <c r="S30" s="11" t="s">
        <v>218</v>
      </c>
      <c r="T30" s="49" t="s">
        <v>219</v>
      </c>
      <c r="U30" s="57" t="s">
        <v>220</v>
      </c>
      <c r="V30" s="11" t="s">
        <v>221</v>
      </c>
    </row>
    <row r="31" s="7" customFormat="1" customHeight="1" spans="1:22">
      <c r="A31" s="11"/>
      <c r="B31" s="12"/>
      <c r="C31" s="12"/>
      <c r="D31" s="16"/>
      <c r="E31" s="16"/>
      <c r="F31" s="16"/>
      <c r="G31" s="12" t="s">
        <v>222</v>
      </c>
      <c r="H31" s="12" t="s">
        <v>223</v>
      </c>
      <c r="I31" s="12"/>
      <c r="J31" s="11"/>
      <c r="K31" s="12"/>
      <c r="L31" s="39"/>
      <c r="M31" s="12" t="s">
        <v>224</v>
      </c>
      <c r="N31" s="12" t="s">
        <v>60</v>
      </c>
      <c r="O31" s="12" t="s">
        <v>224</v>
      </c>
      <c r="P31" s="12" t="s">
        <v>60</v>
      </c>
      <c r="Q31" s="11" t="s">
        <v>105</v>
      </c>
      <c r="R31" s="11" t="s">
        <v>60</v>
      </c>
      <c r="S31" s="11"/>
      <c r="T31" s="49"/>
      <c r="U31" s="58"/>
      <c r="V31" s="52"/>
    </row>
    <row r="32" s="7" customFormat="1" customHeight="1" spans="1:22">
      <c r="A32" s="17" t="s">
        <v>237</v>
      </c>
      <c r="B32" s="33">
        <v>1</v>
      </c>
      <c r="C32" s="34" t="s">
        <v>238</v>
      </c>
      <c r="D32" s="19" t="s">
        <v>226</v>
      </c>
      <c r="E32" s="33"/>
      <c r="F32" s="33"/>
      <c r="G32" s="35" t="s">
        <v>239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 t="s">
        <v>240</v>
      </c>
      <c r="T32" s="33">
        <v>201708</v>
      </c>
      <c r="U32" s="33" t="s">
        <v>230</v>
      </c>
      <c r="V32" s="59"/>
    </row>
    <row r="33" s="7" customFormat="1" customHeight="1" spans="1:22">
      <c r="A33" s="17" t="s">
        <v>237</v>
      </c>
      <c r="B33" s="33">
        <v>2</v>
      </c>
      <c r="C33" s="34" t="s">
        <v>53</v>
      </c>
      <c r="D33" s="19" t="s">
        <v>226</v>
      </c>
      <c r="E33" s="33">
        <v>1</v>
      </c>
      <c r="F33" s="33">
        <v>2</v>
      </c>
      <c r="G33" s="33" t="s">
        <v>34</v>
      </c>
      <c r="H33" s="33" t="s">
        <v>35</v>
      </c>
      <c r="I33" s="33">
        <v>6</v>
      </c>
      <c r="J33" s="33"/>
      <c r="K33" s="33">
        <v>186</v>
      </c>
      <c r="L33" s="33"/>
      <c r="M33" s="33">
        <v>6</v>
      </c>
      <c r="N33" s="33">
        <v>1116</v>
      </c>
      <c r="O33" s="33"/>
      <c r="P33" s="33"/>
      <c r="Q33" s="33"/>
      <c r="R33" s="33"/>
      <c r="S33" s="33" t="s">
        <v>228</v>
      </c>
      <c r="T33" s="33">
        <v>201108</v>
      </c>
      <c r="U33" s="33" t="s">
        <v>230</v>
      </c>
      <c r="V33" s="60"/>
    </row>
    <row r="34" s="7" customFormat="1" customHeight="1" spans="1:22">
      <c r="A34" s="17" t="s">
        <v>237</v>
      </c>
      <c r="B34" s="19">
        <v>3</v>
      </c>
      <c r="C34" s="36" t="s">
        <v>39</v>
      </c>
      <c r="D34" s="19" t="s">
        <v>226</v>
      </c>
      <c r="E34" s="19">
        <v>1</v>
      </c>
      <c r="F34" s="19">
        <v>2</v>
      </c>
      <c r="G34" s="19" t="s">
        <v>50</v>
      </c>
      <c r="H34" s="19" t="s">
        <v>29</v>
      </c>
      <c r="I34" s="18">
        <v>13</v>
      </c>
      <c r="J34" s="18">
        <v>30</v>
      </c>
      <c r="K34" s="18">
        <v>440</v>
      </c>
      <c r="L34" s="18">
        <v>2</v>
      </c>
      <c r="M34" s="18">
        <v>7</v>
      </c>
      <c r="N34" s="18">
        <v>3080</v>
      </c>
      <c r="O34" s="18">
        <v>3</v>
      </c>
      <c r="P34" s="18">
        <v>1320</v>
      </c>
      <c r="Q34" s="33">
        <v>1</v>
      </c>
      <c r="R34" s="33">
        <v>747.36</v>
      </c>
      <c r="S34" s="20" t="s">
        <v>228</v>
      </c>
      <c r="T34" s="33"/>
      <c r="U34" s="33"/>
      <c r="V34" s="60"/>
    </row>
    <row r="35" s="7" customFormat="1" customHeight="1" spans="1:22">
      <c r="A35" s="31" t="s">
        <v>63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>
        <f>SUM(N32:N34)</f>
        <v>4196</v>
      </c>
      <c r="O35" s="31"/>
      <c r="P35" s="31">
        <f>SUM(P32:P34)</f>
        <v>1320</v>
      </c>
      <c r="Q35" s="31"/>
      <c r="R35" s="31"/>
      <c r="S35" s="31"/>
      <c r="T35" s="31"/>
      <c r="U35" s="31"/>
      <c r="V35" s="61"/>
    </row>
  </sheetData>
  <mergeCells count="40">
    <mergeCell ref="A1:V1"/>
    <mergeCell ref="A2:U2"/>
    <mergeCell ref="A3:V3"/>
    <mergeCell ref="G4:H4"/>
    <mergeCell ref="M4:N4"/>
    <mergeCell ref="O4:P4"/>
    <mergeCell ref="Q4:R4"/>
    <mergeCell ref="A29:V29"/>
    <mergeCell ref="G30:H30"/>
    <mergeCell ref="M30:N30"/>
    <mergeCell ref="O30:P30"/>
    <mergeCell ref="Q30:R30"/>
    <mergeCell ref="A4:A5"/>
    <mergeCell ref="A30:A31"/>
    <mergeCell ref="B4:B5"/>
    <mergeCell ref="B30:B31"/>
    <mergeCell ref="C4:C5"/>
    <mergeCell ref="C30:C31"/>
    <mergeCell ref="D4:D5"/>
    <mergeCell ref="D30:D31"/>
    <mergeCell ref="E4:E5"/>
    <mergeCell ref="E30:E31"/>
    <mergeCell ref="F4:F5"/>
    <mergeCell ref="F30:F31"/>
    <mergeCell ref="I4:I5"/>
    <mergeCell ref="I30:I31"/>
    <mergeCell ref="J4:J5"/>
    <mergeCell ref="J30:J31"/>
    <mergeCell ref="K4:K5"/>
    <mergeCell ref="K30:K31"/>
    <mergeCell ref="L4:L5"/>
    <mergeCell ref="L30:L31"/>
    <mergeCell ref="S4:S5"/>
    <mergeCell ref="S30:S31"/>
    <mergeCell ref="T4:T5"/>
    <mergeCell ref="T30:T31"/>
    <mergeCell ref="U4:U5"/>
    <mergeCell ref="U30:U31"/>
    <mergeCell ref="V4:V5"/>
    <mergeCell ref="V30:V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9" sqref="H9"/>
    </sheetView>
  </sheetViews>
  <sheetFormatPr defaultColWidth="9" defaultRowHeight="35" customHeight="1" outlineLevelRow="4"/>
  <cols>
    <col min="1" max="1" width="5.66666666666667" customWidth="1"/>
    <col min="2" max="2" width="11.8888888888889" customWidth="1"/>
    <col min="3" max="3" width="9.66666666666667" customWidth="1"/>
    <col min="4" max="4" width="16.4444444444444" customWidth="1"/>
    <col min="5" max="5" width="14.1111111111111" customWidth="1"/>
    <col min="6" max="6" width="11.8888888888889" customWidth="1"/>
    <col min="7" max="7" width="18.6666666666667" customWidth="1"/>
    <col min="8" max="8" width="16.4444444444444" customWidth="1"/>
    <col min="9" max="10" width="18.6666666666667" customWidth="1"/>
    <col min="11" max="12" width="16.4444444444444" customWidth="1"/>
    <col min="13" max="13" width="14.1111111111111" customWidth="1"/>
  </cols>
  <sheetData>
    <row r="1" customHeight="1" spans="1:13">
      <c r="A1" s="2" t="s">
        <v>241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1</v>
      </c>
      <c r="B2" s="3" t="s">
        <v>242</v>
      </c>
      <c r="C2" s="3" t="s">
        <v>243</v>
      </c>
      <c r="D2" s="3" t="s">
        <v>244</v>
      </c>
      <c r="E2" s="3" t="s">
        <v>245</v>
      </c>
      <c r="F2" s="3" t="s">
        <v>246</v>
      </c>
      <c r="G2" s="3" t="s">
        <v>247</v>
      </c>
      <c r="H2" s="3" t="s">
        <v>248</v>
      </c>
      <c r="I2" s="3" t="s">
        <v>249</v>
      </c>
      <c r="J2" s="3" t="s">
        <v>250</v>
      </c>
      <c r="K2" s="3" t="s">
        <v>251</v>
      </c>
      <c r="L2" s="3" t="s">
        <v>252</v>
      </c>
      <c r="M2" s="3" t="s">
        <v>253</v>
      </c>
    </row>
    <row r="3" customHeight="1" spans="1:13">
      <c r="A3" s="4">
        <v>1</v>
      </c>
      <c r="B3" s="4" t="s">
        <v>254</v>
      </c>
      <c r="C3" s="4" t="s">
        <v>255</v>
      </c>
      <c r="D3" s="4">
        <v>860</v>
      </c>
      <c r="E3" s="4">
        <v>1720</v>
      </c>
      <c r="F3" s="4"/>
      <c r="G3" s="4"/>
      <c r="H3" s="4">
        <v>600</v>
      </c>
      <c r="I3" s="4">
        <v>11610</v>
      </c>
      <c r="J3" s="4"/>
      <c r="K3" s="4">
        <v>2</v>
      </c>
      <c r="L3" s="4">
        <v>17200</v>
      </c>
      <c r="M3" s="4">
        <v>7740</v>
      </c>
    </row>
    <row r="4" customHeight="1" spans="1:13">
      <c r="A4" s="4">
        <v>2</v>
      </c>
      <c r="B4" s="4" t="s">
        <v>86</v>
      </c>
      <c r="C4" s="4" t="s">
        <v>255</v>
      </c>
      <c r="D4" s="4">
        <v>1800</v>
      </c>
      <c r="E4" s="4">
        <v>3471.46</v>
      </c>
      <c r="F4" s="4">
        <v>3600</v>
      </c>
      <c r="G4" s="4"/>
      <c r="H4" s="4">
        <v>1460</v>
      </c>
      <c r="I4" s="4">
        <v>14794.05</v>
      </c>
      <c r="J4" s="4"/>
      <c r="K4" s="4">
        <v>4</v>
      </c>
      <c r="L4" s="4">
        <v>38240</v>
      </c>
      <c r="M4" s="4">
        <v>21600</v>
      </c>
    </row>
    <row r="5" s="1" customFormat="1" customHeight="1" spans="1:13">
      <c r="A5" s="5" t="s">
        <v>63</v>
      </c>
      <c r="B5" s="5"/>
      <c r="C5" s="5"/>
      <c r="D5" s="5">
        <v>2660</v>
      </c>
      <c r="E5" s="5">
        <v>5191.46</v>
      </c>
      <c r="F5" s="5">
        <v>3600</v>
      </c>
      <c r="G5" s="5">
        <v>0</v>
      </c>
      <c r="H5" s="5">
        <v>2060</v>
      </c>
      <c r="I5" s="5">
        <v>26404.05</v>
      </c>
      <c r="J5" s="5"/>
      <c r="K5" s="5">
        <v>6</v>
      </c>
      <c r="L5" s="5">
        <v>55440</v>
      </c>
      <c r="M5" s="5">
        <v>29340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环卫</vt:lpstr>
      <vt:lpstr>绿化</vt:lpstr>
      <vt:lpstr>市容</vt:lpstr>
      <vt:lpstr>市政</vt:lpstr>
      <vt:lpstr>河道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浱</cp:lastModifiedBy>
  <dcterms:created xsi:type="dcterms:W3CDTF">2023-05-12T11:15:00Z</dcterms:created>
  <dcterms:modified xsi:type="dcterms:W3CDTF">2025-10-31T11:29:27Z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F859A50C23FC473A9554503EA30F2DE8_12</vt:lpwstr>
  </property>
</Properties>
</file>