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市容" sheetId="1" r:id="rId1"/>
    <sheet name="环卫设施量" sheetId="5" r:id="rId2"/>
    <sheet name="环卫保洁设施量" sheetId="6" r:id="rId3"/>
    <sheet name="环卫经费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<sst xmlns="http://schemas.openxmlformats.org/spreadsheetml/2006/main" count="143" uniqueCount="77">
  <si>
    <t>市容人员分布及资金匡算表</t>
  </si>
  <si>
    <t>名称</t>
  </si>
  <si>
    <t>分布范围</t>
  </si>
  <si>
    <t>点位</t>
  </si>
  <si>
    <t>总计</t>
  </si>
  <si>
    <t>管养资金</t>
  </si>
  <si>
    <t>固守点位（步巡）</t>
  </si>
  <si>
    <t>人数</t>
  </si>
  <si>
    <t>机动巡查（6:00-22:00）</t>
  </si>
  <si>
    <t>机动巡查（22:00-6:00）</t>
  </si>
  <si>
    <t>城市化南片</t>
  </si>
  <si>
    <t>沈庄塘以南-村界</t>
  </si>
  <si>
    <t>浦锦社区卫生服务中心</t>
  </si>
  <si>
    <t>南片已机动巡查为主，至少配备2辆车6人对板块开展全覆盖巡查</t>
  </si>
  <si>
    <t>至少配备1辆车3人对板块开展全覆盖巡查，主要巡查夜间突发事件和夜排档等情况。</t>
  </si>
  <si>
    <t>固守点位按照两班制倒班，故早晚班共需10人，机动巡查9人，总共南片需要,19人</t>
  </si>
  <si>
    <t>19人*66000元=12540000元</t>
  </si>
  <si>
    <t>竹园西路商业</t>
  </si>
  <si>
    <t>滨浦市集</t>
  </si>
  <si>
    <t>合计</t>
  </si>
  <si>
    <t>废物箱</t>
  </si>
  <si>
    <t>序号</t>
  </si>
  <si>
    <t>环卫设施名称</t>
  </si>
  <si>
    <t>个数</t>
  </si>
  <si>
    <t>片区</t>
  </si>
  <si>
    <t>南区</t>
  </si>
  <si>
    <t>2026年浦锦街道南片道路保洁</t>
  </si>
  <si>
    <t>路名</t>
  </si>
  <si>
    <t>起点</t>
  </si>
  <si>
    <t>迄点</t>
  </si>
  <si>
    <t>性质</t>
  </si>
  <si>
    <t>人行道长（M）</t>
  </si>
  <si>
    <t>人行道宽（M）</t>
  </si>
  <si>
    <r>
      <rPr>
        <b/>
        <sz val="12"/>
        <color rgb="FF000000"/>
        <rFont val="宋体"/>
        <charset val="134"/>
        <scheme val="minor"/>
      </rPr>
      <t>人行道面积（M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</si>
  <si>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路面长（M）</t>
  </si>
  <si>
    <t>路面宽（M）</t>
  </si>
  <si>
    <t>折合比例</t>
  </si>
  <si>
    <r>
      <rPr>
        <b/>
        <sz val="12"/>
        <color rgb="FF000000"/>
        <rFont val="宋体"/>
        <charset val="134"/>
        <scheme val="minor"/>
      </rPr>
      <t>折合路面面积（M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</si>
  <si>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r>
      <rPr>
        <b/>
        <sz val="12"/>
        <color rgb="FF000000"/>
        <rFont val="宋体"/>
        <charset val="134"/>
        <scheme val="minor"/>
      </rPr>
      <t>折合总面积（M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</si>
  <si>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江龙路</t>
  </si>
  <si>
    <t>浦晓路</t>
  </si>
  <si>
    <t>浦鸥路</t>
  </si>
  <si>
    <t>市政</t>
  </si>
  <si>
    <t>二级</t>
  </si>
  <si>
    <t>浦驰南路</t>
  </si>
  <si>
    <t>竹园西路</t>
  </si>
  <si>
    <t>江坤路</t>
  </si>
  <si>
    <t>镇级</t>
  </si>
  <si>
    <t>江汉路</t>
  </si>
  <si>
    <t>浦锦南路</t>
  </si>
  <si>
    <t>浦申路</t>
  </si>
  <si>
    <t>浦申南路</t>
  </si>
  <si>
    <t>浦锦路</t>
  </si>
  <si>
    <t>浦星公路</t>
  </si>
  <si>
    <t>浦佳路</t>
  </si>
  <si>
    <t>学滨路</t>
  </si>
  <si>
    <t>浦业路</t>
  </si>
  <si>
    <t>浦瑞路</t>
  </si>
  <si>
    <t>浦雪路</t>
  </si>
  <si>
    <t>小计</t>
  </si>
  <si>
    <t>浦江镇界</t>
  </si>
  <si>
    <t>三级</t>
  </si>
  <si>
    <t>昌林路</t>
  </si>
  <si>
    <t>丰收路</t>
  </si>
  <si>
    <t>2026年浦锦街道南区环卫养护经费</t>
  </si>
  <si>
    <t>单价（元）</t>
  </si>
  <si>
    <t>数量</t>
  </si>
  <si>
    <t>总金额（元）</t>
  </si>
  <si>
    <t>二级道路人工清扫保洁</t>
  </si>
  <si>
    <t>二级道路人行道人工冲洗</t>
  </si>
  <si>
    <t>三级道路人工清扫保洁</t>
  </si>
  <si>
    <t>三级道路人行道人工冲洗</t>
  </si>
  <si>
    <t>道路机械清扫</t>
  </si>
  <si>
    <t>道路机械冲洗</t>
  </si>
  <si>
    <t>道路保洁小计</t>
  </si>
  <si>
    <t xml:space="preserve">废物箱维修保洁 </t>
  </si>
  <si>
    <t>环卫设施维修保洁小计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</si>
</sst>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CESI仿宋-GB2312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7" borderId="10">
      <alignment vertical="center"/>
    </xf>
    <xf numFmtId="0" fontId="16" fillId="8" borderId="11">
      <alignment vertical="center"/>
    </xf>
    <xf numFmtId="0" fontId="17" fillId="8" borderId="10">
      <alignment vertical="center"/>
    </xf>
    <xf numFmtId="0" fontId="18" fillId="9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3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2 2" xfId="51"/>
    <cellStyle name="常规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8" sqref="J8"/>
    </sheetView>
  </sheetViews>
  <sheetFormatPr defaultColWidth="9" defaultRowHeight="13.5"/>
  <cols>
    <col min="1" max="2" width="9" style="26"/>
    <col min="3" max="3" width="16.625" style="26" customWidth="1"/>
    <col min="4" max="4" width="9" style="26"/>
    <col min="5" max="6" width="12.125" style="26" customWidth="1"/>
    <col min="7" max="7" width="11.5" style="26" customWidth="1"/>
    <col min="8" max="8" width="14.375" style="26" customWidth="1"/>
    <col min="9" max="16384" width="9" style="26"/>
  </cols>
  <sheetData>
    <row r="1" s="26" customForma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="26" customFormat="1" spans="1:9">
      <c r="A2" s="27"/>
      <c r="B2" s="27"/>
      <c r="C2" s="27"/>
      <c r="D2" s="27"/>
      <c r="E2" s="27"/>
      <c r="F2" s="27"/>
      <c r="G2" s="27"/>
      <c r="H2" s="27"/>
      <c r="I2" s="27"/>
    </row>
    <row r="3" s="26" customFormat="1" spans="1:9">
      <c r="A3" s="27"/>
      <c r="B3" s="27"/>
      <c r="C3" s="27"/>
      <c r="D3" s="27"/>
      <c r="E3" s="27"/>
      <c r="F3" s="27"/>
      <c r="G3" s="27"/>
      <c r="H3" s="27"/>
      <c r="I3" s="27"/>
    </row>
    <row r="4" s="26" customFormat="1" ht="27.75" customHeight="1" spans="1:9">
      <c r="A4" s="28" t="s">
        <v>1</v>
      </c>
      <c r="B4" s="28" t="s">
        <v>2</v>
      </c>
      <c r="C4" s="28" t="s">
        <v>3</v>
      </c>
      <c r="D4" s="28"/>
      <c r="E4" s="28"/>
      <c r="F4" s="28"/>
      <c r="G4" s="28"/>
      <c r="H4" s="28" t="s">
        <v>4</v>
      </c>
      <c r="I4" s="28" t="s">
        <v>5</v>
      </c>
    </row>
    <row r="5" s="26" customFormat="1" ht="27.75" customHeight="1" spans="1:9">
      <c r="A5" s="28"/>
      <c r="B5" s="28"/>
      <c r="C5" s="28" t="s">
        <v>6</v>
      </c>
      <c r="D5" s="28" t="s">
        <v>7</v>
      </c>
      <c r="E5" s="29" t="s">
        <v>8</v>
      </c>
      <c r="F5" s="29" t="s">
        <v>9</v>
      </c>
      <c r="G5" s="28" t="s">
        <v>7</v>
      </c>
      <c r="H5" s="28"/>
      <c r="I5" s="28"/>
    </row>
    <row r="6" s="26" customFormat="1" ht="37.5" customHeight="1" spans="1:9">
      <c r="A6" s="30" t="s">
        <v>10</v>
      </c>
      <c r="B6" s="30" t="s">
        <v>11</v>
      </c>
      <c r="C6" s="31" t="s">
        <v>12</v>
      </c>
      <c r="D6" s="28">
        <v>1</v>
      </c>
      <c r="E6" s="30" t="s">
        <v>13</v>
      </c>
      <c r="F6" s="30" t="s">
        <v>14</v>
      </c>
      <c r="G6" s="32">
        <v>9</v>
      </c>
      <c r="H6" s="30" t="s">
        <v>15</v>
      </c>
      <c r="I6" s="30" t="s">
        <v>16</v>
      </c>
    </row>
    <row r="7" s="26" customFormat="1" ht="37.5" customHeight="1" spans="1:9">
      <c r="A7" s="33"/>
      <c r="B7" s="33"/>
      <c r="C7" s="31" t="s">
        <v>17</v>
      </c>
      <c r="D7" s="28">
        <v>2</v>
      </c>
      <c r="E7" s="33"/>
      <c r="F7" s="33"/>
      <c r="G7" s="34"/>
      <c r="H7" s="33"/>
      <c r="I7" s="33"/>
    </row>
    <row r="8" s="26" customFormat="1" ht="37.5" customHeight="1" spans="1:9">
      <c r="A8" s="35"/>
      <c r="B8" s="35"/>
      <c r="C8" s="31" t="s">
        <v>18</v>
      </c>
      <c r="D8" s="28">
        <v>2</v>
      </c>
      <c r="E8" s="35"/>
      <c r="F8" s="35"/>
      <c r="G8" s="36"/>
      <c r="H8" s="35"/>
      <c r="I8" s="35"/>
    </row>
    <row r="9" s="26" customFormat="1" ht="27.75" customHeight="1" spans="1:9">
      <c r="A9" s="37" t="s">
        <v>19</v>
      </c>
      <c r="B9" s="38"/>
      <c r="C9" s="39"/>
      <c r="D9" s="40">
        <f>SUM(D6:D8)</f>
        <v>5</v>
      </c>
      <c r="E9" s="40"/>
      <c r="F9" s="40"/>
      <c r="G9" s="40">
        <v>11</v>
      </c>
      <c r="H9" s="39"/>
      <c r="I9" s="39"/>
    </row>
  </sheetData>
  <mergeCells count="14">
    <mergeCell ref="C4:G4"/>
    <mergeCell ref="A9:B9"/>
    <mergeCell ref="A4:A5"/>
    <mergeCell ref="A6:A8"/>
    <mergeCell ref="B4:B5"/>
    <mergeCell ref="B6:B8"/>
    <mergeCell ref="E6:E8"/>
    <mergeCell ref="F6:F8"/>
    <mergeCell ref="G6:G8"/>
    <mergeCell ref="H4:H5"/>
    <mergeCell ref="H6:H8"/>
    <mergeCell ref="I4:I5"/>
    <mergeCell ref="I6:I8"/>
    <mergeCell ref="A1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E8" sqref="E8"/>
    </sheetView>
  </sheetViews>
  <sheetFormatPr defaultColWidth="9" defaultRowHeight="27" customHeight="1" outlineLevelRow="2" outlineLevelCol="3"/>
  <cols>
    <col min="1" max="1" width="6.5" style="1" customWidth="1"/>
    <col min="2" max="2" width="25.5" style="1" customWidth="1"/>
    <col min="3" max="3" width="32.875" style="1" customWidth="1"/>
    <col min="4" max="4" width="8.75" style="1" customWidth="1"/>
    <col min="5" max="16384" width="9" style="1"/>
  </cols>
  <sheetData>
    <row r="1" s="1" customFormat="1" customHeight="1" spans="1:4">
      <c r="A1" s="2" t="s">
        <v>20</v>
      </c>
      <c r="B1" s="23"/>
      <c r="C1" s="23"/>
      <c r="D1" s="23"/>
    </row>
    <row r="2" s="1" customFormat="1" customHeight="1" spans="1:4">
      <c r="A2" s="24" t="s">
        <v>21</v>
      </c>
      <c r="B2" s="24" t="s">
        <v>22</v>
      </c>
      <c r="C2" s="24" t="s">
        <v>23</v>
      </c>
      <c r="D2" s="24" t="s">
        <v>24</v>
      </c>
    </row>
    <row r="3" s="1" customFormat="1" customHeight="1" spans="1:4">
      <c r="A3" s="25">
        <v>1</v>
      </c>
      <c r="B3" s="25" t="s">
        <v>20</v>
      </c>
      <c r="C3" s="25">
        <v>23</v>
      </c>
      <c r="D3" s="25" t="s">
        <v>25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5" workbookViewId="0">
      <selection activeCell="I22" sqref="I17:O17 I22:N22"/>
    </sheetView>
  </sheetViews>
  <sheetFormatPr defaultColWidth="9" defaultRowHeight="13.5"/>
  <cols>
    <col min="1" max="8" width="9" style="12"/>
    <col min="9" max="9" width="9.375" style="12"/>
    <col min="10" max="12" width="9" style="12"/>
    <col min="13" max="13" width="9.375" style="12"/>
    <col min="14" max="14" width="11.5" style="12"/>
    <col min="15" max="16384" width="9" style="12"/>
  </cols>
  <sheetData>
    <row r="1" s="12" customFormat="1" ht="20.25" spans="1:1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12" customFormat="1" ht="45" spans="1:14">
      <c r="A2" s="15" t="s">
        <v>21</v>
      </c>
      <c r="B2" s="16" t="s">
        <v>27</v>
      </c>
      <c r="C2" s="16" t="s">
        <v>28</v>
      </c>
      <c r="D2" s="16" t="s">
        <v>29</v>
      </c>
      <c r="E2" s="17" t="s">
        <v>30</v>
      </c>
      <c r="F2" s="17"/>
      <c r="G2" s="16" t="s">
        <v>31</v>
      </c>
      <c r="H2" s="16" t="s">
        <v>32</v>
      </c>
      <c r="I2" s="16" t="s">
        <v>33</v>
      </c>
      <c r="J2" s="16" t="s">
        <v>34</v>
      </c>
      <c r="K2" s="16" t="s">
        <v>35</v>
      </c>
      <c r="L2" s="16" t="s">
        <v>36</v>
      </c>
      <c r="M2" s="16" t="s">
        <v>37</v>
      </c>
      <c r="N2" s="16" t="s">
        <v>38</v>
      </c>
    </row>
    <row r="3" s="12" customFormat="1" ht="27" customHeight="1" spans="1:14">
      <c r="A3" s="18">
        <v>1</v>
      </c>
      <c r="B3" s="18" t="s">
        <v>39</v>
      </c>
      <c r="C3" s="18" t="s">
        <v>40</v>
      </c>
      <c r="D3" s="18" t="s">
        <v>41</v>
      </c>
      <c r="E3" s="18" t="s">
        <v>42</v>
      </c>
      <c r="F3" s="18" t="s">
        <v>43</v>
      </c>
      <c r="G3" s="18">
        <v>1838</v>
      </c>
      <c r="H3" s="18">
        <v>8</v>
      </c>
      <c r="I3" s="18">
        <f t="shared" ref="I3:I16" si="0">G3*H3</f>
        <v>14704</v>
      </c>
      <c r="J3" s="18">
        <v>1838</v>
      </c>
      <c r="K3" s="18">
        <v>8</v>
      </c>
      <c r="L3" s="19">
        <v>0.6</v>
      </c>
      <c r="M3" s="18">
        <f t="shared" ref="M3:M16" si="1">J3*K3*L3</f>
        <v>8822.4</v>
      </c>
      <c r="N3" s="18">
        <f t="shared" ref="N3:N16" si="2">I3+M3</f>
        <v>23526.4</v>
      </c>
    </row>
    <row r="4" s="12" customFormat="1" ht="27" customHeight="1" spans="1:14">
      <c r="A4" s="18">
        <v>2</v>
      </c>
      <c r="B4" s="18" t="s">
        <v>44</v>
      </c>
      <c r="C4" s="18" t="s">
        <v>45</v>
      </c>
      <c r="D4" s="18" t="s">
        <v>46</v>
      </c>
      <c r="E4" s="18" t="s">
        <v>47</v>
      </c>
      <c r="F4" s="18" t="s">
        <v>43</v>
      </c>
      <c r="G4" s="18">
        <v>620</v>
      </c>
      <c r="H4" s="18">
        <v>8</v>
      </c>
      <c r="I4" s="18">
        <f t="shared" si="0"/>
        <v>4960</v>
      </c>
      <c r="J4" s="18">
        <v>620</v>
      </c>
      <c r="K4" s="18">
        <v>12</v>
      </c>
      <c r="L4" s="19">
        <v>0.4</v>
      </c>
      <c r="M4" s="18">
        <f t="shared" si="1"/>
        <v>2976</v>
      </c>
      <c r="N4" s="18">
        <f t="shared" si="2"/>
        <v>7936</v>
      </c>
    </row>
    <row r="5" s="12" customFormat="1" ht="27" customHeight="1" spans="1:14">
      <c r="A5" s="18">
        <v>3</v>
      </c>
      <c r="B5" s="18" t="s">
        <v>48</v>
      </c>
      <c r="C5" s="18" t="s">
        <v>49</v>
      </c>
      <c r="D5" s="18" t="s">
        <v>50</v>
      </c>
      <c r="E5" s="18" t="s">
        <v>47</v>
      </c>
      <c r="F5" s="18" t="s">
        <v>43</v>
      </c>
      <c r="G5" s="18">
        <v>540</v>
      </c>
      <c r="H5" s="18">
        <v>8</v>
      </c>
      <c r="I5" s="18">
        <f t="shared" si="0"/>
        <v>4320</v>
      </c>
      <c r="J5" s="18">
        <v>540</v>
      </c>
      <c r="K5" s="18">
        <v>16</v>
      </c>
      <c r="L5" s="19">
        <v>0.35</v>
      </c>
      <c r="M5" s="18">
        <f t="shared" si="1"/>
        <v>3024</v>
      </c>
      <c r="N5" s="18">
        <f t="shared" si="2"/>
        <v>7344</v>
      </c>
    </row>
    <row r="6" s="12" customFormat="1" ht="27" customHeight="1" spans="1:14">
      <c r="A6" s="18">
        <v>4</v>
      </c>
      <c r="B6" s="18" t="s">
        <v>51</v>
      </c>
      <c r="C6" s="18" t="s">
        <v>39</v>
      </c>
      <c r="D6" s="18" t="s">
        <v>46</v>
      </c>
      <c r="E6" s="18" t="s">
        <v>47</v>
      </c>
      <c r="F6" s="18" t="s">
        <v>43</v>
      </c>
      <c r="G6" s="18">
        <v>751</v>
      </c>
      <c r="H6" s="18">
        <v>7</v>
      </c>
      <c r="I6" s="18">
        <f t="shared" si="0"/>
        <v>5257</v>
      </c>
      <c r="J6" s="18">
        <v>751</v>
      </c>
      <c r="K6" s="18">
        <v>25</v>
      </c>
      <c r="L6" s="19">
        <v>0.25</v>
      </c>
      <c r="M6" s="18">
        <f t="shared" si="1"/>
        <v>4693.75</v>
      </c>
      <c r="N6" s="18">
        <f t="shared" si="2"/>
        <v>9950.75</v>
      </c>
    </row>
    <row r="7" s="12" customFormat="1" ht="27" customHeight="1" spans="1:14">
      <c r="A7" s="18">
        <v>5</v>
      </c>
      <c r="B7" s="18" t="s">
        <v>46</v>
      </c>
      <c r="C7" s="18" t="s">
        <v>51</v>
      </c>
      <c r="D7" s="20" t="s">
        <v>52</v>
      </c>
      <c r="E7" s="18" t="s">
        <v>47</v>
      </c>
      <c r="F7" s="18" t="s">
        <v>43</v>
      </c>
      <c r="G7" s="18">
        <v>560</v>
      </c>
      <c r="H7" s="18">
        <v>8</v>
      </c>
      <c r="I7" s="18">
        <f t="shared" si="0"/>
        <v>4480</v>
      </c>
      <c r="J7" s="18">
        <v>560</v>
      </c>
      <c r="K7" s="18">
        <v>12</v>
      </c>
      <c r="L7" s="19">
        <v>0.4</v>
      </c>
      <c r="M7" s="18">
        <f t="shared" si="1"/>
        <v>2688</v>
      </c>
      <c r="N7" s="18">
        <f t="shared" si="2"/>
        <v>7168</v>
      </c>
    </row>
    <row r="8" s="12" customFormat="1" ht="27" customHeight="1" spans="1:14">
      <c r="A8" s="18">
        <v>6</v>
      </c>
      <c r="B8" s="18" t="s">
        <v>45</v>
      </c>
      <c r="C8" s="18" t="s">
        <v>53</v>
      </c>
      <c r="D8" s="20" t="s">
        <v>52</v>
      </c>
      <c r="E8" s="18" t="s">
        <v>47</v>
      </c>
      <c r="F8" s="18" t="s">
        <v>43</v>
      </c>
      <c r="G8" s="18">
        <v>902</v>
      </c>
      <c r="H8" s="18">
        <v>8</v>
      </c>
      <c r="I8" s="18">
        <f t="shared" si="0"/>
        <v>7216</v>
      </c>
      <c r="J8" s="18">
        <v>902</v>
      </c>
      <c r="K8" s="18">
        <v>16</v>
      </c>
      <c r="L8" s="19">
        <v>0.35</v>
      </c>
      <c r="M8" s="18">
        <f t="shared" si="1"/>
        <v>5051.2</v>
      </c>
      <c r="N8" s="18">
        <f t="shared" si="2"/>
        <v>12267.2</v>
      </c>
    </row>
    <row r="9" s="12" customFormat="1" ht="27" customHeight="1" spans="1:14">
      <c r="A9" s="18">
        <v>7</v>
      </c>
      <c r="B9" s="18" t="s">
        <v>49</v>
      </c>
      <c r="C9" s="18" t="s">
        <v>48</v>
      </c>
      <c r="D9" s="18" t="s">
        <v>39</v>
      </c>
      <c r="E9" s="18" t="s">
        <v>47</v>
      </c>
      <c r="F9" s="18" t="s">
        <v>43</v>
      </c>
      <c r="G9" s="18">
        <v>450</v>
      </c>
      <c r="H9" s="18">
        <v>6</v>
      </c>
      <c r="I9" s="18">
        <f t="shared" si="0"/>
        <v>2700</v>
      </c>
      <c r="J9" s="18">
        <v>450</v>
      </c>
      <c r="K9" s="18">
        <v>20.3</v>
      </c>
      <c r="L9" s="19">
        <v>0.25</v>
      </c>
      <c r="M9" s="18">
        <f t="shared" si="1"/>
        <v>2283.75</v>
      </c>
      <c r="N9" s="18">
        <f t="shared" si="2"/>
        <v>4983.75</v>
      </c>
    </row>
    <row r="10" s="12" customFormat="1" ht="27" customHeight="1" spans="1:14">
      <c r="A10" s="18">
        <v>8</v>
      </c>
      <c r="B10" s="18" t="s">
        <v>49</v>
      </c>
      <c r="C10" s="18" t="s">
        <v>48</v>
      </c>
      <c r="D10" s="18" t="s">
        <v>46</v>
      </c>
      <c r="E10" s="18" t="s">
        <v>47</v>
      </c>
      <c r="F10" s="18" t="s">
        <v>43</v>
      </c>
      <c r="G10" s="18">
        <v>350</v>
      </c>
      <c r="H10" s="18">
        <v>6</v>
      </c>
      <c r="I10" s="18">
        <f t="shared" si="0"/>
        <v>2100</v>
      </c>
      <c r="J10" s="18">
        <v>350</v>
      </c>
      <c r="K10" s="18">
        <v>20.3</v>
      </c>
      <c r="L10" s="19">
        <v>0.25</v>
      </c>
      <c r="M10" s="18">
        <f t="shared" si="1"/>
        <v>1776.25</v>
      </c>
      <c r="N10" s="18">
        <f t="shared" si="2"/>
        <v>3876.25</v>
      </c>
    </row>
    <row r="11" s="12" customFormat="1" ht="27" customHeight="1" spans="1:14">
      <c r="A11" s="18">
        <v>9</v>
      </c>
      <c r="B11" s="18" t="s">
        <v>54</v>
      </c>
      <c r="C11" s="18" t="s">
        <v>45</v>
      </c>
      <c r="D11" s="18" t="s">
        <v>55</v>
      </c>
      <c r="E11" s="18" t="s">
        <v>47</v>
      </c>
      <c r="F11" s="18" t="s">
        <v>43</v>
      </c>
      <c r="G11" s="18">
        <v>400</v>
      </c>
      <c r="H11" s="18">
        <v>6</v>
      </c>
      <c r="I11" s="18">
        <f t="shared" si="0"/>
        <v>2400</v>
      </c>
      <c r="J11" s="18">
        <v>400</v>
      </c>
      <c r="K11" s="18">
        <v>8</v>
      </c>
      <c r="L11" s="19">
        <v>0.6</v>
      </c>
      <c r="M11" s="18">
        <f t="shared" si="1"/>
        <v>1920</v>
      </c>
      <c r="N11" s="18">
        <f t="shared" si="2"/>
        <v>4320</v>
      </c>
    </row>
    <row r="12" s="12" customFormat="1" ht="27" customHeight="1" spans="1:14">
      <c r="A12" s="18">
        <v>10</v>
      </c>
      <c r="B12" s="18" t="s">
        <v>48</v>
      </c>
      <c r="C12" s="18" t="s">
        <v>56</v>
      </c>
      <c r="D12" s="18" t="s">
        <v>49</v>
      </c>
      <c r="E12" s="18" t="s">
        <v>47</v>
      </c>
      <c r="F12" s="18" t="s">
        <v>43</v>
      </c>
      <c r="G12" s="18">
        <v>1117.4</v>
      </c>
      <c r="H12" s="18">
        <v>7</v>
      </c>
      <c r="I12" s="18">
        <f t="shared" si="0"/>
        <v>7821.8</v>
      </c>
      <c r="J12" s="18">
        <v>1117.1</v>
      </c>
      <c r="K12" s="18">
        <v>15</v>
      </c>
      <c r="L12" s="19">
        <v>0.35</v>
      </c>
      <c r="M12" s="18">
        <f t="shared" si="1"/>
        <v>5864.775</v>
      </c>
      <c r="N12" s="18">
        <f t="shared" si="2"/>
        <v>13686.575</v>
      </c>
    </row>
    <row r="13" s="12" customFormat="1" ht="27" customHeight="1" spans="1:14">
      <c r="A13" s="18">
        <v>11</v>
      </c>
      <c r="B13" s="18" t="s">
        <v>46</v>
      </c>
      <c r="C13" s="18" t="s">
        <v>56</v>
      </c>
      <c r="D13" s="18" t="s">
        <v>49</v>
      </c>
      <c r="E13" s="18" t="s">
        <v>47</v>
      </c>
      <c r="F13" s="18" t="s">
        <v>43</v>
      </c>
      <c r="G13" s="18">
        <v>1000</v>
      </c>
      <c r="H13" s="18">
        <v>8</v>
      </c>
      <c r="I13" s="18">
        <f t="shared" si="0"/>
        <v>8000</v>
      </c>
      <c r="J13" s="18">
        <v>1000</v>
      </c>
      <c r="K13" s="18">
        <v>12</v>
      </c>
      <c r="L13" s="19">
        <v>0.4</v>
      </c>
      <c r="M13" s="18">
        <f t="shared" si="1"/>
        <v>4800</v>
      </c>
      <c r="N13" s="18">
        <f t="shared" si="2"/>
        <v>12800</v>
      </c>
    </row>
    <row r="14" s="12" customFormat="1" ht="27" customHeight="1" spans="1:14">
      <c r="A14" s="18">
        <v>12</v>
      </c>
      <c r="B14" s="18" t="s">
        <v>57</v>
      </c>
      <c r="C14" s="18" t="s">
        <v>46</v>
      </c>
      <c r="D14" s="18" t="s">
        <v>39</v>
      </c>
      <c r="E14" s="18" t="s">
        <v>47</v>
      </c>
      <c r="F14" s="18" t="s">
        <v>43</v>
      </c>
      <c r="G14" s="18">
        <v>677.355</v>
      </c>
      <c r="H14" s="18">
        <v>6</v>
      </c>
      <c r="I14" s="18">
        <f t="shared" si="0"/>
        <v>4064.13</v>
      </c>
      <c r="J14" s="18">
        <v>677.355</v>
      </c>
      <c r="K14" s="18">
        <v>12</v>
      </c>
      <c r="L14" s="19">
        <v>0.4</v>
      </c>
      <c r="M14" s="18">
        <f t="shared" si="1"/>
        <v>3251.304</v>
      </c>
      <c r="N14" s="18">
        <f t="shared" si="2"/>
        <v>7315.434</v>
      </c>
    </row>
    <row r="15" s="12" customFormat="1" ht="27" customHeight="1" spans="1:14">
      <c r="A15" s="18">
        <v>13</v>
      </c>
      <c r="B15" s="18" t="s">
        <v>58</v>
      </c>
      <c r="C15" s="18" t="s">
        <v>46</v>
      </c>
      <c r="D15" s="18" t="s">
        <v>39</v>
      </c>
      <c r="E15" s="18" t="s">
        <v>47</v>
      </c>
      <c r="F15" s="18" t="s">
        <v>43</v>
      </c>
      <c r="G15" s="18">
        <v>665.84</v>
      </c>
      <c r="H15" s="18">
        <v>6</v>
      </c>
      <c r="I15" s="18">
        <f t="shared" si="0"/>
        <v>3995.04</v>
      </c>
      <c r="J15" s="18">
        <v>665.84</v>
      </c>
      <c r="K15" s="18">
        <v>12</v>
      </c>
      <c r="L15" s="19">
        <v>0.4</v>
      </c>
      <c r="M15" s="18">
        <f t="shared" si="1"/>
        <v>3196.032</v>
      </c>
      <c r="N15" s="18">
        <f t="shared" si="2"/>
        <v>7191.072</v>
      </c>
    </row>
    <row r="16" s="12" customFormat="1" ht="27" customHeight="1" spans="1:14">
      <c r="A16" s="18">
        <v>14</v>
      </c>
      <c r="B16" s="18" t="s">
        <v>45</v>
      </c>
      <c r="C16" s="18" t="s">
        <v>49</v>
      </c>
      <c r="D16" s="18" t="s">
        <v>57</v>
      </c>
      <c r="E16" s="18" t="s">
        <v>47</v>
      </c>
      <c r="F16" s="18" t="s">
        <v>43</v>
      </c>
      <c r="G16" s="18">
        <v>855</v>
      </c>
      <c r="H16" s="18">
        <v>8</v>
      </c>
      <c r="I16" s="18">
        <f t="shared" si="0"/>
        <v>6840</v>
      </c>
      <c r="J16" s="18">
        <v>855</v>
      </c>
      <c r="K16" s="18">
        <v>16</v>
      </c>
      <c r="L16" s="19">
        <v>0.35</v>
      </c>
      <c r="M16" s="18">
        <f t="shared" si="1"/>
        <v>4788</v>
      </c>
      <c r="N16" s="18">
        <f t="shared" si="2"/>
        <v>11628</v>
      </c>
    </row>
    <row r="17" s="12" customFormat="1" ht="27" customHeight="1" spans="1:14">
      <c r="A17" s="18" t="s">
        <v>59</v>
      </c>
      <c r="B17" s="18"/>
      <c r="C17" s="18"/>
      <c r="D17" s="18"/>
      <c r="E17" s="18"/>
      <c r="F17" s="18"/>
      <c r="G17" s="18"/>
      <c r="H17" s="18"/>
      <c r="I17" s="18">
        <f t="shared" ref="I17:N17" si="3">SUM(I3:I16)</f>
        <v>78857.97</v>
      </c>
      <c r="J17" s="18">
        <f t="shared" si="3"/>
        <v>10726.295</v>
      </c>
      <c r="K17" s="18"/>
      <c r="L17" s="19"/>
      <c r="M17" s="18"/>
      <c r="N17" s="18">
        <f t="shared" si="3"/>
        <v>133993.431</v>
      </c>
    </row>
    <row r="18" s="12" customFormat="1" ht="27" customHeight="1" spans="1:14">
      <c r="A18" s="18">
        <v>15</v>
      </c>
      <c r="B18" s="18" t="s">
        <v>49</v>
      </c>
      <c r="C18" s="18" t="s">
        <v>46</v>
      </c>
      <c r="D18" s="18" t="s">
        <v>60</v>
      </c>
      <c r="E18" s="18" t="s">
        <v>47</v>
      </c>
      <c r="F18" s="18" t="s">
        <v>61</v>
      </c>
      <c r="G18" s="18">
        <v>300</v>
      </c>
      <c r="H18" s="18">
        <v>6</v>
      </c>
      <c r="I18" s="18">
        <f t="shared" ref="I18:I20" si="4">G18*H18</f>
        <v>1800</v>
      </c>
      <c r="J18" s="18">
        <v>300</v>
      </c>
      <c r="K18" s="18">
        <v>20.3</v>
      </c>
      <c r="L18" s="19">
        <v>0.25</v>
      </c>
      <c r="M18" s="18">
        <f t="shared" ref="M18:M20" si="5">J18*K18*L18</f>
        <v>1522.5</v>
      </c>
      <c r="N18" s="18">
        <f t="shared" ref="N18:N20" si="6">I18+M18</f>
        <v>3322.5</v>
      </c>
    </row>
    <row r="19" s="12" customFormat="1" ht="27" customHeight="1" spans="1:14">
      <c r="A19" s="18">
        <v>16</v>
      </c>
      <c r="B19" s="18" t="s">
        <v>62</v>
      </c>
      <c r="C19" s="18" t="s">
        <v>63</v>
      </c>
      <c r="D19" s="18" t="s">
        <v>53</v>
      </c>
      <c r="E19" s="18" t="s">
        <v>47</v>
      </c>
      <c r="F19" s="18" t="s">
        <v>61</v>
      </c>
      <c r="G19" s="18">
        <v>2000</v>
      </c>
      <c r="H19" s="18">
        <v>6</v>
      </c>
      <c r="I19" s="18">
        <f t="shared" si="4"/>
        <v>12000</v>
      </c>
      <c r="J19" s="18">
        <v>2000</v>
      </c>
      <c r="K19" s="18">
        <v>15</v>
      </c>
      <c r="L19" s="19">
        <v>0.35</v>
      </c>
      <c r="M19" s="18">
        <f t="shared" si="5"/>
        <v>10500</v>
      </c>
      <c r="N19" s="18">
        <f t="shared" si="6"/>
        <v>22500</v>
      </c>
    </row>
    <row r="20" s="12" customFormat="1" ht="27" customHeight="1" spans="1:14">
      <c r="A20" s="18">
        <v>17</v>
      </c>
      <c r="B20" s="18" t="s">
        <v>55</v>
      </c>
      <c r="C20" s="18" t="s">
        <v>51</v>
      </c>
      <c r="D20" s="18" t="s">
        <v>54</v>
      </c>
      <c r="E20" s="18" t="s">
        <v>47</v>
      </c>
      <c r="F20" s="18" t="s">
        <v>61</v>
      </c>
      <c r="G20" s="18">
        <v>300</v>
      </c>
      <c r="H20" s="18">
        <v>6</v>
      </c>
      <c r="I20" s="18">
        <f t="shared" si="4"/>
        <v>1800</v>
      </c>
      <c r="J20" s="18">
        <v>300</v>
      </c>
      <c r="K20" s="18">
        <v>12</v>
      </c>
      <c r="L20" s="19">
        <v>0.4</v>
      </c>
      <c r="M20" s="18">
        <f t="shared" si="5"/>
        <v>1440</v>
      </c>
      <c r="N20" s="18">
        <f t="shared" si="6"/>
        <v>3240</v>
      </c>
    </row>
    <row r="21" s="12" customFormat="1" ht="27" customHeight="1" spans="1:14">
      <c r="A21" s="18" t="s">
        <v>59</v>
      </c>
      <c r="B21" s="21"/>
      <c r="C21" s="21"/>
      <c r="D21" s="21"/>
      <c r="E21" s="21"/>
      <c r="F21" s="21"/>
      <c r="G21" s="21"/>
      <c r="H21" s="21"/>
      <c r="I21" s="18">
        <f t="shared" ref="I21:N21" si="7">SUM(I18:I20)</f>
        <v>15600</v>
      </c>
      <c r="J21" s="18">
        <f t="shared" si="7"/>
        <v>2600</v>
      </c>
      <c r="K21" s="22"/>
      <c r="L21" s="22"/>
      <c r="M21" s="22"/>
      <c r="N21" s="18">
        <f t="shared" si="7"/>
        <v>29062.5</v>
      </c>
    </row>
    <row r="22" s="12" customFormat="1" ht="27" customHeight="1" spans="1:14">
      <c r="A22" s="18" t="s">
        <v>4</v>
      </c>
      <c r="B22" s="21"/>
      <c r="C22" s="21"/>
      <c r="D22" s="21"/>
      <c r="E22" s="21"/>
      <c r="F22" s="21"/>
      <c r="G22" s="21"/>
      <c r="H22" s="21"/>
      <c r="I22" s="18">
        <f t="shared" ref="I22:N22" si="8">I21+I17</f>
        <v>94457.97</v>
      </c>
      <c r="J22" s="18">
        <f t="shared" si="8"/>
        <v>13326.295</v>
      </c>
      <c r="K22" s="22"/>
      <c r="L22" s="22"/>
      <c r="M22" s="22"/>
      <c r="N22" s="18">
        <f t="shared" si="8"/>
        <v>163055.931</v>
      </c>
    </row>
  </sheetData>
  <mergeCells count="1">
    <mergeCell ref="A1:N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2" sqref="D12"/>
    </sheetView>
  </sheetViews>
  <sheetFormatPr defaultColWidth="9" defaultRowHeight="13.5" outlineLevelCol="3"/>
  <cols>
    <col min="1" max="1" width="23.5" style="1" customWidth="1"/>
    <col min="2" max="2" width="10.75" style="1" hidden="1" customWidth="1"/>
    <col min="3" max="3" width="14.375" style="1" customWidth="1"/>
    <col min="4" max="4" width="16.25" style="1" customWidth="1"/>
    <col min="5" max="16384" width="9" style="1"/>
  </cols>
  <sheetData>
    <row r="1" s="1" customFormat="1" ht="30" customHeight="1" spans="1:4">
      <c r="A1" s="2" t="s">
        <v>64</v>
      </c>
      <c r="B1" s="2"/>
      <c r="C1" s="2"/>
      <c r="D1" s="2"/>
    </row>
    <row r="2" s="1" customFormat="1" ht="30" customHeight="1" spans="1:4">
      <c r="A2" s="3"/>
      <c r="B2" s="4" t="s">
        <v>65</v>
      </c>
      <c r="C2" s="4" t="s">
        <v>66</v>
      </c>
      <c r="D2" s="5" t="s">
        <v>67</v>
      </c>
    </row>
    <row r="3" s="1" customFormat="1" ht="30" customHeight="1" spans="1:4">
      <c r="A3" s="6" t="s">
        <v>68</v>
      </c>
      <c r="B3" s="7">
        <v>22.79</v>
      </c>
      <c r="C3" s="8">
        <v>133993.431</v>
      </c>
      <c r="D3" s="9">
        <v>4176700</v>
      </c>
    </row>
    <row r="4" s="1" customFormat="1" ht="30" customHeight="1" spans="1:4">
      <c r="A4" s="6" t="s">
        <v>69</v>
      </c>
      <c r="B4" s="7">
        <v>4.53</v>
      </c>
      <c r="C4" s="8">
        <v>78857.97</v>
      </c>
      <c r="D4" s="10"/>
    </row>
    <row r="5" s="1" customFormat="1" ht="30" customHeight="1" spans="1:4">
      <c r="A5" s="6" t="s">
        <v>70</v>
      </c>
      <c r="B5" s="7">
        <v>20.51</v>
      </c>
      <c r="C5" s="8">
        <v>29062.5</v>
      </c>
      <c r="D5" s="10"/>
    </row>
    <row r="6" s="1" customFormat="1" ht="30" customHeight="1" spans="1:4">
      <c r="A6" s="6" t="s">
        <v>71</v>
      </c>
      <c r="B6" s="7">
        <v>4.07</v>
      </c>
      <c r="C6" s="8">
        <v>15600</v>
      </c>
      <c r="D6" s="10"/>
    </row>
    <row r="7" s="1" customFormat="1" ht="30" customHeight="1" spans="1:4">
      <c r="A7" s="6" t="s">
        <v>72</v>
      </c>
      <c r="B7" s="7">
        <v>16800</v>
      </c>
      <c r="C7" s="8">
        <v>26.65</v>
      </c>
      <c r="D7" s="10"/>
    </row>
    <row r="8" s="1" customFormat="1" ht="30" customHeight="1" spans="1:4">
      <c r="A8" s="6" t="s">
        <v>73</v>
      </c>
      <c r="B8" s="7">
        <v>13900</v>
      </c>
      <c r="C8" s="8">
        <f>C7</f>
        <v>26.65</v>
      </c>
      <c r="D8" s="10"/>
    </row>
    <row r="9" s="1" customFormat="1" ht="30" customHeight="1" spans="1:4">
      <c r="A9" s="7" t="s">
        <v>74</v>
      </c>
      <c r="B9" s="7"/>
      <c r="C9" s="7"/>
      <c r="D9" s="10"/>
    </row>
    <row r="10" s="1" customFormat="1" ht="30" customHeight="1" spans="1:4">
      <c r="A10" s="7" t="s">
        <v>75</v>
      </c>
      <c r="B10" s="7">
        <v>1230</v>
      </c>
      <c r="C10" s="7">
        <v>23</v>
      </c>
      <c r="D10" s="10"/>
    </row>
    <row r="11" s="1" customFormat="1" ht="30" customHeight="1" spans="1:4">
      <c r="A11" s="7" t="s">
        <v>76</v>
      </c>
      <c r="B11" s="7"/>
      <c r="C11" s="7"/>
      <c r="D11" s="11"/>
    </row>
  </sheetData>
  <mergeCells count="4">
    <mergeCell ref="A1:D1"/>
    <mergeCell ref="A9:C9"/>
    <mergeCell ref="A11:C11"/>
    <mergeCell ref="D3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市容</vt:lpstr>
      <vt:lpstr>环卫设施量</vt:lpstr>
      <vt:lpstr>环卫保洁设施量</vt:lpstr>
      <vt:lpstr>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2025-12-03T01:05:21Z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8F009D3A1D5F4B97AD37FA6DB2D86C20_12</vt:lpwstr>
  </property>
</Properties>
</file>