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市容" sheetId="4" r:id="rId1"/>
    <sheet name="环卫设施量" sheetId="3" r:id="rId2"/>
    <sheet name="环卫保洁设施量" sheetId="6" r:id="rId3"/>
    <sheet name="环卫经费" sheetId="7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<sst xmlns="http://schemas.openxmlformats.org/spreadsheetml/2006/main" count="222" uniqueCount="106">
  <si>
    <t>市容人员分布及资金匡算表</t>
  </si>
  <si>
    <t>名称</t>
  </si>
  <si>
    <t>分布范围</t>
  </si>
  <si>
    <t>点位</t>
  </si>
  <si>
    <t>总计</t>
  </si>
  <si>
    <t>管养资金</t>
  </si>
  <si>
    <t>固守点位（步巡）</t>
  </si>
  <si>
    <t>人数</t>
  </si>
  <si>
    <t>机动巡查（6:00-22:00）</t>
  </si>
  <si>
    <t>机动巡查（22:00-6:00）</t>
  </si>
  <si>
    <t>城市化北片</t>
  </si>
  <si>
    <t>周浦塘以北-区界</t>
  </si>
  <si>
    <t>浦锦市集</t>
  </si>
  <si>
    <t>至少配备3辆车11人对板块开展全覆盖巡查</t>
  </si>
  <si>
    <r>
      <rPr>
        <sz val="11"/>
        <color theme="1"/>
        <rFont val="宋体"/>
        <charset val="134"/>
        <scheme val="minor"/>
      </rPr>
      <t>至少配备1辆车3</t>
    </r>
    <r>
      <rPr>
        <sz val="11"/>
        <color theme="1"/>
        <rFont val="宋体"/>
        <charset val="134"/>
        <scheme val="minor"/>
      </rPr>
      <t>人对板块开展全覆盖巡查，主要巡查夜间突发事件和夜排档等情况。</t>
    </r>
  </si>
  <si>
    <t>固守点位按照两班制倒班，故早晚班共需34人，机动巡查14人，总共北片需要48人</t>
  </si>
  <si>
    <t>48人*66000元=3168000元</t>
  </si>
  <si>
    <t>芦恒路商业街</t>
  </si>
  <si>
    <t>北江榉路商业街</t>
  </si>
  <si>
    <t>江桦路浦申路周边商业</t>
  </si>
  <si>
    <t>浦康路江桦路周边</t>
  </si>
  <si>
    <t>浦江颐城周边</t>
  </si>
  <si>
    <t>浦锦新天地周边</t>
  </si>
  <si>
    <t>南江桐路商业</t>
  </si>
  <si>
    <t>江栀路商业</t>
  </si>
  <si>
    <t>新田360二期</t>
  </si>
  <si>
    <t>新田360</t>
  </si>
  <si>
    <t>合计</t>
  </si>
  <si>
    <t>公厕</t>
  </si>
  <si>
    <t>序号</t>
  </si>
  <si>
    <t>环卫设施名称</t>
  </si>
  <si>
    <t>地址</t>
  </si>
  <si>
    <t>片区</t>
  </si>
  <si>
    <t>浦康路绿道公厕（一级）</t>
  </si>
  <si>
    <t>浦康公园内</t>
  </si>
  <si>
    <t>北区</t>
  </si>
  <si>
    <t>废物箱</t>
  </si>
  <si>
    <t>个数</t>
  </si>
  <si>
    <t>2026年浦锦街道北片道路保洁</t>
  </si>
  <si>
    <t>路名</t>
  </si>
  <si>
    <t>起点</t>
  </si>
  <si>
    <t>迄点</t>
  </si>
  <si>
    <t>性质</t>
  </si>
  <si>
    <t>人行道长（M）</t>
  </si>
  <si>
    <t>人行道宽（M）</t>
  </si>
  <si>
    <r>
      <rPr>
        <b/>
        <sz val="12"/>
        <color rgb="FF000000"/>
        <rFont val="宋体"/>
        <charset val="134"/>
        <scheme val="minor"/>
      </rPr>
      <t>人行道面积（M</t>
    </r>
    <r>
      <rPr>
        <b/>
        <vertAlign val="superscript"/>
        <sz val="12"/>
        <color indexed="8"/>
        <rFont val="宋体"/>
        <charset val="134"/>
      </rPr>
      <t>2</t>
    </r>
    <r>
      <rPr>
        <b/>
        <sz val="12"/>
        <color indexed="8"/>
        <rFont val="宋体"/>
        <charset val="134"/>
      </rPr>
      <t>）</t>
    </r>
  </si>
  <si>
    <t>路面长（M）</t>
  </si>
  <si>
    <t>路面宽（M）</t>
  </si>
  <si>
    <t>折合比例</t>
  </si>
  <si>
    <r>
      <rPr>
        <b/>
        <sz val="12"/>
        <color rgb="FF000000"/>
        <rFont val="宋体"/>
        <charset val="134"/>
        <scheme val="minor"/>
      </rPr>
      <t>折合路面面积（M</t>
    </r>
    <r>
      <rPr>
        <b/>
        <vertAlign val="superscript"/>
        <sz val="12"/>
        <color indexed="8"/>
        <rFont val="宋体"/>
        <charset val="134"/>
      </rPr>
      <t>2</t>
    </r>
    <r>
      <rPr>
        <b/>
        <sz val="12"/>
        <color indexed="8"/>
        <rFont val="宋体"/>
        <charset val="134"/>
      </rPr>
      <t>）</t>
    </r>
  </si>
  <si>
    <r>
      <rPr>
        <b/>
        <sz val="12"/>
        <color rgb="FF000000"/>
        <rFont val="宋体"/>
        <charset val="134"/>
        <scheme val="minor"/>
      </rPr>
      <t>折合总面积（M</t>
    </r>
    <r>
      <rPr>
        <b/>
        <vertAlign val="superscript"/>
        <sz val="12"/>
        <color indexed="8"/>
        <rFont val="宋体"/>
        <charset val="134"/>
      </rPr>
      <t>2</t>
    </r>
    <r>
      <rPr>
        <b/>
        <sz val="12"/>
        <color indexed="8"/>
        <rFont val="宋体"/>
        <charset val="134"/>
      </rPr>
      <t>）</t>
    </r>
  </si>
  <si>
    <t>属性</t>
  </si>
  <si>
    <t>等级</t>
  </si>
  <si>
    <t xml:space="preserve">机动车道 </t>
  </si>
  <si>
    <t>浦锦路</t>
  </si>
  <si>
    <t>陈行公路</t>
  </si>
  <si>
    <t>芦恒路</t>
  </si>
  <si>
    <t>市政</t>
  </si>
  <si>
    <t>一级</t>
  </si>
  <si>
    <t>小计</t>
  </si>
  <si>
    <t>江梅路</t>
  </si>
  <si>
    <t>浦晓路</t>
  </si>
  <si>
    <t>浦瑞路</t>
  </si>
  <si>
    <t>二级</t>
  </si>
  <si>
    <t>江桦路</t>
  </si>
  <si>
    <t>浦星公路</t>
  </si>
  <si>
    <t>江柳路</t>
  </si>
  <si>
    <t>浦康路</t>
  </si>
  <si>
    <t>浦秀路</t>
  </si>
  <si>
    <t>江榉路</t>
  </si>
  <si>
    <t>江桐路</t>
  </si>
  <si>
    <t>镇级</t>
  </si>
  <si>
    <t>浦申路</t>
  </si>
  <si>
    <t>浦泉路</t>
  </si>
  <si>
    <t>江桃路</t>
  </si>
  <si>
    <t>浦锦东河</t>
  </si>
  <si>
    <t>北江榉路</t>
  </si>
  <si>
    <t>浦驰路</t>
  </si>
  <si>
    <t>南江榉路</t>
  </si>
  <si>
    <t>江栀路</t>
  </si>
  <si>
    <t>至北</t>
  </si>
  <si>
    <t>浦东区界</t>
  </si>
  <si>
    <t>公路</t>
  </si>
  <si>
    <t>江松路</t>
  </si>
  <si>
    <t>浦东闵行区界</t>
  </si>
  <si>
    <t>高压走廊</t>
  </si>
  <si>
    <t>浦雪路</t>
  </si>
  <si>
    <t>三级</t>
  </si>
  <si>
    <t>浦锦北路</t>
  </si>
  <si>
    <t>2026年浦锦街道北区环卫养护经费</t>
  </si>
  <si>
    <t>单价（元）</t>
  </si>
  <si>
    <t>数量</t>
  </si>
  <si>
    <t>总金额（元）</t>
  </si>
  <si>
    <t>一级道路人工清扫保洁</t>
  </si>
  <si>
    <t>一级道路人行道人工冲洗</t>
  </si>
  <si>
    <t>二级道路人工清扫保洁</t>
  </si>
  <si>
    <t>二级道路人行道人工冲洗</t>
  </si>
  <si>
    <t>三级道路人工清扫保洁</t>
  </si>
  <si>
    <t>三级道路人行道人工冲洗</t>
  </si>
  <si>
    <t>道路机械清扫</t>
  </si>
  <si>
    <t>道路机械冲洗</t>
  </si>
  <si>
    <t>道路保洁小计</t>
  </si>
  <si>
    <t>一类公厕管理</t>
  </si>
  <si>
    <t>公厕管理小计</t>
  </si>
  <si>
    <t xml:space="preserve">废物箱维修保洁 </t>
  </si>
  <si>
    <t>环卫设施维修保洁小计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</si>
</sst>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vertAlign val="superscript"/>
      <sz val="12"/>
      <color indexed="8"/>
      <name val="宋体"/>
      <charset val="134"/>
    </font>
    <font>
      <b/>
      <sz val="12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7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8" borderId="8">
      <alignment vertical="center"/>
    </xf>
    <xf numFmtId="0" fontId="16" fillId="9" borderId="9">
      <alignment vertical="center"/>
    </xf>
    <xf numFmtId="0" fontId="17" fillId="9" borderId="8">
      <alignment vertical="center"/>
    </xf>
    <xf numFmtId="0" fontId="18" fillId="10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3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5" fillId="34" borderId="0">
      <alignment vertical="center"/>
    </xf>
    <xf numFmtId="0" fontId="25" fillId="35" borderId="0">
      <alignment vertical="center"/>
    </xf>
    <xf numFmtId="0" fontId="24" fillId="36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41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vertical="center" wrapText="1"/>
    </xf>
    <xf numFmtId="0" fontId="0" fillId="6" borderId="4" xfId="0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2 2 2" xfId="51"/>
    <cellStyle name="常规 2 2" xfId="52"/>
    <cellStyle name="常规 2 2 3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..................&#32511;&#21270;&#26519;&#19994;\1.....&#38047;(&#26519;&#19994;&#12289;&#32511;&#21270;&#65289;\7.21&#32508;&#21512;&#20859;&#25252;\&#35774;&#26045;&#37327;&#28165;&#21333;&#12289;&#25307;&#25237;&#26631;&#26448;&#26009;\&#29615;&#21355;\&#29615;&#21355;&#35774;&#26045;&#37327;2022.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厕"/>
      <sheetName val="道班房"/>
      <sheetName val="垃圾房"/>
      <sheetName val="废物箱"/>
      <sheetName val="北区道路保洁"/>
      <sheetName val="中区道路保洁"/>
      <sheetName val="南区道路保洁"/>
      <sheetName val="农村道路保洁"/>
      <sheetName val="北区环卫养护经费"/>
      <sheetName val="中区环卫养护经费"/>
      <sheetName val="南区环卫养护经费"/>
      <sheetName val="农村环卫养护经费"/>
      <sheetName val="农村环卫养护设施量 (原分片)"/>
      <sheetName val="农村片环卫养护经费（原分片）"/>
      <sheetName val="南片环卫养护设施量（原分片）"/>
      <sheetName val="南片道环卫养护经费（原分片）"/>
      <sheetName val="北区环卫养护设施量（原分片）"/>
      <sheetName val="北片环卫养护经费（原分片）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I6">
            <v>31200</v>
          </cell>
        </row>
        <row r="6">
          <cell r="N6">
            <v>44400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M8" sqref="M8"/>
    </sheetView>
  </sheetViews>
  <sheetFormatPr defaultColWidth="9" defaultRowHeight="13.5"/>
  <cols>
    <col min="1" max="2" width="9" style="32"/>
    <col min="3" max="3" width="20.875" style="32" customWidth="1"/>
    <col min="4" max="4" width="9" style="32"/>
    <col min="5" max="5" width="18.25" style="32" customWidth="1"/>
    <col min="6" max="6" width="18" style="32" customWidth="1"/>
    <col min="7" max="7" width="9" style="32"/>
    <col min="8" max="8" width="18.125" style="32" customWidth="1"/>
    <col min="9" max="10" width="9" style="32"/>
    <col min="11" max="11" width="12.625" style="32"/>
    <col min="12" max="16384" width="9" style="32"/>
  </cols>
  <sheetData>
    <row r="1" s="32" customFormat="1" spans="1:9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="32" customFormat="1" spans="1:9">
      <c r="A2" s="33"/>
      <c r="B2" s="33"/>
      <c r="C2" s="33"/>
      <c r="D2" s="33"/>
      <c r="E2" s="33"/>
      <c r="F2" s="33"/>
      <c r="G2" s="33"/>
      <c r="H2" s="33"/>
      <c r="I2" s="33"/>
    </row>
    <row r="3" s="32" customFormat="1" spans="1:9">
      <c r="A3" s="33"/>
      <c r="B3" s="33"/>
      <c r="C3" s="33"/>
      <c r="D3" s="33"/>
      <c r="E3" s="33"/>
      <c r="F3" s="33"/>
      <c r="G3" s="33"/>
      <c r="H3" s="33"/>
      <c r="I3" s="33"/>
    </row>
    <row r="4" s="32" customFormat="1" spans="1:9">
      <c r="A4" s="22" t="s">
        <v>1</v>
      </c>
      <c r="B4" s="22" t="s">
        <v>2</v>
      </c>
      <c r="C4" s="22" t="s">
        <v>3</v>
      </c>
      <c r="D4" s="22"/>
      <c r="E4" s="22"/>
      <c r="F4" s="22"/>
      <c r="G4" s="22"/>
      <c r="H4" s="22" t="s">
        <v>4</v>
      </c>
      <c r="I4" s="22" t="s">
        <v>5</v>
      </c>
    </row>
    <row r="5" s="32" customFormat="1" ht="27" spans="1:9">
      <c r="A5" s="22"/>
      <c r="B5" s="22"/>
      <c r="C5" s="22" t="s">
        <v>6</v>
      </c>
      <c r="D5" s="22" t="s">
        <v>7</v>
      </c>
      <c r="E5" s="34" t="s">
        <v>8</v>
      </c>
      <c r="F5" s="34" t="s">
        <v>9</v>
      </c>
      <c r="G5" s="22" t="s">
        <v>7</v>
      </c>
      <c r="H5" s="22"/>
      <c r="I5" s="22"/>
    </row>
    <row r="6" s="32" customFormat="1" ht="33" customHeight="1" spans="1:9">
      <c r="A6" s="22" t="s">
        <v>10</v>
      </c>
      <c r="B6" s="35" t="s">
        <v>11</v>
      </c>
      <c r="C6" s="22" t="s">
        <v>12</v>
      </c>
      <c r="D6" s="22">
        <v>2</v>
      </c>
      <c r="E6" s="22" t="s">
        <v>13</v>
      </c>
      <c r="F6" s="35" t="s">
        <v>14</v>
      </c>
      <c r="G6" s="22">
        <v>14</v>
      </c>
      <c r="H6" s="35" t="s">
        <v>15</v>
      </c>
      <c r="I6" s="35" t="s">
        <v>16</v>
      </c>
    </row>
    <row r="7" s="32" customFormat="1" ht="33" customHeight="1" spans="1:9">
      <c r="A7" s="22"/>
      <c r="B7" s="36"/>
      <c r="C7" s="22" t="s">
        <v>17</v>
      </c>
      <c r="D7" s="22">
        <v>2</v>
      </c>
      <c r="E7" s="22"/>
      <c r="F7" s="36"/>
      <c r="G7" s="22"/>
      <c r="H7" s="36"/>
      <c r="I7" s="36"/>
    </row>
    <row r="8" s="32" customFormat="1" ht="33" customHeight="1" spans="1:9">
      <c r="A8" s="22"/>
      <c r="B8" s="36"/>
      <c r="C8" s="22" t="s">
        <v>18</v>
      </c>
      <c r="D8" s="22">
        <v>1</v>
      </c>
      <c r="E8" s="22"/>
      <c r="F8" s="36"/>
      <c r="G8" s="22"/>
      <c r="H8" s="36"/>
      <c r="I8" s="36"/>
    </row>
    <row r="9" s="32" customFormat="1" ht="33" customHeight="1" spans="1:9">
      <c r="A9" s="22"/>
      <c r="B9" s="36"/>
      <c r="C9" s="22" t="s">
        <v>19</v>
      </c>
      <c r="D9" s="22">
        <v>1</v>
      </c>
      <c r="E9" s="22"/>
      <c r="F9" s="36"/>
      <c r="G9" s="22"/>
      <c r="H9" s="36"/>
      <c r="I9" s="36"/>
    </row>
    <row r="10" s="32" customFormat="1" ht="33" customHeight="1" spans="1:9">
      <c r="A10" s="22"/>
      <c r="B10" s="36"/>
      <c r="C10" s="22" t="s">
        <v>20</v>
      </c>
      <c r="D10" s="22">
        <v>1</v>
      </c>
      <c r="E10" s="22"/>
      <c r="F10" s="36"/>
      <c r="G10" s="22"/>
      <c r="H10" s="36"/>
      <c r="I10" s="36"/>
    </row>
    <row r="11" s="32" customFormat="1" ht="33" customHeight="1" spans="1:9">
      <c r="A11" s="22"/>
      <c r="B11" s="36"/>
      <c r="C11" s="22" t="s">
        <v>21</v>
      </c>
      <c r="D11" s="22">
        <v>1</v>
      </c>
      <c r="E11" s="22"/>
      <c r="F11" s="36"/>
      <c r="G11" s="22"/>
      <c r="H11" s="36"/>
      <c r="I11" s="36"/>
    </row>
    <row r="12" s="32" customFormat="1" ht="33" customHeight="1" spans="1:9">
      <c r="A12" s="22"/>
      <c r="B12" s="36"/>
      <c r="C12" s="22" t="s">
        <v>22</v>
      </c>
      <c r="D12" s="22">
        <v>2</v>
      </c>
      <c r="E12" s="22"/>
      <c r="F12" s="36"/>
      <c r="G12" s="22"/>
      <c r="H12" s="36"/>
      <c r="I12" s="36"/>
    </row>
    <row r="13" s="32" customFormat="1" ht="33" customHeight="1" spans="1:9">
      <c r="A13" s="22"/>
      <c r="B13" s="36"/>
      <c r="C13" s="22" t="s">
        <v>23</v>
      </c>
      <c r="D13" s="22">
        <v>1</v>
      </c>
      <c r="E13" s="22"/>
      <c r="F13" s="36"/>
      <c r="G13" s="22"/>
      <c r="H13" s="36"/>
      <c r="I13" s="36"/>
    </row>
    <row r="14" s="32" customFormat="1" ht="33" customHeight="1" spans="1:9">
      <c r="A14" s="22"/>
      <c r="B14" s="36"/>
      <c r="C14" s="22" t="s">
        <v>24</v>
      </c>
      <c r="D14" s="22">
        <v>2</v>
      </c>
      <c r="E14" s="22"/>
      <c r="F14" s="36"/>
      <c r="G14" s="22"/>
      <c r="H14" s="36"/>
      <c r="I14" s="36"/>
    </row>
    <row r="15" s="32" customFormat="1" ht="33" customHeight="1" spans="1:9">
      <c r="A15" s="22"/>
      <c r="B15" s="36"/>
      <c r="C15" s="22" t="s">
        <v>25</v>
      </c>
      <c r="D15" s="22">
        <v>1</v>
      </c>
      <c r="E15" s="22"/>
      <c r="F15" s="36"/>
      <c r="G15" s="22"/>
      <c r="H15" s="36"/>
      <c r="I15" s="36"/>
    </row>
    <row r="16" s="32" customFormat="1" ht="33" customHeight="1" spans="1:9">
      <c r="A16" s="22"/>
      <c r="B16" s="37"/>
      <c r="C16" s="22" t="s">
        <v>26</v>
      </c>
      <c r="D16" s="22">
        <v>3</v>
      </c>
      <c r="E16" s="22"/>
      <c r="F16" s="37"/>
      <c r="G16" s="22"/>
      <c r="H16" s="37"/>
      <c r="I16" s="37"/>
    </row>
    <row r="17" s="32" customFormat="1" ht="27" customHeight="1" spans="1:9">
      <c r="A17" s="38" t="s">
        <v>27</v>
      </c>
      <c r="B17" s="38"/>
      <c r="C17" s="38"/>
      <c r="D17" s="38">
        <f>SUM(D6:D16)</f>
        <v>17</v>
      </c>
      <c r="E17" s="39"/>
      <c r="F17" s="39"/>
      <c r="G17" s="38">
        <v>14</v>
      </c>
      <c r="H17" s="39"/>
      <c r="I17" s="40"/>
    </row>
  </sheetData>
  <mergeCells count="14">
    <mergeCell ref="C4:G4"/>
    <mergeCell ref="A17:B17"/>
    <mergeCell ref="A4:A5"/>
    <mergeCell ref="A6:A16"/>
    <mergeCell ref="B4:B5"/>
    <mergeCell ref="B6:B16"/>
    <mergeCell ref="E6:E16"/>
    <mergeCell ref="F6:F16"/>
    <mergeCell ref="G6:G16"/>
    <mergeCell ref="H4:H5"/>
    <mergeCell ref="H6:H16"/>
    <mergeCell ref="I4:I5"/>
    <mergeCell ref="I6:I16"/>
    <mergeCell ref="A1:I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C24" sqref="C24"/>
    </sheetView>
  </sheetViews>
  <sheetFormatPr defaultColWidth="9" defaultRowHeight="13.5" outlineLevelCol="3"/>
  <cols>
    <col min="1" max="1" width="5.75" style="1" customWidth="1"/>
    <col min="2" max="2" width="25.5" style="1" customWidth="1"/>
    <col min="3" max="3" width="32.875" style="1" customWidth="1"/>
    <col min="4" max="4" width="8" style="1" customWidth="1"/>
    <col min="5" max="16384" width="9" style="1"/>
  </cols>
  <sheetData>
    <row r="1" s="1" customFormat="1" ht="43.5" customHeight="1" spans="1:4">
      <c r="A1" s="2" t="s">
        <v>28</v>
      </c>
      <c r="B1" s="28"/>
      <c r="C1" s="28"/>
      <c r="D1" s="28"/>
    </row>
    <row r="2" s="1" customFormat="1" ht="24.75" customHeight="1" spans="1:4">
      <c r="A2" s="29" t="s">
        <v>29</v>
      </c>
      <c r="B2" s="29" t="s">
        <v>30</v>
      </c>
      <c r="C2" s="29" t="s">
        <v>31</v>
      </c>
      <c r="D2" s="29" t="s">
        <v>32</v>
      </c>
    </row>
    <row r="3" s="1" customFormat="1" ht="24.75" customHeight="1" spans="1:4">
      <c r="A3" s="30">
        <v>1</v>
      </c>
      <c r="B3" s="30" t="s">
        <v>33</v>
      </c>
      <c r="C3" s="30" t="s">
        <v>34</v>
      </c>
      <c r="D3" s="30" t="s">
        <v>35</v>
      </c>
    </row>
    <row r="7" s="1" customFormat="1" ht="20.25" spans="1:4">
      <c r="A7" s="2" t="s">
        <v>36</v>
      </c>
      <c r="B7" s="28"/>
      <c r="C7" s="28"/>
      <c r="D7" s="28"/>
    </row>
    <row r="8" s="1" customFormat="1" ht="24.75" customHeight="1" spans="1:4">
      <c r="A8" s="31" t="s">
        <v>29</v>
      </c>
      <c r="B8" s="31" t="s">
        <v>30</v>
      </c>
      <c r="C8" s="31" t="s">
        <v>37</v>
      </c>
      <c r="D8" s="31" t="s">
        <v>32</v>
      </c>
    </row>
    <row r="9" s="1" customFormat="1" ht="24.75" customHeight="1" spans="1:4">
      <c r="A9" s="30">
        <v>1</v>
      </c>
      <c r="B9" s="30" t="s">
        <v>36</v>
      </c>
      <c r="C9" s="30">
        <v>35</v>
      </c>
      <c r="D9" s="30" t="s">
        <v>35</v>
      </c>
    </row>
  </sheetData>
  <mergeCells count="2">
    <mergeCell ref="A1:D1"/>
    <mergeCell ref="A7:D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R8" sqref="R8"/>
    </sheetView>
  </sheetViews>
  <sheetFormatPr defaultColWidth="9" defaultRowHeight="13.5"/>
  <cols>
    <col min="1" max="1" width="6" style="13" customWidth="1"/>
    <col min="2" max="2" width="9" style="13"/>
    <col min="3" max="3" width="16" style="13" customWidth="1"/>
    <col min="4" max="4" width="9" style="13"/>
    <col min="5" max="6" width="6" style="13" customWidth="1"/>
    <col min="7" max="8" width="9.25" style="13" customWidth="1"/>
    <col min="9" max="9" width="19.5" style="13" customWidth="1"/>
    <col min="10" max="10" width="9.5" style="13" customWidth="1"/>
    <col min="11" max="12" width="8.125" style="13" customWidth="1"/>
    <col min="13" max="13" width="21.875" style="13" customWidth="1"/>
    <col min="14" max="14" width="19.5" style="13" customWidth="1"/>
    <col min="15" max="16384" width="9" style="13"/>
  </cols>
  <sheetData>
    <row r="1" s="13" customFormat="1" ht="20.25" spans="1:14">
      <c r="A1" s="14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="13" customFormat="1" ht="28.5" spans="1:14">
      <c r="A2" s="16" t="s">
        <v>29</v>
      </c>
      <c r="B2" s="17" t="s">
        <v>39</v>
      </c>
      <c r="C2" s="17" t="s">
        <v>40</v>
      </c>
      <c r="D2" s="17" t="s">
        <v>41</v>
      </c>
      <c r="E2" s="17" t="s">
        <v>42</v>
      </c>
      <c r="F2" s="17"/>
      <c r="G2" s="17" t="s">
        <v>43</v>
      </c>
      <c r="H2" s="17" t="s">
        <v>44</v>
      </c>
      <c r="I2" s="17" t="s">
        <v>45</v>
      </c>
      <c r="J2" s="17" t="s">
        <v>46</v>
      </c>
      <c r="K2" s="17" t="s">
        <v>47</v>
      </c>
      <c r="L2" s="17" t="s">
        <v>48</v>
      </c>
      <c r="M2" s="17" t="s">
        <v>49</v>
      </c>
      <c r="N2" s="17" t="s">
        <v>50</v>
      </c>
    </row>
    <row r="3" s="13" customFormat="1" spans="1:14">
      <c r="A3" s="16"/>
      <c r="B3" s="17"/>
      <c r="C3" s="17"/>
      <c r="D3" s="17"/>
      <c r="E3" s="17" t="s">
        <v>51</v>
      </c>
      <c r="F3" s="17" t="s">
        <v>52</v>
      </c>
      <c r="G3" s="17"/>
      <c r="H3" s="17"/>
      <c r="I3" s="17"/>
      <c r="J3" s="17"/>
      <c r="K3" s="18" t="s">
        <v>53</v>
      </c>
      <c r="L3" s="17"/>
      <c r="M3" s="17"/>
      <c r="N3" s="17"/>
    </row>
    <row r="4" s="13" customFormat="1" spans="1:14">
      <c r="A4" s="16"/>
      <c r="B4" s="17"/>
      <c r="C4" s="17"/>
      <c r="D4" s="17"/>
      <c r="E4" s="17"/>
      <c r="F4" s="17"/>
      <c r="G4" s="17"/>
      <c r="H4" s="17"/>
      <c r="I4" s="17"/>
      <c r="J4" s="17"/>
      <c r="K4" s="19"/>
      <c r="L4" s="17"/>
      <c r="M4" s="17"/>
      <c r="N4" s="17"/>
    </row>
    <row r="5" s="13" customFormat="1" ht="27" customHeight="1" spans="1:14">
      <c r="A5" s="20">
        <v>1</v>
      </c>
      <c r="B5" s="20" t="s">
        <v>54</v>
      </c>
      <c r="C5" s="20" t="s">
        <v>55</v>
      </c>
      <c r="D5" s="20" t="s">
        <v>56</v>
      </c>
      <c r="E5" s="20" t="s">
        <v>57</v>
      </c>
      <c r="F5" s="20" t="s">
        <v>58</v>
      </c>
      <c r="G5" s="20">
        <v>2400</v>
      </c>
      <c r="H5" s="20">
        <v>13</v>
      </c>
      <c r="I5" s="20">
        <f t="shared" ref="I5:I11" si="0">G5*H5</f>
        <v>31200</v>
      </c>
      <c r="J5" s="20">
        <v>2400</v>
      </c>
      <c r="K5" s="20">
        <v>22</v>
      </c>
      <c r="L5" s="21">
        <v>0.25</v>
      </c>
      <c r="M5" s="20">
        <f t="shared" ref="M5:M11" si="1">J5*K5*L5</f>
        <v>13200</v>
      </c>
      <c r="N5" s="20">
        <f t="shared" ref="N5:N11" si="2">I5+M5</f>
        <v>44400</v>
      </c>
    </row>
    <row r="6" s="13" customFormat="1" ht="27" customHeight="1" spans="1:14">
      <c r="A6" s="20" t="s">
        <v>59</v>
      </c>
      <c r="B6" s="20"/>
      <c r="C6" s="20"/>
      <c r="D6" s="20"/>
      <c r="E6" s="20"/>
      <c r="F6" s="20"/>
      <c r="G6" s="20"/>
      <c r="H6" s="20"/>
      <c r="I6" s="20">
        <f>SUM(I5:I5)</f>
        <v>31200</v>
      </c>
      <c r="J6" s="20">
        <v>2400</v>
      </c>
      <c r="K6" s="20"/>
      <c r="L6" s="21"/>
      <c r="M6" s="20"/>
      <c r="N6" s="20">
        <f>SUM(N5:N5)</f>
        <v>44400</v>
      </c>
    </row>
    <row r="7" s="13" customFormat="1" ht="27" customHeight="1" spans="1:14">
      <c r="A7" s="20">
        <v>2</v>
      </c>
      <c r="B7" s="20" t="s">
        <v>60</v>
      </c>
      <c r="C7" s="20" t="s">
        <v>61</v>
      </c>
      <c r="D7" s="20" t="s">
        <v>62</v>
      </c>
      <c r="E7" s="20" t="s">
        <v>57</v>
      </c>
      <c r="F7" s="20" t="s">
        <v>63</v>
      </c>
      <c r="G7" s="20">
        <v>1415</v>
      </c>
      <c r="H7" s="20">
        <v>7.5</v>
      </c>
      <c r="I7" s="20">
        <f t="shared" si="0"/>
        <v>10612.5</v>
      </c>
      <c r="J7" s="20">
        <v>1415</v>
      </c>
      <c r="K7" s="20">
        <v>12.5</v>
      </c>
      <c r="L7" s="21">
        <v>0.4</v>
      </c>
      <c r="M7" s="20">
        <f t="shared" si="1"/>
        <v>7075</v>
      </c>
      <c r="N7" s="20">
        <f t="shared" si="2"/>
        <v>17687.5</v>
      </c>
    </row>
    <row r="8" s="13" customFormat="1" ht="27" customHeight="1" spans="1:14">
      <c r="A8" s="20">
        <v>3</v>
      </c>
      <c r="B8" s="20" t="s">
        <v>64</v>
      </c>
      <c r="C8" s="20" t="s">
        <v>65</v>
      </c>
      <c r="D8" s="20" t="s">
        <v>62</v>
      </c>
      <c r="E8" s="20" t="s">
        <v>57</v>
      </c>
      <c r="F8" s="20" t="s">
        <v>63</v>
      </c>
      <c r="G8" s="20">
        <v>1887</v>
      </c>
      <c r="H8" s="20">
        <v>8</v>
      </c>
      <c r="I8" s="20">
        <f t="shared" si="0"/>
        <v>15096</v>
      </c>
      <c r="J8" s="20">
        <v>1887</v>
      </c>
      <c r="K8" s="20">
        <v>22</v>
      </c>
      <c r="L8" s="21">
        <v>0.25</v>
      </c>
      <c r="M8" s="20">
        <f t="shared" si="1"/>
        <v>10378.5</v>
      </c>
      <c r="N8" s="20">
        <f t="shared" si="2"/>
        <v>25474.5</v>
      </c>
    </row>
    <row r="9" s="13" customFormat="1" ht="27" customHeight="1" spans="1:14">
      <c r="A9" s="20">
        <v>4</v>
      </c>
      <c r="B9" s="20" t="s">
        <v>66</v>
      </c>
      <c r="C9" s="20" t="s">
        <v>67</v>
      </c>
      <c r="D9" s="20" t="s">
        <v>62</v>
      </c>
      <c r="E9" s="20" t="s">
        <v>57</v>
      </c>
      <c r="F9" s="20" t="s">
        <v>63</v>
      </c>
      <c r="G9" s="20">
        <v>1802</v>
      </c>
      <c r="H9" s="20">
        <v>8</v>
      </c>
      <c r="I9" s="20">
        <f t="shared" si="0"/>
        <v>14416</v>
      </c>
      <c r="J9" s="20">
        <v>1802</v>
      </c>
      <c r="K9" s="20">
        <v>12</v>
      </c>
      <c r="L9" s="21">
        <v>0.4</v>
      </c>
      <c r="M9" s="20">
        <f t="shared" si="1"/>
        <v>8649.6</v>
      </c>
      <c r="N9" s="20">
        <f t="shared" si="2"/>
        <v>23065.6</v>
      </c>
    </row>
    <row r="10" s="13" customFormat="1" ht="27" customHeight="1" spans="1:14">
      <c r="A10" s="20">
        <v>5</v>
      </c>
      <c r="B10" s="20" t="s">
        <v>68</v>
      </c>
      <c r="C10" s="20" t="s">
        <v>55</v>
      </c>
      <c r="D10" s="20" t="s">
        <v>69</v>
      </c>
      <c r="E10" s="20" t="s">
        <v>57</v>
      </c>
      <c r="F10" s="20" t="s">
        <v>63</v>
      </c>
      <c r="G10" s="20">
        <v>1400</v>
      </c>
      <c r="H10" s="20">
        <v>8</v>
      </c>
      <c r="I10" s="20">
        <f t="shared" si="0"/>
        <v>11200</v>
      </c>
      <c r="J10" s="20">
        <v>1400</v>
      </c>
      <c r="K10" s="20">
        <v>12</v>
      </c>
      <c r="L10" s="21">
        <v>0.4</v>
      </c>
      <c r="M10" s="20">
        <f t="shared" si="1"/>
        <v>6720</v>
      </c>
      <c r="N10" s="20">
        <f t="shared" si="2"/>
        <v>17920</v>
      </c>
    </row>
    <row r="11" s="13" customFormat="1" ht="27" customHeight="1" spans="1:14">
      <c r="A11" s="20">
        <v>6</v>
      </c>
      <c r="B11" s="20" t="s">
        <v>70</v>
      </c>
      <c r="C11" s="20" t="s">
        <v>62</v>
      </c>
      <c r="D11" s="20" t="s">
        <v>61</v>
      </c>
      <c r="E11" s="20" t="s">
        <v>57</v>
      </c>
      <c r="F11" s="20" t="s">
        <v>63</v>
      </c>
      <c r="G11" s="20">
        <v>1720</v>
      </c>
      <c r="H11" s="20">
        <v>20</v>
      </c>
      <c r="I11" s="20">
        <f t="shared" si="0"/>
        <v>34400</v>
      </c>
      <c r="J11" s="20">
        <v>1720</v>
      </c>
      <c r="K11" s="20">
        <v>14</v>
      </c>
      <c r="L11" s="21">
        <v>0.4</v>
      </c>
      <c r="M11" s="20">
        <f t="shared" si="1"/>
        <v>9632</v>
      </c>
      <c r="N11" s="20">
        <f t="shared" si="2"/>
        <v>44032</v>
      </c>
    </row>
    <row r="12" s="13" customFormat="1" ht="27" customHeight="1" spans="1:14">
      <c r="A12" s="20">
        <v>7</v>
      </c>
      <c r="B12" s="20" t="s">
        <v>56</v>
      </c>
      <c r="C12" s="20" t="s">
        <v>65</v>
      </c>
      <c r="D12" s="22" t="s">
        <v>54</v>
      </c>
      <c r="E12" s="20" t="s">
        <v>71</v>
      </c>
      <c r="F12" s="20" t="s">
        <v>63</v>
      </c>
      <c r="G12" s="20">
        <v>1360</v>
      </c>
      <c r="H12" s="20">
        <v>7</v>
      </c>
      <c r="I12" s="20">
        <v>9520</v>
      </c>
      <c r="J12" s="20">
        <v>1360</v>
      </c>
      <c r="K12" s="20">
        <v>12</v>
      </c>
      <c r="L12" s="21">
        <v>0.4</v>
      </c>
      <c r="M12" s="20">
        <v>6528</v>
      </c>
      <c r="N12" s="20">
        <v>16048</v>
      </c>
    </row>
    <row r="13" s="13" customFormat="1" ht="27" customHeight="1" spans="1:14">
      <c r="A13" s="20">
        <v>8</v>
      </c>
      <c r="B13" s="20" t="s">
        <v>68</v>
      </c>
      <c r="C13" s="20" t="s">
        <v>69</v>
      </c>
      <c r="D13" s="20" t="s">
        <v>60</v>
      </c>
      <c r="E13" s="20" t="s">
        <v>71</v>
      </c>
      <c r="F13" s="20" t="s">
        <v>63</v>
      </c>
      <c r="G13" s="20">
        <v>550</v>
      </c>
      <c r="H13" s="20">
        <v>7</v>
      </c>
      <c r="I13" s="20">
        <f t="shared" ref="I13:I28" si="3">G13*H13</f>
        <v>3850</v>
      </c>
      <c r="J13" s="20">
        <v>550</v>
      </c>
      <c r="K13" s="20">
        <v>7</v>
      </c>
      <c r="L13" s="21">
        <v>0.8</v>
      </c>
      <c r="M13" s="20">
        <f t="shared" ref="M13:M26" si="4">J13*K13*L13</f>
        <v>3080</v>
      </c>
      <c r="N13" s="20">
        <f t="shared" ref="N13:N27" si="5">I13+M13</f>
        <v>6930</v>
      </c>
    </row>
    <row r="14" s="13" customFormat="1" ht="27" customHeight="1" spans="1:14">
      <c r="A14" s="20">
        <v>9</v>
      </c>
      <c r="B14" s="20" t="s">
        <v>72</v>
      </c>
      <c r="C14" s="20" t="s">
        <v>69</v>
      </c>
      <c r="D14" s="20" t="s">
        <v>55</v>
      </c>
      <c r="E14" s="20" t="s">
        <v>71</v>
      </c>
      <c r="F14" s="20" t="s">
        <v>63</v>
      </c>
      <c r="G14" s="20">
        <v>1436.88</v>
      </c>
      <c r="H14" s="20">
        <v>10</v>
      </c>
      <c r="I14" s="20">
        <f t="shared" si="3"/>
        <v>14368.8</v>
      </c>
      <c r="J14" s="20">
        <v>1436.88</v>
      </c>
      <c r="K14" s="20">
        <v>22</v>
      </c>
      <c r="L14" s="21">
        <v>0.25</v>
      </c>
      <c r="M14" s="20">
        <f t="shared" si="4"/>
        <v>7902.84</v>
      </c>
      <c r="N14" s="20">
        <f t="shared" si="5"/>
        <v>22271.64</v>
      </c>
    </row>
    <row r="15" s="13" customFormat="1" ht="27" customHeight="1" spans="1:14">
      <c r="A15" s="20">
        <v>10</v>
      </c>
      <c r="B15" s="20" t="s">
        <v>73</v>
      </c>
      <c r="C15" s="20" t="s">
        <v>69</v>
      </c>
      <c r="D15" s="20" t="s">
        <v>55</v>
      </c>
      <c r="E15" s="20" t="s">
        <v>71</v>
      </c>
      <c r="F15" s="20" t="s">
        <v>63</v>
      </c>
      <c r="G15" s="20">
        <v>1462.6</v>
      </c>
      <c r="H15" s="20">
        <v>10</v>
      </c>
      <c r="I15" s="20">
        <f t="shared" si="3"/>
        <v>14626</v>
      </c>
      <c r="J15" s="20">
        <v>1462.6</v>
      </c>
      <c r="K15" s="20">
        <v>30</v>
      </c>
      <c r="L15" s="21">
        <v>0.25</v>
      </c>
      <c r="M15" s="20">
        <f t="shared" si="4"/>
        <v>10969.5</v>
      </c>
      <c r="N15" s="20">
        <f t="shared" si="5"/>
        <v>25595.5</v>
      </c>
    </row>
    <row r="16" s="13" customFormat="1" ht="27" customHeight="1" spans="1:14">
      <c r="A16" s="20">
        <v>11</v>
      </c>
      <c r="B16" s="20" t="s">
        <v>61</v>
      </c>
      <c r="C16" s="20" t="s">
        <v>69</v>
      </c>
      <c r="D16" s="20" t="s">
        <v>55</v>
      </c>
      <c r="E16" s="20" t="s">
        <v>71</v>
      </c>
      <c r="F16" s="20" t="s">
        <v>63</v>
      </c>
      <c r="G16" s="20">
        <v>1464.1</v>
      </c>
      <c r="H16" s="20">
        <v>10</v>
      </c>
      <c r="I16" s="20">
        <f t="shared" si="3"/>
        <v>14641</v>
      </c>
      <c r="J16" s="20">
        <v>1464.1</v>
      </c>
      <c r="K16" s="20">
        <v>30</v>
      </c>
      <c r="L16" s="21">
        <v>0.25</v>
      </c>
      <c r="M16" s="20">
        <f t="shared" si="4"/>
        <v>10980.75</v>
      </c>
      <c r="N16" s="20">
        <f t="shared" si="5"/>
        <v>25621.75</v>
      </c>
    </row>
    <row r="17" s="13" customFormat="1" ht="27" customHeight="1" spans="1:14">
      <c r="A17" s="20">
        <v>12</v>
      </c>
      <c r="B17" s="20" t="s">
        <v>67</v>
      </c>
      <c r="C17" s="20" t="s">
        <v>69</v>
      </c>
      <c r="D17" s="20" t="s">
        <v>55</v>
      </c>
      <c r="E17" s="20" t="s">
        <v>71</v>
      </c>
      <c r="F17" s="20" t="s">
        <v>63</v>
      </c>
      <c r="G17" s="20">
        <v>1000</v>
      </c>
      <c r="H17" s="20">
        <v>7</v>
      </c>
      <c r="I17" s="20">
        <f t="shared" si="3"/>
        <v>7000</v>
      </c>
      <c r="J17" s="20">
        <v>1000</v>
      </c>
      <c r="K17" s="20">
        <v>7</v>
      </c>
      <c r="L17" s="21">
        <v>0.8</v>
      </c>
      <c r="M17" s="20">
        <f t="shared" si="4"/>
        <v>5600</v>
      </c>
      <c r="N17" s="20">
        <f t="shared" si="5"/>
        <v>12600</v>
      </c>
    </row>
    <row r="18" s="13" customFormat="1" ht="27" customHeight="1" spans="1:14">
      <c r="A18" s="20">
        <v>13</v>
      </c>
      <c r="B18" s="20" t="s">
        <v>74</v>
      </c>
      <c r="C18" s="20" t="s">
        <v>62</v>
      </c>
      <c r="D18" s="20" t="s">
        <v>54</v>
      </c>
      <c r="E18" s="20" t="s">
        <v>71</v>
      </c>
      <c r="F18" s="20" t="s">
        <v>63</v>
      </c>
      <c r="G18" s="20">
        <v>487</v>
      </c>
      <c r="H18" s="20">
        <v>6</v>
      </c>
      <c r="I18" s="20">
        <f t="shared" si="3"/>
        <v>2922</v>
      </c>
      <c r="J18" s="20">
        <v>487</v>
      </c>
      <c r="K18" s="20">
        <v>12</v>
      </c>
      <c r="L18" s="21">
        <v>0.4</v>
      </c>
      <c r="M18" s="20">
        <f t="shared" si="4"/>
        <v>2337.6</v>
      </c>
      <c r="N18" s="20">
        <f t="shared" si="5"/>
        <v>5259.6</v>
      </c>
    </row>
    <row r="19" s="13" customFormat="1" ht="27" customHeight="1" spans="1:14">
      <c r="A19" s="20">
        <v>14</v>
      </c>
      <c r="B19" s="20" t="s">
        <v>74</v>
      </c>
      <c r="C19" s="20" t="s">
        <v>75</v>
      </c>
      <c r="D19" s="20" t="s">
        <v>61</v>
      </c>
      <c r="E19" s="20" t="s">
        <v>71</v>
      </c>
      <c r="F19" s="20" t="s">
        <v>63</v>
      </c>
      <c r="G19" s="20">
        <v>897</v>
      </c>
      <c r="H19" s="20">
        <v>6</v>
      </c>
      <c r="I19" s="20">
        <f t="shared" si="3"/>
        <v>5382</v>
      </c>
      <c r="J19" s="20">
        <v>897</v>
      </c>
      <c r="K19" s="23">
        <v>12</v>
      </c>
      <c r="L19" s="21">
        <v>0.4</v>
      </c>
      <c r="M19" s="20">
        <f t="shared" si="4"/>
        <v>4305.6</v>
      </c>
      <c r="N19" s="20">
        <f t="shared" si="5"/>
        <v>9687.6</v>
      </c>
    </row>
    <row r="20" s="13" customFormat="1" ht="27" customHeight="1" spans="1:14">
      <c r="A20" s="20">
        <v>15</v>
      </c>
      <c r="B20" s="20" t="s">
        <v>76</v>
      </c>
      <c r="C20" s="20" t="s">
        <v>62</v>
      </c>
      <c r="D20" s="20" t="s">
        <v>54</v>
      </c>
      <c r="E20" s="20" t="s">
        <v>71</v>
      </c>
      <c r="F20" s="20" t="s">
        <v>63</v>
      </c>
      <c r="G20" s="20">
        <v>558</v>
      </c>
      <c r="H20" s="20">
        <v>10</v>
      </c>
      <c r="I20" s="20">
        <f t="shared" si="3"/>
        <v>5580</v>
      </c>
      <c r="J20" s="20">
        <v>558</v>
      </c>
      <c r="K20" s="23">
        <v>7</v>
      </c>
      <c r="L20" s="21">
        <v>0.8</v>
      </c>
      <c r="M20" s="20">
        <f t="shared" si="4"/>
        <v>3124.8</v>
      </c>
      <c r="N20" s="20">
        <f t="shared" si="5"/>
        <v>8704.8</v>
      </c>
    </row>
    <row r="21" s="13" customFormat="1" ht="27" customHeight="1" spans="1:14">
      <c r="A21" s="20">
        <v>16</v>
      </c>
      <c r="B21" s="20" t="s">
        <v>77</v>
      </c>
      <c r="C21" s="20" t="s">
        <v>69</v>
      </c>
      <c r="D21" s="20" t="s">
        <v>60</v>
      </c>
      <c r="E21" s="20" t="s">
        <v>71</v>
      </c>
      <c r="F21" s="20" t="s">
        <v>63</v>
      </c>
      <c r="G21" s="20">
        <v>572</v>
      </c>
      <c r="H21" s="20">
        <v>6</v>
      </c>
      <c r="I21" s="20">
        <f t="shared" si="3"/>
        <v>3432</v>
      </c>
      <c r="J21" s="20">
        <v>572</v>
      </c>
      <c r="K21" s="23">
        <v>12</v>
      </c>
      <c r="L21" s="21">
        <v>0.4</v>
      </c>
      <c r="M21" s="20">
        <f t="shared" si="4"/>
        <v>2745.6</v>
      </c>
      <c r="N21" s="20">
        <f t="shared" si="5"/>
        <v>6177.6</v>
      </c>
    </row>
    <row r="22" s="13" customFormat="1" ht="27" customHeight="1" spans="1:14">
      <c r="A22" s="20">
        <v>17</v>
      </c>
      <c r="B22" s="20" t="s">
        <v>77</v>
      </c>
      <c r="C22" s="20" t="s">
        <v>55</v>
      </c>
      <c r="D22" s="20" t="s">
        <v>70</v>
      </c>
      <c r="E22" s="20" t="s">
        <v>71</v>
      </c>
      <c r="F22" s="20" t="s">
        <v>63</v>
      </c>
      <c r="G22" s="20">
        <v>600</v>
      </c>
      <c r="H22" s="20">
        <v>6</v>
      </c>
      <c r="I22" s="20">
        <f t="shared" si="3"/>
        <v>3600</v>
      </c>
      <c r="J22" s="20">
        <v>600</v>
      </c>
      <c r="K22" s="23">
        <v>12</v>
      </c>
      <c r="L22" s="21">
        <v>0.4</v>
      </c>
      <c r="M22" s="20">
        <f t="shared" si="4"/>
        <v>2880</v>
      </c>
      <c r="N22" s="20">
        <f t="shared" si="5"/>
        <v>6480</v>
      </c>
    </row>
    <row r="23" s="13" customFormat="1" ht="27" customHeight="1" spans="1:14">
      <c r="A23" s="20">
        <v>18</v>
      </c>
      <c r="B23" s="20" t="s">
        <v>72</v>
      </c>
      <c r="C23" s="20" t="s">
        <v>78</v>
      </c>
      <c r="D23" s="20" t="s">
        <v>56</v>
      </c>
      <c r="E23" s="20" t="s">
        <v>71</v>
      </c>
      <c r="F23" s="20" t="s">
        <v>63</v>
      </c>
      <c r="G23" s="20">
        <v>1400</v>
      </c>
      <c r="H23" s="20">
        <v>10</v>
      </c>
      <c r="I23" s="20">
        <f t="shared" si="3"/>
        <v>14000</v>
      </c>
      <c r="J23" s="20">
        <v>1400</v>
      </c>
      <c r="K23" s="23">
        <v>22</v>
      </c>
      <c r="L23" s="21">
        <v>0.25</v>
      </c>
      <c r="M23" s="20">
        <f t="shared" si="4"/>
        <v>7700</v>
      </c>
      <c r="N23" s="20">
        <f t="shared" si="5"/>
        <v>21700</v>
      </c>
    </row>
    <row r="24" s="13" customFormat="1" ht="27" customHeight="1" spans="1:14">
      <c r="A24" s="20">
        <v>19</v>
      </c>
      <c r="B24" s="20" t="s">
        <v>61</v>
      </c>
      <c r="C24" s="20" t="s">
        <v>69</v>
      </c>
      <c r="D24" s="20" t="s">
        <v>60</v>
      </c>
      <c r="E24" s="20" t="s">
        <v>71</v>
      </c>
      <c r="F24" s="20" t="s">
        <v>63</v>
      </c>
      <c r="G24" s="20">
        <v>612</v>
      </c>
      <c r="H24" s="20">
        <v>8</v>
      </c>
      <c r="I24" s="20">
        <f t="shared" si="3"/>
        <v>4896</v>
      </c>
      <c r="J24" s="20">
        <v>612</v>
      </c>
      <c r="K24" s="20">
        <v>12</v>
      </c>
      <c r="L24" s="21">
        <v>0.4</v>
      </c>
      <c r="M24" s="20">
        <f t="shared" si="4"/>
        <v>2937.6</v>
      </c>
      <c r="N24" s="20">
        <f t="shared" si="5"/>
        <v>7833.6</v>
      </c>
    </row>
    <row r="25" s="13" customFormat="1" ht="27" customHeight="1" spans="1:14">
      <c r="A25" s="20">
        <v>20</v>
      </c>
      <c r="B25" s="20" t="s">
        <v>79</v>
      </c>
      <c r="C25" s="20" t="s">
        <v>61</v>
      </c>
      <c r="D25" s="20" t="s">
        <v>62</v>
      </c>
      <c r="E25" s="20" t="s">
        <v>71</v>
      </c>
      <c r="F25" s="20" t="s">
        <v>63</v>
      </c>
      <c r="G25" s="20">
        <v>1673.3</v>
      </c>
      <c r="H25" s="20">
        <v>8</v>
      </c>
      <c r="I25" s="20">
        <f t="shared" si="3"/>
        <v>13386.4</v>
      </c>
      <c r="J25" s="20">
        <v>1673.3</v>
      </c>
      <c r="K25" s="20">
        <v>12</v>
      </c>
      <c r="L25" s="21">
        <v>0.4</v>
      </c>
      <c r="M25" s="20">
        <f t="shared" si="4"/>
        <v>8031.84</v>
      </c>
      <c r="N25" s="20">
        <f t="shared" si="5"/>
        <v>21418.24</v>
      </c>
    </row>
    <row r="26" s="13" customFormat="1" ht="27" customHeight="1" spans="1:14">
      <c r="A26" s="20">
        <v>21</v>
      </c>
      <c r="B26" s="20" t="s">
        <v>72</v>
      </c>
      <c r="C26" s="20" t="s">
        <v>56</v>
      </c>
      <c r="D26" s="20" t="s">
        <v>80</v>
      </c>
      <c r="E26" s="20" t="s">
        <v>71</v>
      </c>
      <c r="F26" s="20" t="s">
        <v>63</v>
      </c>
      <c r="G26" s="20">
        <v>390</v>
      </c>
      <c r="H26" s="20">
        <v>7</v>
      </c>
      <c r="I26" s="20">
        <f t="shared" si="3"/>
        <v>2730</v>
      </c>
      <c r="J26" s="20">
        <v>390</v>
      </c>
      <c r="K26" s="20">
        <v>21</v>
      </c>
      <c r="L26" s="21">
        <v>0.25</v>
      </c>
      <c r="M26" s="20">
        <f t="shared" si="4"/>
        <v>2047.5</v>
      </c>
      <c r="N26" s="20">
        <f t="shared" si="5"/>
        <v>4777.5</v>
      </c>
    </row>
    <row r="27" s="13" customFormat="1" ht="27" customHeight="1" spans="1:14">
      <c r="A27" s="20">
        <v>22</v>
      </c>
      <c r="B27" s="20" t="s">
        <v>65</v>
      </c>
      <c r="C27" s="20" t="s">
        <v>81</v>
      </c>
      <c r="D27" s="20" t="s">
        <v>56</v>
      </c>
      <c r="E27" s="20" t="s">
        <v>82</v>
      </c>
      <c r="F27" s="20" t="s">
        <v>63</v>
      </c>
      <c r="G27" s="20">
        <v>1000</v>
      </c>
      <c r="H27" s="20">
        <v>6</v>
      </c>
      <c r="I27" s="20">
        <f t="shared" si="3"/>
        <v>6000</v>
      </c>
      <c r="J27" s="20"/>
      <c r="K27" s="20"/>
      <c r="L27" s="21"/>
      <c r="M27" s="20"/>
      <c r="N27" s="20">
        <f t="shared" si="5"/>
        <v>6000</v>
      </c>
    </row>
    <row r="28" s="13" customFormat="1" ht="27" customHeight="1" spans="1:14">
      <c r="A28" s="20">
        <v>23</v>
      </c>
      <c r="B28" s="24" t="s">
        <v>83</v>
      </c>
      <c r="C28" s="24" t="s">
        <v>84</v>
      </c>
      <c r="D28" s="24" t="s">
        <v>85</v>
      </c>
      <c r="E28" s="24" t="s">
        <v>57</v>
      </c>
      <c r="F28" s="24" t="s">
        <v>63</v>
      </c>
      <c r="G28" s="24">
        <v>980</v>
      </c>
      <c r="H28" s="24">
        <v>8</v>
      </c>
      <c r="I28" s="24">
        <f t="shared" si="3"/>
        <v>7840</v>
      </c>
      <c r="J28" s="24">
        <f>G28</f>
        <v>980</v>
      </c>
      <c r="K28" s="24">
        <v>21</v>
      </c>
      <c r="L28" s="25">
        <v>0.25</v>
      </c>
      <c r="M28" s="24">
        <v>5145</v>
      </c>
      <c r="N28" s="24">
        <v>12985</v>
      </c>
    </row>
    <row r="29" s="13" customFormat="1" ht="27" customHeight="1" spans="1:14">
      <c r="A29" s="20" t="s">
        <v>59</v>
      </c>
      <c r="B29" s="26"/>
      <c r="C29" s="26"/>
      <c r="D29" s="26"/>
      <c r="E29" s="26"/>
      <c r="F29" s="26"/>
      <c r="G29" s="26"/>
      <c r="H29" s="26"/>
      <c r="I29" s="20">
        <f t="shared" ref="I29:N29" si="6">SUM(I7:I28)</f>
        <v>219498.7</v>
      </c>
      <c r="J29" s="26">
        <f t="shared" si="6"/>
        <v>23666.88</v>
      </c>
      <c r="K29" s="26"/>
      <c r="L29" s="26"/>
      <c r="M29" s="20"/>
      <c r="N29" s="20">
        <f t="shared" si="6"/>
        <v>348270.43</v>
      </c>
    </row>
    <row r="30" s="13" customFormat="1" ht="27" customHeight="1" spans="1:14">
      <c r="A30" s="20">
        <v>24</v>
      </c>
      <c r="B30" s="20" t="s">
        <v>78</v>
      </c>
      <c r="C30" s="20" t="s">
        <v>61</v>
      </c>
      <c r="D30" s="20" t="s">
        <v>86</v>
      </c>
      <c r="E30" s="20" t="s">
        <v>71</v>
      </c>
      <c r="F30" s="20" t="s">
        <v>87</v>
      </c>
      <c r="G30" s="20">
        <v>1478.2</v>
      </c>
      <c r="H30" s="20">
        <v>7</v>
      </c>
      <c r="I30" s="20">
        <f t="shared" ref="I30:I34" si="7">G30*H30</f>
        <v>10347.4</v>
      </c>
      <c r="J30" s="20">
        <v>1478.2</v>
      </c>
      <c r="K30" s="20">
        <v>7</v>
      </c>
      <c r="L30" s="21">
        <v>0.8</v>
      </c>
      <c r="M30" s="20">
        <f t="shared" ref="M30:M34" si="8">J30*K30*L30</f>
        <v>8277.92</v>
      </c>
      <c r="N30" s="20">
        <f t="shared" ref="N30:N34" si="9">I30+M30</f>
        <v>18625.32</v>
      </c>
    </row>
    <row r="31" s="13" customFormat="1" ht="27" customHeight="1" spans="1:14">
      <c r="A31" s="20">
        <v>25</v>
      </c>
      <c r="B31" s="20" t="s">
        <v>77</v>
      </c>
      <c r="C31" s="20" t="s">
        <v>55</v>
      </c>
      <c r="D31" s="20" t="s">
        <v>69</v>
      </c>
      <c r="E31" s="20" t="s">
        <v>71</v>
      </c>
      <c r="F31" s="20" t="s">
        <v>87</v>
      </c>
      <c r="G31" s="20">
        <v>1235.5</v>
      </c>
      <c r="H31" s="20">
        <v>4</v>
      </c>
      <c r="I31" s="20">
        <f t="shared" si="7"/>
        <v>4942</v>
      </c>
      <c r="J31" s="20">
        <v>1235.5</v>
      </c>
      <c r="K31" s="20">
        <v>12</v>
      </c>
      <c r="L31" s="21">
        <v>0.4</v>
      </c>
      <c r="M31" s="20">
        <f t="shared" si="8"/>
        <v>5930.4</v>
      </c>
      <c r="N31" s="20">
        <f t="shared" si="9"/>
        <v>10872.4</v>
      </c>
    </row>
    <row r="32" s="13" customFormat="1" ht="27" customHeight="1" spans="1:14">
      <c r="A32" s="20">
        <v>26</v>
      </c>
      <c r="B32" s="20" t="s">
        <v>62</v>
      </c>
      <c r="C32" s="20" t="s">
        <v>60</v>
      </c>
      <c r="D32" s="20" t="s">
        <v>55</v>
      </c>
      <c r="E32" s="20" t="s">
        <v>71</v>
      </c>
      <c r="F32" s="20" t="s">
        <v>87</v>
      </c>
      <c r="G32" s="20">
        <v>2000</v>
      </c>
      <c r="H32" s="20">
        <v>6</v>
      </c>
      <c r="I32" s="20">
        <f t="shared" si="7"/>
        <v>12000</v>
      </c>
      <c r="J32" s="20">
        <v>2000</v>
      </c>
      <c r="K32" s="20">
        <v>9</v>
      </c>
      <c r="L32" s="21">
        <v>0.6</v>
      </c>
      <c r="M32" s="20">
        <f t="shared" si="8"/>
        <v>10800</v>
      </c>
      <c r="N32" s="20">
        <f t="shared" si="9"/>
        <v>22800</v>
      </c>
    </row>
    <row r="33" s="13" customFormat="1" ht="27" customHeight="1" spans="1:14">
      <c r="A33" s="20">
        <v>27</v>
      </c>
      <c r="B33" s="20" t="s">
        <v>86</v>
      </c>
      <c r="C33" s="20" t="s">
        <v>69</v>
      </c>
      <c r="D33" s="20" t="s">
        <v>55</v>
      </c>
      <c r="E33" s="20" t="s">
        <v>71</v>
      </c>
      <c r="F33" s="20" t="s">
        <v>87</v>
      </c>
      <c r="G33" s="20">
        <v>1300</v>
      </c>
      <c r="H33" s="20">
        <v>10</v>
      </c>
      <c r="I33" s="20">
        <f t="shared" si="7"/>
        <v>13000</v>
      </c>
      <c r="J33" s="20">
        <v>1300</v>
      </c>
      <c r="K33" s="20">
        <v>7</v>
      </c>
      <c r="L33" s="21">
        <v>0.8</v>
      </c>
      <c r="M33" s="20">
        <f t="shared" si="8"/>
        <v>7280</v>
      </c>
      <c r="N33" s="20">
        <f t="shared" si="9"/>
        <v>20280</v>
      </c>
    </row>
    <row r="34" s="13" customFormat="1" ht="27" customHeight="1" spans="1:14">
      <c r="A34" s="20">
        <v>28</v>
      </c>
      <c r="B34" s="20" t="s">
        <v>88</v>
      </c>
      <c r="C34" s="20" t="s">
        <v>56</v>
      </c>
      <c r="D34" s="20" t="s">
        <v>80</v>
      </c>
      <c r="E34" s="20" t="s">
        <v>71</v>
      </c>
      <c r="F34" s="20" t="s">
        <v>87</v>
      </c>
      <c r="G34" s="20">
        <v>767</v>
      </c>
      <c r="H34" s="20">
        <v>7</v>
      </c>
      <c r="I34" s="20">
        <f t="shared" si="7"/>
        <v>5369</v>
      </c>
      <c r="J34" s="20">
        <v>767</v>
      </c>
      <c r="K34" s="20">
        <v>22</v>
      </c>
      <c r="L34" s="21">
        <v>0.25</v>
      </c>
      <c r="M34" s="20">
        <f t="shared" si="8"/>
        <v>4218.5</v>
      </c>
      <c r="N34" s="20">
        <f t="shared" si="9"/>
        <v>9587.5</v>
      </c>
    </row>
    <row r="35" s="13" customFormat="1" ht="27" customHeight="1" spans="1:14">
      <c r="A35" s="24" t="s">
        <v>59</v>
      </c>
      <c r="B35" s="27"/>
      <c r="C35" s="27"/>
      <c r="D35" s="27"/>
      <c r="E35" s="27"/>
      <c r="F35" s="27"/>
      <c r="G35" s="27"/>
      <c r="H35" s="27"/>
      <c r="I35" s="11">
        <f t="shared" ref="I35:N35" si="10">SUM(I30:I34)</f>
        <v>45658.4</v>
      </c>
      <c r="J35" s="11">
        <f t="shared" si="10"/>
        <v>6780.7</v>
      </c>
      <c r="K35" s="11"/>
      <c r="L35" s="11"/>
      <c r="M35" s="11"/>
      <c r="N35" s="11">
        <f t="shared" si="10"/>
        <v>82165.22</v>
      </c>
    </row>
    <row r="36" s="13" customFormat="1" ht="27" customHeight="1" spans="1:14">
      <c r="A36" s="24" t="s">
        <v>27</v>
      </c>
      <c r="B36" s="27"/>
      <c r="C36" s="27"/>
      <c r="D36" s="27"/>
      <c r="E36" s="27"/>
      <c r="F36" s="27"/>
      <c r="G36" s="27"/>
      <c r="H36" s="27"/>
      <c r="I36" s="11">
        <f t="shared" ref="I36:N36" si="11">I6+I29+I35</f>
        <v>296357.1</v>
      </c>
      <c r="J36" s="11">
        <f t="shared" si="11"/>
        <v>32847.58</v>
      </c>
      <c r="K36" s="11"/>
      <c r="L36" s="11"/>
      <c r="M36" s="11"/>
      <c r="N36" s="11">
        <f t="shared" si="11"/>
        <v>474835.65</v>
      </c>
    </row>
  </sheetData>
  <mergeCells count="16">
    <mergeCell ref="A1:N1"/>
    <mergeCell ref="E2:F2"/>
    <mergeCell ref="A2:A4"/>
    <mergeCell ref="B2:B4"/>
    <mergeCell ref="C2:C4"/>
    <mergeCell ref="D2:D4"/>
    <mergeCell ref="E3:E4"/>
    <mergeCell ref="F3:F4"/>
    <mergeCell ref="G2:G4"/>
    <mergeCell ref="H2:H4"/>
    <mergeCell ref="I2:I4"/>
    <mergeCell ref="J2:J4"/>
    <mergeCell ref="K3:K4"/>
    <mergeCell ref="L2:L4"/>
    <mergeCell ref="M2:M4"/>
    <mergeCell ref="N2:N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D3" sqref="D3:D15"/>
    </sheetView>
  </sheetViews>
  <sheetFormatPr defaultColWidth="9" defaultRowHeight="13.5" outlineLevelCol="3"/>
  <cols>
    <col min="1" max="1" width="23.5" style="1" customWidth="1"/>
    <col min="2" max="2" width="13.75" style="1" hidden="1" customWidth="1"/>
    <col min="3" max="3" width="17.5" style="1" customWidth="1"/>
    <col min="4" max="4" width="16.5" style="1" customWidth="1"/>
    <col min="5" max="16384" width="9" style="1"/>
  </cols>
  <sheetData>
    <row r="1" s="1" customFormat="1" ht="32.25" customHeight="1" spans="1:4">
      <c r="A1" s="2" t="s">
        <v>89</v>
      </c>
      <c r="B1" s="2"/>
      <c r="C1" s="2"/>
      <c r="D1" s="2"/>
    </row>
    <row r="2" s="1" customFormat="1" ht="32.25" customHeight="1" spans="1:4">
      <c r="A2" s="3"/>
      <c r="B2" s="4" t="s">
        <v>90</v>
      </c>
      <c r="C2" s="4" t="s">
        <v>91</v>
      </c>
      <c r="D2" s="5" t="s">
        <v>92</v>
      </c>
    </row>
    <row r="3" s="1" customFormat="1" ht="32.25" customHeight="1" spans="1:4">
      <c r="A3" s="6" t="s">
        <v>93</v>
      </c>
      <c r="B3" s="7">
        <v>25.64</v>
      </c>
      <c r="C3" s="4">
        <f>[1]北区道路保洁!N6</f>
        <v>44400</v>
      </c>
      <c r="D3" s="8">
        <v>11446832</v>
      </c>
    </row>
    <row r="4" s="1" customFormat="1" ht="32.25" customHeight="1" spans="1:4">
      <c r="A4" s="6" t="s">
        <v>94</v>
      </c>
      <c r="B4" s="7">
        <v>5.09</v>
      </c>
      <c r="C4" s="4">
        <f>[1]北区道路保洁!I6</f>
        <v>31200</v>
      </c>
      <c r="D4" s="9"/>
    </row>
    <row r="5" s="1" customFormat="1" ht="32.25" customHeight="1" spans="1:4">
      <c r="A5" s="6" t="s">
        <v>95</v>
      </c>
      <c r="B5" s="7">
        <v>22.79</v>
      </c>
      <c r="C5" s="4">
        <v>348270.43</v>
      </c>
      <c r="D5" s="9"/>
    </row>
    <row r="6" s="1" customFormat="1" ht="32.25" customHeight="1" spans="1:4">
      <c r="A6" s="6" t="s">
        <v>96</v>
      </c>
      <c r="B6" s="7">
        <v>4.53</v>
      </c>
      <c r="C6" s="10">
        <v>219498.7</v>
      </c>
      <c r="D6" s="9"/>
    </row>
    <row r="7" s="1" customFormat="1" ht="32.25" customHeight="1" spans="1:4">
      <c r="A7" s="6" t="s">
        <v>97</v>
      </c>
      <c r="B7" s="7">
        <v>20.51</v>
      </c>
      <c r="C7" s="10">
        <v>82165.22</v>
      </c>
      <c r="D7" s="9"/>
    </row>
    <row r="8" s="1" customFormat="1" ht="32.25" customHeight="1" spans="1:4">
      <c r="A8" s="6" t="s">
        <v>98</v>
      </c>
      <c r="B8" s="7">
        <v>4.07</v>
      </c>
      <c r="C8" s="11">
        <v>45658.4</v>
      </c>
      <c r="D8" s="9"/>
    </row>
    <row r="9" s="1" customFormat="1" ht="32.25" customHeight="1" spans="1:4">
      <c r="A9" s="6" t="s">
        <v>99</v>
      </c>
      <c r="B9" s="7">
        <v>16800</v>
      </c>
      <c r="C9" s="10">
        <v>65.69</v>
      </c>
      <c r="D9" s="9"/>
    </row>
    <row r="10" s="1" customFormat="1" ht="32.25" customHeight="1" spans="1:4">
      <c r="A10" s="6" t="s">
        <v>100</v>
      </c>
      <c r="B10" s="7">
        <v>13900</v>
      </c>
      <c r="C10" s="10">
        <v>65.69</v>
      </c>
      <c r="D10" s="9"/>
    </row>
    <row r="11" s="1" customFormat="1" ht="32.25" customHeight="1" spans="1:4">
      <c r="A11" s="7" t="s">
        <v>101</v>
      </c>
      <c r="B11" s="7"/>
      <c r="C11" s="7"/>
      <c r="D11" s="9"/>
    </row>
    <row r="12" s="1" customFormat="1" ht="32.25" customHeight="1" spans="1:4">
      <c r="A12" s="7" t="s">
        <v>102</v>
      </c>
      <c r="B12" s="7">
        <v>259800</v>
      </c>
      <c r="C12" s="7">
        <v>1</v>
      </c>
      <c r="D12" s="9"/>
    </row>
    <row r="13" s="1" customFormat="1" ht="32.25" customHeight="1" spans="1:4">
      <c r="A13" s="7" t="s">
        <v>103</v>
      </c>
      <c r="B13" s="7"/>
      <c r="C13" s="7"/>
      <c r="D13" s="9"/>
    </row>
    <row r="14" s="1" customFormat="1" ht="32.25" customHeight="1" spans="1:4">
      <c r="A14" s="7" t="s">
        <v>104</v>
      </c>
      <c r="B14" s="7">
        <v>1230</v>
      </c>
      <c r="C14" s="7">
        <v>35</v>
      </c>
      <c r="D14" s="9"/>
    </row>
    <row r="15" s="1" customFormat="1" ht="32.25" customHeight="1" spans="1:4">
      <c r="A15" s="7" t="s">
        <v>105</v>
      </c>
      <c r="B15" s="7"/>
      <c r="C15" s="7"/>
      <c r="D15" s="12"/>
    </row>
  </sheetData>
  <mergeCells count="5">
    <mergeCell ref="A1:D1"/>
    <mergeCell ref="A11:C11"/>
    <mergeCell ref="A13:C13"/>
    <mergeCell ref="A15:C15"/>
    <mergeCell ref="D3:D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市容</vt:lpstr>
      <vt:lpstr>环卫设施量</vt:lpstr>
      <vt:lpstr>环卫保洁设施量</vt:lpstr>
      <vt:lpstr>环卫经费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</cp:lastModifiedBy>
  <dcterms:created xsi:type="dcterms:W3CDTF">2023-05-12T11:15:00Z</dcterms:created>
  <dcterms:modified xsi:type="dcterms:W3CDTF">2025-12-03T01:03:30Z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20FDFC254D984CA794D56EAC0F690DD6_12</vt:lpwstr>
  </property>
</Properties>
</file>