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360" windowHeight="13380" firstSheet="5" activeTab="9"/>
  </bookViews>
  <sheets>
    <sheet name="龙华街道" sheetId="3" r:id="rId1"/>
    <sheet name="天平街道" sheetId="8" r:id="rId2"/>
    <sheet name="湖南路街道" sheetId="9" r:id="rId3"/>
    <sheet name="徐家汇" sheetId="11" r:id="rId4"/>
    <sheet name="康健街道" sheetId="12" r:id="rId5"/>
    <sheet name="斜土路街道" sheetId="13" r:id="rId6"/>
    <sheet name="枫林街道" sheetId="14" r:id="rId7"/>
    <sheet name="漕河泾街道" sheetId="15" r:id="rId8"/>
    <sheet name="虹梅路街道" sheetId="16" r:id="rId9"/>
    <sheet name="田林街道" sheetId="17" r:id="rId10"/>
  </sheets>
  <definedNames>
    <definedName name="_xlnm._FilterDatabase" localSheetId="7" hidden="1">漕河泾街道!$A$1:$I$2186</definedName>
    <definedName name="_xlnm._FilterDatabase" localSheetId="8" hidden="1">虹梅路街道!$A$1:$I$2497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<sst xmlns="http://schemas.openxmlformats.org/spreadsheetml/2006/main" count="25489" uniqueCount="2628">
  <si>
    <t>龙华街道工程量清单</t>
  </si>
  <si>
    <t>龙华街道</t>
  </si>
  <si>
    <t>绿地名称：20408001龙吴路（龙华路-龙华西路）中央隔离带绿地</t>
  </si>
  <si>
    <t>绿地面积：387.5㎡</t>
  </si>
  <si>
    <t>一级养护</t>
  </si>
  <si>
    <t>序号</t>
  </si>
  <si>
    <t xml:space="preserve">             类别</t>
  </si>
  <si>
    <t>片植（平方米）</t>
  </si>
  <si>
    <t>品种  高度（厘米）</t>
  </si>
  <si>
    <t>≦100</t>
  </si>
  <si>
    <t>≦200</t>
  </si>
  <si>
    <t>﹥200</t>
  </si>
  <si>
    <t>珊瑚</t>
  </si>
  <si>
    <t>绿地名称：20408002龙华西路（天钥桥路-中山南二路）北侧绿地</t>
  </si>
  <si>
    <t>绿地面积：1365.8㎡</t>
  </si>
  <si>
    <t>常绿乔木</t>
  </si>
  <si>
    <t>品种  胸径（厘米）</t>
  </si>
  <si>
    <t>≦10</t>
  </si>
  <si>
    <t>≦20</t>
  </si>
  <si>
    <t>≦30</t>
  </si>
  <si>
    <t>≦40</t>
  </si>
  <si>
    <t>﹥40</t>
  </si>
  <si>
    <t>枇杷</t>
  </si>
  <si>
    <t>苏铁</t>
  </si>
  <si>
    <t>落叶乔木</t>
  </si>
  <si>
    <t>构树</t>
  </si>
  <si>
    <t>水杉</t>
  </si>
  <si>
    <t>桃树</t>
  </si>
  <si>
    <t>悬铃木</t>
  </si>
  <si>
    <t>樱花</t>
  </si>
  <si>
    <t>常绿灌木</t>
  </si>
  <si>
    <t>300上</t>
  </si>
  <si>
    <t>桂花</t>
  </si>
  <si>
    <t>金丝桃</t>
  </si>
  <si>
    <t>洒金桃叶珊瑚</t>
  </si>
  <si>
    <t>落叶灌木</t>
  </si>
  <si>
    <t>石榴</t>
  </si>
  <si>
    <t>单排（米）</t>
  </si>
  <si>
    <t>瓜子黄杨</t>
  </si>
  <si>
    <t>红花继木</t>
  </si>
  <si>
    <t>品种</t>
  </si>
  <si>
    <t>草坪（平方米）</t>
  </si>
  <si>
    <t>暖季型</t>
  </si>
  <si>
    <t>冷季型</t>
  </si>
  <si>
    <t>混合型</t>
  </si>
  <si>
    <t>黑麦草</t>
  </si>
  <si>
    <t>地被植物</t>
  </si>
  <si>
    <t>平米</t>
  </si>
  <si>
    <t>麦冬</t>
  </si>
  <si>
    <t>球型植物（株）</t>
  </si>
  <si>
    <t>品种  蓬径（厘米）</t>
  </si>
  <si>
    <t>200以上</t>
  </si>
  <si>
    <t>瓜子黄杨球</t>
  </si>
  <si>
    <t>红花继木球</t>
  </si>
  <si>
    <t>金叶女贞球</t>
  </si>
  <si>
    <t>石楠球</t>
  </si>
  <si>
    <t>绿地名称：20408003龙华西路（龙水北路-龙吴路）南侧绿地</t>
  </si>
  <si>
    <t>绿地面积：1164㎡</t>
  </si>
  <si>
    <t>广玉兰</t>
  </si>
  <si>
    <t>龙柏</t>
  </si>
  <si>
    <t>棕榈</t>
  </si>
  <si>
    <t>垂丝海棠</t>
  </si>
  <si>
    <t>榆树</t>
  </si>
  <si>
    <t>八角金盘</t>
  </si>
  <si>
    <t>夹竹桃</t>
  </si>
  <si>
    <t>山茶</t>
  </si>
  <si>
    <t>蚊母</t>
  </si>
  <si>
    <t>刺梨</t>
  </si>
  <si>
    <t>红叶李</t>
  </si>
  <si>
    <t>紫荆</t>
  </si>
  <si>
    <t>大花六道木</t>
  </si>
  <si>
    <t>冬青</t>
  </si>
  <si>
    <t>大吴风草</t>
  </si>
  <si>
    <t>兰花三七</t>
  </si>
  <si>
    <t>绿地名称：20408004龙华西路龙水北路西南角绿地</t>
  </si>
  <si>
    <t>绿地面积：299.6㎡</t>
  </si>
  <si>
    <t>雪松</t>
  </si>
  <si>
    <t>芭蕉</t>
  </si>
  <si>
    <t>凤尾兰</t>
  </si>
  <si>
    <t>黄馨</t>
  </si>
  <si>
    <t>金边黄杨</t>
  </si>
  <si>
    <t>金叶女贞</t>
  </si>
  <si>
    <t>小叶女贞</t>
  </si>
  <si>
    <t>龟甲冬青球</t>
  </si>
  <si>
    <t>海桐球</t>
  </si>
  <si>
    <t>蚊母球</t>
  </si>
  <si>
    <t>小叶女贞球</t>
  </si>
  <si>
    <t>绿地名称：20408005龙华西路龙水北路东南角绿地</t>
  </si>
  <si>
    <t>绿地面积：633.9㎡</t>
  </si>
  <si>
    <t>香樟</t>
  </si>
  <si>
    <t>紫薇</t>
  </si>
  <si>
    <t>红叶石楠</t>
  </si>
  <si>
    <t>毛鹃</t>
  </si>
  <si>
    <t>细叶芒</t>
  </si>
  <si>
    <t>绿地名称：20408008丰谷路（龙腾大道-云锦路）北侧非机动车与机动车连接带绿地</t>
  </si>
  <si>
    <t>绿地面积：452.2㎡</t>
  </si>
  <si>
    <t>春鹃</t>
  </si>
  <si>
    <t>金森女贞</t>
  </si>
  <si>
    <t>绿地名称：20408009丰谷路（龙腾大道-云锦路）南侧非机动车与机动车连接带绿地</t>
  </si>
  <si>
    <t>绿地面积：395.8㎡</t>
  </si>
  <si>
    <t>绿地名称：20408010丰谷路（云锦路-龙恒路）北侧非机动车与机动车连接带绿地</t>
  </si>
  <si>
    <t>绿地面积：493.7㎡</t>
  </si>
  <si>
    <t>白玉兰</t>
  </si>
  <si>
    <t>绿地名称：20408011丰谷路（云锦路-龙恒路）南侧非机动车与机动车连接带绿地</t>
  </si>
  <si>
    <t>绿地面积：453.2㎡</t>
  </si>
  <si>
    <t>绿地名称：20408012丰谷路（龙腾大道-云锦路）北侧绿地</t>
  </si>
  <si>
    <t>绿地面积：811.9㎡</t>
  </si>
  <si>
    <t>红枫</t>
  </si>
  <si>
    <t>榉树</t>
  </si>
  <si>
    <t>紫玉兰</t>
  </si>
  <si>
    <t>罗汉松</t>
  </si>
  <si>
    <t>茶梅</t>
  </si>
  <si>
    <t>花叶蔓长春</t>
  </si>
  <si>
    <t>绿地名称：20408014宛平南路（龙华港-龙华路）西侧绿地</t>
  </si>
  <si>
    <t>绿地面积：1565.5㎡</t>
  </si>
  <si>
    <t>女贞</t>
  </si>
  <si>
    <t>栾树</t>
  </si>
  <si>
    <t>大叶黄杨</t>
  </si>
  <si>
    <t>海桐</t>
  </si>
  <si>
    <t>绿地名称：20408022龙水北路（龙华路-龙华西路）东侧绿地</t>
  </si>
  <si>
    <t>绿地面积：92.4㎡</t>
  </si>
  <si>
    <t>绿地名称：20408023龙水北路（龙华路-龙华西路）西侧绿地</t>
  </si>
  <si>
    <t>绿地面积：554.1㎡</t>
  </si>
  <si>
    <t>青桐</t>
  </si>
  <si>
    <t>银杏</t>
  </si>
  <si>
    <t>美人蕉</t>
  </si>
  <si>
    <t>绿地名称：20408102龙吴路（龙水南路-黄石路）中央隔离带绿地</t>
  </si>
  <si>
    <t>绿地面积：511.7㎡</t>
  </si>
  <si>
    <t>月季</t>
  </si>
  <si>
    <t>绿地名称：20408103龙吴路（龙水南路-黄石路）东侧人行道与非机动车连接带绿地</t>
  </si>
  <si>
    <t>绿地面积：150.8㎡</t>
  </si>
  <si>
    <t>无刺枸骨木</t>
  </si>
  <si>
    <t>绿地名称：20408104龙吴路（罗城路-石龙路）西侧人行道与非机动车连接带绿地</t>
  </si>
  <si>
    <t>绿地面积：210.3㎡</t>
  </si>
  <si>
    <t>木槿</t>
  </si>
  <si>
    <t>绿地名称：20408115天钥桥南路（龙水南路-黄石路）东侧绿地</t>
  </si>
  <si>
    <t>绿地面积：804.4㎡</t>
  </si>
  <si>
    <t>龙柏球</t>
  </si>
  <si>
    <t>绿地名称：20408120龙南三村绿地</t>
  </si>
  <si>
    <t>绿地面积：1206.4㎡</t>
  </si>
  <si>
    <t>独本桂花</t>
  </si>
  <si>
    <t>鸡爪槭</t>
  </si>
  <si>
    <t>腊梅</t>
  </si>
  <si>
    <t>扶芳藤</t>
  </si>
  <si>
    <t>洒金球</t>
  </si>
  <si>
    <t>绿地名称：20408122天钥桥南路（龙水南路-黄石路）西侧绿地</t>
  </si>
  <si>
    <t>绿地面积：384.8㎡</t>
  </si>
  <si>
    <t>朴树</t>
  </si>
  <si>
    <t>绿地名称：龙陵塔前广场绿地</t>
  </si>
  <si>
    <t>绿地面积：5035.9㎡</t>
  </si>
  <si>
    <t>绿地名称：龙吴路喜泰路口绿地</t>
  </si>
  <si>
    <t>绿地面积：126.6㎡</t>
  </si>
  <si>
    <t>绿地名称：龙华路宛平南路路口绿地</t>
  </si>
  <si>
    <t>绿地面积：1854.3㎡</t>
  </si>
  <si>
    <t>龙华路（龙华西路-宛平南路）东侧非机动车与机动车连接带绿地</t>
  </si>
  <si>
    <t>绿地面积：712㎡</t>
  </si>
  <si>
    <t>龙华路（龙华西路-宛平南路）西侧非机动车与机动车连接带绿地</t>
  </si>
  <si>
    <t>绿地面积：1209.9㎡</t>
  </si>
  <si>
    <t>绿地名称：天钥桥南路黄石路西南角绿地</t>
  </si>
  <si>
    <t>绿地面积：214.7㎡</t>
  </si>
  <si>
    <t>龙华西路（天钥桥路-龙华烈士陵园1号门）北侧绿地</t>
  </si>
  <si>
    <t>绿地面积：741㎡</t>
  </si>
  <si>
    <t>京剧院</t>
  </si>
  <si>
    <t>绿地面积：878.3㎡</t>
  </si>
  <si>
    <t>天平街道工程量清单</t>
  </si>
  <si>
    <t>天平街道</t>
  </si>
  <si>
    <t>绿地名称：20409009高安路（肇嘉浜路-建国西路）西侧绿地</t>
  </si>
  <si>
    <t>绿地面积：214.5㎡</t>
  </si>
  <si>
    <t>剑麻</t>
  </si>
  <si>
    <t>罗汉松球</t>
  </si>
  <si>
    <t>绿地名称：20409010高安路建国西路西南角绿地</t>
  </si>
  <si>
    <t>绿地面积：104.2㎡</t>
  </si>
  <si>
    <t>黄金串钱柳</t>
  </si>
  <si>
    <t>小叶杜鹃</t>
  </si>
  <si>
    <t>龟甲冬青</t>
  </si>
  <si>
    <t>绿地名称：20409011高安路100弄口绿地</t>
  </si>
  <si>
    <t>绿地面积：83.5㎡</t>
  </si>
  <si>
    <t>南天竹</t>
  </si>
  <si>
    <t>八仙花</t>
  </si>
  <si>
    <t>矮生百子莲</t>
  </si>
  <si>
    <t>结缕草</t>
  </si>
  <si>
    <t>绿地名称：20409012普希金绿地</t>
  </si>
  <si>
    <t>绿地面积：553.5㎡</t>
  </si>
  <si>
    <t>矮麦冬</t>
  </si>
  <si>
    <t>绿地名称：20409013靖江小花园</t>
  </si>
  <si>
    <t>绿地面积：775.9㎡</t>
  </si>
  <si>
    <t>合欢</t>
  </si>
  <si>
    <t>无患子</t>
  </si>
  <si>
    <t>西洋杜鹃</t>
  </si>
  <si>
    <t>栀子花</t>
  </si>
  <si>
    <t>地毯草</t>
  </si>
  <si>
    <t>马尼拉</t>
  </si>
  <si>
    <t>菖蒲</t>
  </si>
  <si>
    <t>络石</t>
  </si>
  <si>
    <t>竹类</t>
  </si>
  <si>
    <t>丛生竹（丛）</t>
  </si>
  <si>
    <t>散生竹（平米）</t>
  </si>
  <si>
    <t>地被竹（平米）</t>
  </si>
  <si>
    <t>孝顺竹</t>
  </si>
  <si>
    <t>枸骨球</t>
  </si>
  <si>
    <t>红叶石楠球</t>
  </si>
  <si>
    <t>绿地名称：20409014吴兴路（康平路-淮海中路）东侧绿地</t>
  </si>
  <si>
    <t>绿地面积：289.6㎡</t>
  </si>
  <si>
    <t>青枫</t>
  </si>
  <si>
    <t>安酷杜鹃</t>
  </si>
  <si>
    <t>花叶络石</t>
  </si>
  <si>
    <t>百子莲</t>
  </si>
  <si>
    <t>金边胡颓子球</t>
  </si>
  <si>
    <t>绿地名称：20409015宛平路（康平路-淮海中路）西侧绿地</t>
  </si>
  <si>
    <t>绿地面积：774.2㎡</t>
  </si>
  <si>
    <t>海枣</t>
  </si>
  <si>
    <t>枫杨</t>
  </si>
  <si>
    <t>小琴丝竹</t>
  </si>
  <si>
    <t>绿地名称：20409016余庆路康平路东北角绿地</t>
  </si>
  <si>
    <t>绿地面积：548.4㎡</t>
  </si>
  <si>
    <t>红千层</t>
  </si>
  <si>
    <t>木犀榄</t>
  </si>
  <si>
    <t>羽毛槭</t>
  </si>
  <si>
    <t>红豆杉</t>
  </si>
  <si>
    <t>四季桂</t>
  </si>
  <si>
    <t>果岭草</t>
  </si>
  <si>
    <t>绿地名称：20409017华山路（广元路-康平路）东侧绿地</t>
  </si>
  <si>
    <t>绿地面积：365.3㎡</t>
  </si>
  <si>
    <t>楸树</t>
  </si>
  <si>
    <t>梓树</t>
  </si>
  <si>
    <t>绿地名称：20409018华山路康平路东北角绿地</t>
  </si>
  <si>
    <t>绿地面积：202.8㎡</t>
  </si>
  <si>
    <t>三角梅</t>
  </si>
  <si>
    <t>亮晶女贞</t>
  </si>
  <si>
    <t>银姬小蜡</t>
  </si>
  <si>
    <t>火焰南天竹</t>
  </si>
  <si>
    <t>果汁阳台月季</t>
  </si>
  <si>
    <t>矮生百慕大草坪</t>
  </si>
  <si>
    <t>翠芦莉</t>
  </si>
  <si>
    <t>花叶玉蝉花</t>
  </si>
  <si>
    <t>狐尾天门冬</t>
  </si>
  <si>
    <t>肾蕨</t>
  </si>
  <si>
    <t>芙蓉菊</t>
  </si>
  <si>
    <t>绿地名称：20409019华山路淮海中路东南角绿地</t>
  </si>
  <si>
    <t>绿地面积：164.8㎡</t>
  </si>
  <si>
    <t>大叶栀子</t>
  </si>
  <si>
    <t>金叶石菖蒲</t>
  </si>
  <si>
    <t>重瓣翠菊</t>
  </si>
  <si>
    <t>金边黄杨球</t>
  </si>
  <si>
    <t>绿地名称：20409020高安路建国西路东南角绿地</t>
  </si>
  <si>
    <t>绿地面积：28.1㎡</t>
  </si>
  <si>
    <t>小麦冬</t>
  </si>
  <si>
    <t>凤尾竹</t>
  </si>
  <si>
    <t>绿地名称：20409101天平花园</t>
  </si>
  <si>
    <t>绿地面积：621.2㎡</t>
  </si>
  <si>
    <t>萼距花</t>
  </si>
  <si>
    <t>金山绣线菊</t>
  </si>
  <si>
    <t>胡颓子球</t>
  </si>
  <si>
    <t>无刺枸骨球</t>
  </si>
  <si>
    <t>绿地名称：20409102衡山路（宛平路-余庆路）北侧绿地</t>
  </si>
  <si>
    <t>绿地面积：60㎡</t>
  </si>
  <si>
    <t>绿地名称：20409103铁路道钉绿地</t>
  </si>
  <si>
    <t>绿地面积：400.8㎡</t>
  </si>
  <si>
    <t>金边麦冬</t>
  </si>
  <si>
    <t>沿阶草</t>
  </si>
  <si>
    <t>枸骨木球</t>
  </si>
  <si>
    <t>绿地名称：20409104衡山公园门口绿地</t>
  </si>
  <si>
    <t>绿地面积：38.9㎡</t>
  </si>
  <si>
    <t>狐尾天门</t>
  </si>
  <si>
    <t>慈孝竹</t>
  </si>
  <si>
    <t>绿地名称：20409105衡山花园</t>
  </si>
  <si>
    <t>绿地面积：1344.8㎡</t>
  </si>
  <si>
    <t>雀舌黄杨</t>
  </si>
  <si>
    <t>花坛</t>
  </si>
  <si>
    <t>攀缘植物（株）</t>
  </si>
  <si>
    <t>紫藤</t>
  </si>
  <si>
    <t>茶梅球</t>
  </si>
  <si>
    <t>绿地名称：20409106衡山路（吴兴路-宛平路）南侧绿地</t>
  </si>
  <si>
    <t>绿地面积：492.3㎡</t>
  </si>
  <si>
    <t>绣线菊</t>
  </si>
  <si>
    <t>大叶黄杨球</t>
  </si>
  <si>
    <t>绿地名称：20409108永嘉路高安路路口绿地</t>
  </si>
  <si>
    <t>绿地面积：314.9㎡</t>
  </si>
  <si>
    <t>鸢尾</t>
  </si>
  <si>
    <t>绿地名称：20409109衡山路地铁口绿地</t>
  </si>
  <si>
    <t>绿地面积：416.5㎡</t>
  </si>
  <si>
    <t>梅花</t>
  </si>
  <si>
    <t>绿地名称：20409110高安花园</t>
  </si>
  <si>
    <t>绿地面积：1444.5㎡</t>
  </si>
  <si>
    <t>龙爪槐</t>
  </si>
  <si>
    <t>香椿</t>
  </si>
  <si>
    <t>杜鹃</t>
  </si>
  <si>
    <t>花坛花境（平米）</t>
  </si>
  <si>
    <t>花境</t>
  </si>
  <si>
    <t>立体花坛</t>
  </si>
  <si>
    <t>杜鹃球</t>
  </si>
  <si>
    <t>无患子球</t>
  </si>
  <si>
    <t>绿地名称：20409111衡山路（乌鲁木齐南路-高安路）北侧绿地</t>
  </si>
  <si>
    <t>绿地面积：42.6㎡</t>
  </si>
  <si>
    <t>五针松</t>
  </si>
  <si>
    <t>绿地名称：20409113淮海中路（吴兴路-宛平路）南侧绿地</t>
  </si>
  <si>
    <t>绿地面积：144.2㎡</t>
  </si>
  <si>
    <t>鸡血藤</t>
  </si>
  <si>
    <t>金钟花</t>
  </si>
  <si>
    <t>绿地名称：20409114天平路余庆路路口绿地</t>
  </si>
  <si>
    <t>绿地面积：39.3㎡</t>
  </si>
  <si>
    <t>绿地名称：20409115淮海中路天平路路口绿地</t>
  </si>
  <si>
    <t>绿地面积：110.1㎡</t>
  </si>
  <si>
    <t>姬岩垂草</t>
  </si>
  <si>
    <t>绿地名称：20409116衡山路高安路东北角绿地</t>
  </si>
  <si>
    <t>绿地面积：45.1㎡</t>
  </si>
  <si>
    <t>绿地名称：高安路图书馆绿地（上海图书馆绿地）</t>
  </si>
  <si>
    <t>绿地面积：264.4㎡</t>
  </si>
  <si>
    <t>绿地名称：高安路图书馆景墙</t>
  </si>
  <si>
    <t>绿地面积：81.1㎡</t>
  </si>
  <si>
    <t>绿地名称：吴兴花园</t>
  </si>
  <si>
    <t>绿地面积：1502㎡</t>
  </si>
  <si>
    <t>绿地名称：体科所</t>
  </si>
  <si>
    <t>绿地面积：888.1㎡</t>
  </si>
  <si>
    <t>绿地名称：肇嘉浜路嘉善路工商银行下</t>
  </si>
  <si>
    <t>绿地面积：243.2㎡</t>
  </si>
  <si>
    <t>绿地名称：20404102淮海中路（高安路-吴兴路）南侧垂直绿化</t>
  </si>
  <si>
    <t>绿地面积：18.8㎡</t>
  </si>
  <si>
    <t>绿地名称：20409118高安路党建书店门口绿地</t>
  </si>
  <si>
    <t>绿地面积：38.5㎡</t>
  </si>
  <si>
    <t>绿地名称：20409107衡山路吴兴路东南角绿地</t>
  </si>
  <si>
    <t>绿地面积：134.8㎡</t>
  </si>
  <si>
    <t>衡山宾馆前绿地</t>
  </si>
  <si>
    <t>绿地面积：934.4㎡</t>
  </si>
  <si>
    <t>淮海中路（吴兴路-宛平路）南侧绿地</t>
  </si>
  <si>
    <t>淮海中路（高安路-吴兴路）南侧绿地</t>
  </si>
  <si>
    <t>绿地面积：244.2㎡</t>
  </si>
  <si>
    <t>湖南路街道工程量清单</t>
  </si>
  <si>
    <t>湖南路街道</t>
  </si>
  <si>
    <t>绿地名称：20404001武康路兴国路路口绿地</t>
  </si>
  <si>
    <t>绿地面积：135㎡</t>
  </si>
  <si>
    <t>绿地名称：20404004复兴西路永福路西北角绿地</t>
  </si>
  <si>
    <t>绿地面积：266.8㎡</t>
  </si>
  <si>
    <t>垂枝红千层</t>
  </si>
  <si>
    <t>百慕大</t>
  </si>
  <si>
    <t>金森女贞球</t>
  </si>
  <si>
    <t>绿地名称：20404005华山路武康路东南角绿地</t>
  </si>
  <si>
    <t>绿地面积：57.5㎡</t>
  </si>
  <si>
    <t>绿地名称：20404006华山路长乐路东南角绿地</t>
  </si>
  <si>
    <t>绿地面积：451.7㎡</t>
  </si>
  <si>
    <t>青梅</t>
  </si>
  <si>
    <t>绿地名称：20404007田汉花园</t>
  </si>
  <si>
    <t>绿地面积：628.7㎡</t>
  </si>
  <si>
    <t>迷迭香</t>
  </si>
  <si>
    <t>绿地名称：20404008东湖绿地</t>
  </si>
  <si>
    <t>绿地面积：4442.9㎡</t>
  </si>
  <si>
    <t>白皮松</t>
  </si>
  <si>
    <t>乌桕</t>
  </si>
  <si>
    <t>齿叶冬青</t>
  </si>
  <si>
    <t>蔷薇</t>
  </si>
  <si>
    <t>吉祥草</t>
  </si>
  <si>
    <t>兰花三七+吉祥草</t>
  </si>
  <si>
    <t>容器植物</t>
  </si>
  <si>
    <t>50以上</t>
  </si>
  <si>
    <t>150*150</t>
  </si>
  <si>
    <t>200*200</t>
  </si>
  <si>
    <t/>
  </si>
  <si>
    <t>绿地名称：20404101淮海中路（湖南路-武康路）北侧绿地</t>
  </si>
  <si>
    <t>绿地面积：290㎡</t>
  </si>
  <si>
    <t>绿地名称：20404103淮海中路（乌鲁木齐中路-湖南路）北侧绿地</t>
  </si>
  <si>
    <t>绿地面积：36.1㎡</t>
  </si>
  <si>
    <t>绿地名称：20404104聂耳绿地</t>
  </si>
  <si>
    <t>绿地面积：2125.7㎡</t>
  </si>
  <si>
    <t>红花檵木</t>
  </si>
  <si>
    <r>
      <rPr>
        <strike/>
        <sz val="12"/>
        <rFont val="宋体"/>
        <charset val="134"/>
      </rPr>
      <t>马尼拉</t>
    </r>
    <r>
      <rPr>
        <sz val="12"/>
        <rFont val="宋体"/>
        <charset val="134"/>
      </rPr>
      <t>，果岭草</t>
    </r>
  </si>
  <si>
    <t>绿地名称：20404105复兴中路宝庆路东北角绿地</t>
  </si>
  <si>
    <t>绿地面积：88㎡</t>
  </si>
  <si>
    <t>绿地名称：20404106淮海中路（宝庆路-复兴中路）南侧绿地</t>
  </si>
  <si>
    <t>绿地面积：70.7㎡</t>
  </si>
  <si>
    <t>绿地名称：20404107地铁7号线常熟路站站点绿地</t>
  </si>
  <si>
    <t>绿地面积：1240.3㎡</t>
  </si>
  <si>
    <t>大叶紫薇</t>
  </si>
  <si>
    <t>三角枫</t>
  </si>
  <si>
    <t>皂荚</t>
  </si>
  <si>
    <t>荚迷</t>
  </si>
  <si>
    <t>绿地名称：20404108淮海中路（汾阳路-宝庆路）南侧行道树连接带绿地</t>
  </si>
  <si>
    <t>绿地面积：264.1㎡</t>
  </si>
  <si>
    <t>绿地名称：20404109淮海中路（宝庆路-复兴中路）北侧绿地</t>
  </si>
  <si>
    <t>绿地面积：30.9㎡</t>
  </si>
  <si>
    <t>绿地名称：20404110上海图书馆1号口绿地</t>
  </si>
  <si>
    <t>绿地面积：669.3㎡</t>
  </si>
  <si>
    <t>栎树</t>
  </si>
  <si>
    <t>重阳木</t>
  </si>
  <si>
    <t>黑麦冬</t>
  </si>
  <si>
    <t>绿地名称：20404111兴国小游园</t>
  </si>
  <si>
    <t>绿地面积：6489㎡</t>
  </si>
  <si>
    <t>柚子树</t>
  </si>
  <si>
    <t>光皮树</t>
  </si>
  <si>
    <t>国槐</t>
  </si>
  <si>
    <t>红花槭</t>
  </si>
  <si>
    <t>苦楝</t>
  </si>
  <si>
    <t>纳塔栎</t>
  </si>
  <si>
    <t>五角枫</t>
  </si>
  <si>
    <t>杨梅</t>
  </si>
  <si>
    <t>卫矛</t>
  </si>
  <si>
    <t>薄荷</t>
  </si>
  <si>
    <t>赤胫散</t>
  </si>
  <si>
    <t>六月雪</t>
  </si>
  <si>
    <t>一叶兰</t>
  </si>
  <si>
    <t>云实</t>
  </si>
  <si>
    <t>常春藤</t>
  </si>
  <si>
    <t>金边阔叶麦冬</t>
  </si>
  <si>
    <t>金边细叶麦冬</t>
  </si>
  <si>
    <t>沿街草</t>
  </si>
  <si>
    <t>玉簪</t>
  </si>
  <si>
    <t>品种萱草</t>
  </si>
  <si>
    <t>紫竹</t>
  </si>
  <si>
    <t>藤本月季</t>
  </si>
  <si>
    <t>绿地名称：汾阳路淮海中路绿地（上海音乐学院绿地）</t>
  </si>
  <si>
    <t>绿地面积：2378.3㎡</t>
  </si>
  <si>
    <t>绿地名称：汾阳路淮海中路绿地</t>
  </si>
  <si>
    <t>绿地面积：1772.9㎡（其中花坛面积70平米，</t>
  </si>
  <si>
    <t>绿地名称：汾阳路音乐器材绿地</t>
  </si>
  <si>
    <t>绿地面积：223.6㎡</t>
  </si>
  <si>
    <t>绿地名称：襄阳南路行道树连接带</t>
  </si>
  <si>
    <t>绿地面积：156.8㎡</t>
  </si>
  <si>
    <t>绿地名称：交响乐团绿地</t>
  </si>
  <si>
    <t>绿地面积：1692.2㎡</t>
  </si>
  <si>
    <t>绿地名称：淮海国际大厦绿地</t>
  </si>
  <si>
    <t>绿地面积：574.7㎡</t>
  </si>
  <si>
    <t>淮海中路（宝庆路-复兴中路）北侧垂直绿化</t>
  </si>
  <si>
    <t>绿地面积：27.3㎡</t>
  </si>
  <si>
    <t>淮海中路1404号前绿地</t>
  </si>
  <si>
    <t>绿地面积：18.6㎡</t>
  </si>
  <si>
    <t>徐家汇街道工程量清单</t>
  </si>
  <si>
    <t>徐家汇街道</t>
  </si>
  <si>
    <t>绿地名称：20413001明珠轻轨下（中山西路-宜山路）绿地</t>
  </si>
  <si>
    <t>绿地面积：2524.8㎡</t>
  </si>
  <si>
    <t>书带草</t>
  </si>
  <si>
    <t>绿地名称：20413002明珠轻轨下（宜山路-徐虹北路）绿地</t>
  </si>
  <si>
    <t>绿地面积：148.9㎡</t>
  </si>
  <si>
    <t>绿地名称：20413003明珠轻轨下（徐虹北路-吴中东路）绿地</t>
  </si>
  <si>
    <t>绿地面积：2778.9㎡</t>
  </si>
  <si>
    <t>泡桐</t>
  </si>
  <si>
    <t>绿地名称：20413004明珠轻轨下（吴中东路-虹桥路）绿地</t>
  </si>
  <si>
    <t>绿地面积：7751.1㎡</t>
  </si>
  <si>
    <t>枸骨木</t>
  </si>
  <si>
    <t>春娟</t>
  </si>
  <si>
    <t>熊掌木</t>
  </si>
  <si>
    <t>白及</t>
  </si>
  <si>
    <t>薹草</t>
  </si>
  <si>
    <t>一年逢</t>
  </si>
  <si>
    <t>猪殃殃</t>
  </si>
  <si>
    <t>绿地名称：20413005中山西路（漕溪路-凯进路）中央隔离带绿地</t>
  </si>
  <si>
    <t>绿地面积：199.7㎡</t>
  </si>
  <si>
    <t>绿地名称：20413006中山西路（漕溪北路-凯旋路）北侧非机动车与机动车连接带绿地</t>
  </si>
  <si>
    <t>绿地面积：67.6㎡</t>
  </si>
  <si>
    <t>绿地名称：20413007中山西路（漕溪北路-凯旋路）北侧人行道与非机动车连接带绿地</t>
  </si>
  <si>
    <t>绿地面积：176.2㎡</t>
  </si>
  <si>
    <t>绿地名称：20413008中山西路（凯进路-宜山路）中央隔离带绿地</t>
  </si>
  <si>
    <t>绿地面积：2420.1㎡</t>
  </si>
  <si>
    <t>绿地名称：20413009中山西路（凯进路-宜山路）北侧人行道与非机动车连接带绿地</t>
  </si>
  <si>
    <t>绿地面积：389.5㎡</t>
  </si>
  <si>
    <t>绿地名称：20413012南风景点绿地</t>
  </si>
  <si>
    <t>绿地面积：492.4㎡</t>
  </si>
  <si>
    <t>绿地名称：20413013游泳馆绿地</t>
  </si>
  <si>
    <t>绿地面积：638.1㎡</t>
  </si>
  <si>
    <t>桑树</t>
  </si>
  <si>
    <t>阔叶麦冬</t>
  </si>
  <si>
    <t>绿地名称：20413014凯进路（中山西路-宜山路）东侧绿地</t>
  </si>
  <si>
    <t>绿地面积：1003.9㎡</t>
  </si>
  <si>
    <t>绿地名称：20413015凯进路宜山路东南角绿地</t>
  </si>
  <si>
    <t>绿地面积：415.1㎡</t>
  </si>
  <si>
    <t>珊瑚球</t>
  </si>
  <si>
    <t>绿地名称：20413016凯旋路宜山路东南角绿地</t>
  </si>
  <si>
    <t>绿地面积：1709㎡</t>
  </si>
  <si>
    <t>斑叶芒</t>
  </si>
  <si>
    <t>绿地名称：20413017徐虹北路（柿子湾路-凯旋路）南侧绿地</t>
  </si>
  <si>
    <t>绿地面积：55.2㎡</t>
  </si>
  <si>
    <t>绿地名称：20413018凯旋路（宜山路-徐虹北路）东侧绿地</t>
  </si>
  <si>
    <t>绿地面积：358㎡</t>
  </si>
  <si>
    <t>绿地名称：20413019凯旋路徐虹北路东北角绿地</t>
  </si>
  <si>
    <t>绿地面积：763.3㎡</t>
  </si>
  <si>
    <t>绿地名称：20413020凯旋路番禺路东南角绿地</t>
  </si>
  <si>
    <t>绿地面积：732.3㎡</t>
  </si>
  <si>
    <t>绿地名称：20413021凯旋路虹桥路西南角绿地</t>
  </si>
  <si>
    <t>绿地面积：182㎡</t>
  </si>
  <si>
    <t>绿地名称：20413022宜山路（凯旋路-蒲汇塘路）东侧绿地</t>
  </si>
  <si>
    <t>绿地面积：147.9㎡</t>
  </si>
  <si>
    <t>绿地名称：20413023宜山路400弄口绿地</t>
  </si>
  <si>
    <t>绿地面积：58.5㎡</t>
  </si>
  <si>
    <t>绿地名称：20413024宜山路（南丹路-虹桥路）西侧绿地</t>
  </si>
  <si>
    <t>绿地面积：170.7㎡</t>
  </si>
  <si>
    <t>绿地名称：20413025蒲汇塘路（漕溪北路-文定路）南侧绿地</t>
  </si>
  <si>
    <t>绿地面积：344㎡</t>
  </si>
  <si>
    <t>丰花月季</t>
  </si>
  <si>
    <t>棕竹</t>
  </si>
  <si>
    <t>海滨木槿</t>
  </si>
  <si>
    <t>红花酢浆草</t>
  </si>
  <si>
    <t>绿地名称：20413026蒲汇塘路（汇站街-宜山路）北侧绿地</t>
  </si>
  <si>
    <t>绿地面积：667.3㎡</t>
  </si>
  <si>
    <t>绿地名称：20413027中漕路绿地</t>
  </si>
  <si>
    <t>绿地面积：104.7㎡</t>
  </si>
  <si>
    <t>绿地名称：20413028文定路绿地</t>
  </si>
  <si>
    <t>绿地面积：4194.3㎡</t>
  </si>
  <si>
    <t>杜英</t>
  </si>
  <si>
    <t>旱柳</t>
  </si>
  <si>
    <t>枣树</t>
  </si>
  <si>
    <t>喷雪花</t>
  </si>
  <si>
    <t>迎春</t>
  </si>
  <si>
    <t>早熟禾</t>
  </si>
  <si>
    <t>绿地名称：20413030零陵路三角绿地</t>
  </si>
  <si>
    <t>绿地面积：102.8㎡</t>
  </si>
  <si>
    <t>绿地名称：20413031天钥桥路零陵路西南角绿地</t>
  </si>
  <si>
    <t>绿地面积：962㎡</t>
  </si>
  <si>
    <t>绿地名称：20413032天钥桥路零陵路东北角绿地</t>
  </si>
  <si>
    <t>绿地面积：554.4㎡</t>
  </si>
  <si>
    <t>绿地名称：20413034天钥桥路180弄内绿地</t>
  </si>
  <si>
    <t>绿地面积：100.9㎡</t>
  </si>
  <si>
    <t>绿地名称：20413035天钥桥路肇嘉浜路东南角绿地</t>
  </si>
  <si>
    <t>绿地面积：76㎡</t>
  </si>
  <si>
    <t>茉莉</t>
  </si>
  <si>
    <t>绿地名称：20413036辛耕路宛平南路西南角绿地</t>
  </si>
  <si>
    <t>绿地面积：80.4㎡</t>
  </si>
  <si>
    <t>绿地名称：20413037虹桥路（恭城路-宜山北路）中央隔离带绿地</t>
  </si>
  <si>
    <t>绿地面积：1814.7㎡</t>
  </si>
  <si>
    <t>绿地名称：20413038虹桥路（宜山北路-番禺路）中央隔离带绿地</t>
  </si>
  <si>
    <t>绿地面积：1785㎡</t>
  </si>
  <si>
    <t>绿地名称：20413040虹桥路（番禺路-淮海西路）中央隔离带绿地</t>
  </si>
  <si>
    <t>绿地面积：2418.2㎡</t>
  </si>
  <si>
    <t>绿地名称：20413041虹桥路（宜山北路-徐虹北路）南侧绿地</t>
  </si>
  <si>
    <t>绿地面积：5.9㎡</t>
  </si>
  <si>
    <t>绿地名称：20413042虹桥路（漕溪北路-文定路）南侧绿地</t>
  </si>
  <si>
    <t>绿地面积：28.7㎡</t>
  </si>
  <si>
    <t>绿地名称：20413043虹桥路（番禺路-淮海西路）北侧绿地</t>
  </si>
  <si>
    <t>绿地面积：453.5㎡</t>
  </si>
  <si>
    <t>落羽杉</t>
  </si>
  <si>
    <t>绿地名称：20413044虹桥路（番禺路-淮海西路）北侧人行道与非机动车连接带绿地</t>
  </si>
  <si>
    <t>绿地面积：209.1㎡</t>
  </si>
  <si>
    <t>无刺枸骨</t>
  </si>
  <si>
    <t>绿地名称：20413045淮海西路（虹桥路-十钢一号路）东侧人行道与非机动车连接带绿地</t>
  </si>
  <si>
    <t>绿地面积：426.3㎡</t>
  </si>
  <si>
    <t>绿地名称：20413046虹桥路番禺路西北角绿地</t>
  </si>
  <si>
    <t>绿地面积：3471.4㎡</t>
  </si>
  <si>
    <t>布迪椰子</t>
  </si>
  <si>
    <t>贴梗海棠</t>
  </si>
  <si>
    <t>桔树</t>
  </si>
  <si>
    <t>绿地名称：20413047虹桥路邮票绿地</t>
  </si>
  <si>
    <t>绿地面积：505.5㎡</t>
  </si>
  <si>
    <t>绿地名称：20413048广元西路（宜山北路-乐山路）东侧绿地</t>
  </si>
  <si>
    <t>绿地面积：458.8㎡</t>
  </si>
  <si>
    <t>绿地名称：20413050广元西路（恭城路-乐山路）北侧绿地</t>
  </si>
  <si>
    <t>绿地面积：201.7㎡</t>
  </si>
  <si>
    <t>绿地名称：20413053乐山新村中心绿地</t>
  </si>
  <si>
    <t>绿地面积：5586.1㎡</t>
  </si>
  <si>
    <t>夏鹃</t>
  </si>
  <si>
    <t>绿地名称：20413055番禺路（虹桥路-淮海西路）西侧绿地</t>
  </si>
  <si>
    <t>绿地面积：57㎡</t>
  </si>
  <si>
    <t>绿地名称：20413056淮海西路番禺路东南角绿地</t>
  </si>
  <si>
    <t>绿地面积：95.6㎡</t>
  </si>
  <si>
    <t>绿地名称：20413057淮海西路（华山路-番禺路）南侧绿地</t>
  </si>
  <si>
    <t>绿地面积：54.4㎡</t>
  </si>
  <si>
    <t>绿地名称：20413059华山路（康平路-淮海西路）东侧绿地</t>
  </si>
  <si>
    <t>绿地面积：247.4㎡</t>
  </si>
  <si>
    <t>绿地名称：20413060华山路（广元西路-淮海西路）西侧绿地</t>
  </si>
  <si>
    <t>绿地面积：2605.1㎡</t>
  </si>
  <si>
    <t>花叶青木</t>
  </si>
  <si>
    <t>小叶栀子</t>
  </si>
  <si>
    <t>紫娇花</t>
  </si>
  <si>
    <t>绿地名称：20413061华山路（肇嘉浜路-昭平路）东侧绿地</t>
  </si>
  <si>
    <t>绿地面积：353.6㎡</t>
  </si>
  <si>
    <t>枫香</t>
  </si>
  <si>
    <t>锦带花</t>
  </si>
  <si>
    <t>绿地名称：20413101上海东亚体育文化中心西侧绿地</t>
  </si>
  <si>
    <t>绿地面积：774.5㎡</t>
  </si>
  <si>
    <t>绿地名称：20413102华亭宾馆外绿地</t>
  </si>
  <si>
    <t>绿地面积：358.2㎡</t>
  </si>
  <si>
    <t>大花杜鹃</t>
  </si>
  <si>
    <t>卫矛球</t>
  </si>
  <si>
    <t>绿地名称：20413103漕溪北路（中山西路-中漕路）西侧非机动车与机动车连接带绿地</t>
  </si>
  <si>
    <t>绿地面积：172.8㎡</t>
  </si>
  <si>
    <t>绿地名称：20413104漕溪北路（零陵路-慈云街）东侧非机动车与机动车连接带绿地</t>
  </si>
  <si>
    <t>绿地面积：1606.8㎡</t>
  </si>
  <si>
    <t>月季/杜鹃</t>
  </si>
  <si>
    <t>绿地名称：20413105漕溪北路（蒲汇塘路-南丹路）西侧绿地</t>
  </si>
  <si>
    <t>绿地面积：330.7㎡</t>
  </si>
  <si>
    <t>绿地名称：20413106漕溪北路（慈云街-南丹东路）东侧绿地</t>
  </si>
  <si>
    <t>绿地面积：424.3㎡</t>
  </si>
  <si>
    <t>绿地名称：20413107漕溪北路（南丹路-虹桥路）中央隔离带绿地</t>
  </si>
  <si>
    <t>绿地面积：682.5㎡</t>
  </si>
  <si>
    <t>绿地名称：20413108桥头堡绿地</t>
  </si>
  <si>
    <t>绿地面积：431㎡</t>
  </si>
  <si>
    <t>木棉</t>
  </si>
  <si>
    <t>含笑花</t>
  </si>
  <si>
    <t>金叶黄杨</t>
  </si>
  <si>
    <t>银姬小腊</t>
  </si>
  <si>
    <t>迎春花</t>
  </si>
  <si>
    <t>大花六道木球</t>
  </si>
  <si>
    <t>绿地名称：20413109徐光启绿地</t>
  </si>
  <si>
    <t>绿地面积：955.1㎡</t>
  </si>
  <si>
    <t>牡荆</t>
  </si>
  <si>
    <t>绿地名称：20413110上海老站前绿地</t>
  </si>
  <si>
    <t>绿地面积：141㎡</t>
  </si>
  <si>
    <t>绿地名称：20413111肇嘉浜路漕溪北路路口绿地</t>
  </si>
  <si>
    <t>绿地面积：651.6㎡</t>
  </si>
  <si>
    <t>绿地名称：20413119太平洋百货前绿地</t>
  </si>
  <si>
    <t>绿地面积：1268.1㎡</t>
  </si>
  <si>
    <t>忍冬</t>
  </si>
  <si>
    <t>彩叶杞柳</t>
  </si>
  <si>
    <t>黄金菊</t>
  </si>
  <si>
    <t>蒲苇</t>
  </si>
  <si>
    <t>水果蓝</t>
  </si>
  <si>
    <t>郁金香</t>
  </si>
  <si>
    <t>狗尾草</t>
  </si>
  <si>
    <t>水鬼蕉</t>
  </si>
  <si>
    <t>猪殃秧</t>
  </si>
  <si>
    <t>黄杨球</t>
  </si>
  <si>
    <t>银姬小蜡球</t>
  </si>
  <si>
    <t>绿地名称：20413122上影厂绿地</t>
  </si>
  <si>
    <t>绿地面积：4737.9㎡</t>
  </si>
  <si>
    <t>倭海棠</t>
  </si>
  <si>
    <t>绿地名称：20413123汇站街（南丹路-汇站街路底）两侧绿地</t>
  </si>
  <si>
    <t>绿地面积：164.7㎡</t>
  </si>
  <si>
    <t>绿地名称：20413124宛平路（肇嘉浜路-衡山路）</t>
  </si>
  <si>
    <t>绿地面积：436.6㎡</t>
  </si>
  <si>
    <t>二级养护</t>
  </si>
  <si>
    <t>绿地名称：20413125天钥桥路近肇家浜路</t>
  </si>
  <si>
    <t>绿地面积：189.4㎡</t>
  </si>
  <si>
    <t>绿地名称：20413126番禺路到虹桥路西侧</t>
  </si>
  <si>
    <t>绿地面积：278㎡</t>
  </si>
  <si>
    <t>绿地名称：20413127番禺路（南丹路-凯旋路）两侧绿地</t>
  </si>
  <si>
    <t>绿地面积：378.2㎡</t>
  </si>
  <si>
    <t>小蘗</t>
  </si>
  <si>
    <t>绿地名称：20413128淮海西路绿地</t>
  </si>
  <si>
    <t>绿地面积：6452.3㎡</t>
  </si>
  <si>
    <t>乐昌含笑</t>
  </si>
  <si>
    <t>黄荆</t>
  </si>
  <si>
    <t>黄槿</t>
  </si>
  <si>
    <t>火棘</t>
  </si>
  <si>
    <t>探春花</t>
  </si>
  <si>
    <t>绿地名称：徐汇中学围墙内绿地</t>
  </si>
  <si>
    <t>绿地面积：936.4㎡</t>
  </si>
  <si>
    <t>绿地名称：衡山路建汇大厦前绿地</t>
  </si>
  <si>
    <t>绿地面积：284.6㎡</t>
  </si>
  <si>
    <t>绿地名称：漕溪北路交流电器厂绿地</t>
  </si>
  <si>
    <t>绿地面积：172.5㎡</t>
  </si>
  <si>
    <t>绿地名称：教堂绿地</t>
  </si>
  <si>
    <t>绿地面积：4206.2㎡</t>
  </si>
  <si>
    <t>绿地名称：漕溪北路喜士多旁绿地</t>
  </si>
  <si>
    <t>绿地面积：35.3㎡</t>
  </si>
  <si>
    <t>漕溪北路高架下</t>
  </si>
  <si>
    <t>绿地面积：1295.5㎡</t>
  </si>
  <si>
    <t>体育场周边绿地（漕溪北路）</t>
  </si>
  <si>
    <t>绿地面积：432.7㎡</t>
  </si>
  <si>
    <t>体育馆周边（零陵路）</t>
  </si>
  <si>
    <t>绿地面积：162.2㎡</t>
  </si>
  <si>
    <t>零陵路行道树连接带（漕溪北路-天钥桥路）</t>
  </si>
  <si>
    <t>绿地名称：星游城</t>
  </si>
  <si>
    <t>绿地面积：2556.9㎡</t>
  </si>
  <si>
    <t>绿地名称：中山南二路</t>
  </si>
  <si>
    <t>绿地面积：2969.4㎡</t>
  </si>
  <si>
    <t>绿地名称：20413121内环高架路（漕溪路-三汇路）桥荫花坛绿地（花坛）</t>
  </si>
  <si>
    <t>绿地面积：443.2㎡</t>
  </si>
  <si>
    <t>零陵路电影华苑原围墙内绿地</t>
  </si>
  <si>
    <t>绿地面积：1041㎡</t>
  </si>
  <si>
    <t>南丹路两侧绿地</t>
  </si>
  <si>
    <t>绿地面积：85.7㎡</t>
  </si>
  <si>
    <t>亚都国际花园</t>
  </si>
  <si>
    <t>绿地面积：629.3㎡</t>
  </si>
  <si>
    <t>虹桥路（徐虹北路-凯旋路）南侧绿地</t>
  </si>
  <si>
    <t>绿地面积：9.9㎡</t>
  </si>
  <si>
    <t>漕溪路美罗城门口绿篱</t>
  </si>
  <si>
    <t>绿地面积：22㎡</t>
  </si>
  <si>
    <t>漕溪路南丹路建国宾馆旁绿地</t>
  </si>
  <si>
    <t>绿地面积：213㎡</t>
  </si>
  <si>
    <t>蒲汇塘路（文定路-宜山路）南侧行人与非机动车隔离带</t>
  </si>
  <si>
    <t>绿地面积：269.4㎡</t>
  </si>
  <si>
    <t>文定路（凯旋路-蒲汇塘路）西侧行道树连接带</t>
  </si>
  <si>
    <t>绿地面积；172.9㎡</t>
  </si>
  <si>
    <t>衡山路建设银行前绿地</t>
  </si>
  <si>
    <t>绿地面积：34㎡</t>
  </si>
  <si>
    <t>六百前大花坛</t>
  </si>
  <si>
    <t>绿地面积：436.9㎡</t>
  </si>
  <si>
    <t>康健街道工程量清单</t>
  </si>
  <si>
    <t>康健街道</t>
  </si>
  <si>
    <t>绿地名称：20406001康健路（柳州路-桂林路）北侧绿地</t>
  </si>
  <si>
    <t>绿地面积：528.8㎡</t>
  </si>
  <si>
    <t>月桂</t>
  </si>
  <si>
    <t>2.0</t>
  </si>
  <si>
    <t>4.0</t>
  </si>
  <si>
    <t>1.0</t>
  </si>
  <si>
    <t>11.0</t>
  </si>
  <si>
    <t>3.0</t>
  </si>
  <si>
    <t>5.0</t>
  </si>
  <si>
    <t>6.0</t>
  </si>
  <si>
    <t>173.1</t>
  </si>
  <si>
    <t>12.8</t>
  </si>
  <si>
    <t>9.7</t>
  </si>
  <si>
    <t>12.6</t>
  </si>
  <si>
    <t>9.8</t>
  </si>
  <si>
    <t>109.3</t>
  </si>
  <si>
    <t>127.6</t>
  </si>
  <si>
    <t>麦冬混种红花酢浆草</t>
  </si>
  <si>
    <t>29.6</t>
  </si>
  <si>
    <t>绿地名称：20406002康健路（柳州路-桂林路）南侧绿地</t>
  </si>
  <si>
    <t>绿地面积：41.6㎡</t>
  </si>
  <si>
    <t>41.6</t>
  </si>
  <si>
    <t>绿地名称：20406003冠生园路（柳州路-桂林路）北侧绿地</t>
  </si>
  <si>
    <t>绿地面积：234㎡</t>
  </si>
  <si>
    <t>37.0</t>
  </si>
  <si>
    <t>197.0</t>
  </si>
  <si>
    <t>绿地名称：20406004冠生园路（柳州路-桂林路）南侧绿地</t>
  </si>
  <si>
    <t>绿地面积：155.6㎡</t>
  </si>
  <si>
    <t>155.6</t>
  </si>
  <si>
    <t>绿地名称：20406006柳州路（沪闵路-浦北路）西侧绿地</t>
  </si>
  <si>
    <t>绿地面积：243.3㎡</t>
  </si>
  <si>
    <t>8.0</t>
  </si>
  <si>
    <t>22.1</t>
  </si>
  <si>
    <t>22.0</t>
  </si>
  <si>
    <t>7.3</t>
  </si>
  <si>
    <t>192.0</t>
  </si>
  <si>
    <t>绿地名称：20406007柳州路（康健路-漕宝路）西侧绿地</t>
  </si>
  <si>
    <t>绿地面积：15.9㎡</t>
  </si>
  <si>
    <t>15.9</t>
  </si>
  <si>
    <t>绿地名称：20406008桂林路（冠生园路-康健路）东侧绿地</t>
  </si>
  <si>
    <t>绿地面积：689.1㎡</t>
  </si>
  <si>
    <t>12.0</t>
  </si>
  <si>
    <t>21.0</t>
  </si>
  <si>
    <t>葱莲</t>
  </si>
  <si>
    <t>72.5</t>
  </si>
  <si>
    <t>148.9</t>
  </si>
  <si>
    <t>19.1</t>
  </si>
  <si>
    <t>315.3</t>
  </si>
  <si>
    <t>80.3</t>
  </si>
  <si>
    <t>绿地名称：20406010桂林路桂林东街东南角绿地</t>
  </si>
  <si>
    <t>绿地面积：194.9㎡</t>
  </si>
  <si>
    <t>垂柳</t>
  </si>
  <si>
    <t>67.9</t>
  </si>
  <si>
    <t>112.0</t>
  </si>
  <si>
    <t>绿地名称：20406012桂林路（浦北路-桂林东街）东侧绿地</t>
  </si>
  <si>
    <t>绿地面积：16㎡</t>
  </si>
  <si>
    <t>16.0</t>
  </si>
  <si>
    <t>绿地名称：20406013桂林路（沪闵路-桂林东街）东侧绿地</t>
  </si>
  <si>
    <t>绿地面积：63.1㎡</t>
  </si>
  <si>
    <t>绿地名称：20406014桂林路（桂林西街-浦北路）西侧绿地</t>
  </si>
  <si>
    <t>绿地面积：66.8㎡</t>
  </si>
  <si>
    <t>120.5</t>
  </si>
  <si>
    <t>66.8</t>
  </si>
  <si>
    <t>绿地名称：20406015桂林路（沪闵路-桂林西街）西侧绿地</t>
  </si>
  <si>
    <t>绿地面积：1693.1㎡</t>
  </si>
  <si>
    <t>10.0</t>
  </si>
  <si>
    <t>47.0</t>
  </si>
  <si>
    <t>8.5</t>
  </si>
  <si>
    <t>4.7</t>
  </si>
  <si>
    <t>165.6</t>
  </si>
  <si>
    <t>1347.2</t>
  </si>
  <si>
    <t>绿地名称：20406016漕宝路（柳州路-桂林路）南侧绿地</t>
  </si>
  <si>
    <t>绿地面积：375.6㎡</t>
  </si>
  <si>
    <t>意杨</t>
  </si>
  <si>
    <t>46.0</t>
  </si>
  <si>
    <t>11.8</t>
  </si>
  <si>
    <t>4.2</t>
  </si>
  <si>
    <t>7.1</t>
  </si>
  <si>
    <t>0.4</t>
  </si>
  <si>
    <t>大明竹</t>
  </si>
  <si>
    <t>352.1</t>
  </si>
  <si>
    <t>绿地名称：20406017漕宝路柳州路西南角绿地</t>
  </si>
  <si>
    <t>绿地面积：324.2㎡</t>
  </si>
  <si>
    <t>15.0</t>
  </si>
  <si>
    <t>319.4</t>
  </si>
  <si>
    <t>4.8</t>
  </si>
  <si>
    <t>绿地名称：20406021钦州南路（柳州路-桂林路）南侧绿地</t>
  </si>
  <si>
    <t>绿地面积：735.7㎡</t>
  </si>
  <si>
    <t>35.0</t>
  </si>
  <si>
    <t>9.0</t>
  </si>
  <si>
    <t>结香</t>
  </si>
  <si>
    <t>72.9</t>
  </si>
  <si>
    <t>26.2</t>
  </si>
  <si>
    <t>182.3</t>
  </si>
  <si>
    <t>绿地名称：20406023钦州南路（桂林路-虹漕南路）南侧绿地</t>
  </si>
  <si>
    <t>绿地面积：97.8㎡</t>
  </si>
  <si>
    <t>33.7</t>
  </si>
  <si>
    <t>4.6</t>
  </si>
  <si>
    <t>59.4</t>
  </si>
  <si>
    <t>7.0</t>
  </si>
  <si>
    <t>绿地名称：20406024钦州南路（桂平路-虹梅路）北侧绿地</t>
  </si>
  <si>
    <t>绿地面积：121.3㎡</t>
  </si>
  <si>
    <t>爬藤蔷薇</t>
  </si>
  <si>
    <t>195.6</t>
  </si>
  <si>
    <t>山麦冬</t>
  </si>
  <si>
    <t>91.7</t>
  </si>
  <si>
    <t>绿地名称：20406025钦州南路桂平路东北角绿地</t>
  </si>
  <si>
    <t>绿地面积：75.8㎡</t>
  </si>
  <si>
    <t>72.3</t>
  </si>
  <si>
    <t>2.5</t>
  </si>
  <si>
    <t>绿地名称：20406026钦州南路（虹漕南路-桂平路）南侧绿地</t>
  </si>
  <si>
    <t>绿地面积：127.9㎡</t>
  </si>
  <si>
    <t>0.0</t>
  </si>
  <si>
    <t>62.9</t>
  </si>
  <si>
    <t>绿地名称：20406027钦州南路（桂平路-虹梅路）南侧绿地</t>
  </si>
  <si>
    <t>绿地面积：192.8㎡</t>
  </si>
  <si>
    <t>10.8</t>
  </si>
  <si>
    <t>25.2</t>
  </si>
  <si>
    <t>101.7</t>
  </si>
  <si>
    <t>50.8</t>
  </si>
  <si>
    <t>绿地名称：20406028桂平路（浦北路-钦州南路）西侧绿地</t>
  </si>
  <si>
    <t>绿地面积：130㎡</t>
  </si>
  <si>
    <t>7.6</t>
  </si>
  <si>
    <t>110.8</t>
  </si>
  <si>
    <t>7.5</t>
  </si>
  <si>
    <t>1.6</t>
  </si>
  <si>
    <t>绿地名称：20406029桂平路（浦北路-钦州南路）东侧绿地</t>
  </si>
  <si>
    <t>绿地面积：207.9㎡</t>
  </si>
  <si>
    <t>38.3</t>
  </si>
  <si>
    <t>箬竹</t>
  </si>
  <si>
    <t>1.8</t>
  </si>
  <si>
    <t>绿地名称：20406030桂平路（江安路-浦北路）西侧绿地</t>
  </si>
  <si>
    <t>绿地面积：73.2㎡</t>
  </si>
  <si>
    <t>138.4</t>
  </si>
  <si>
    <t>73.2</t>
  </si>
  <si>
    <t>绿地名称：20406031桂平路（钦州南路-漕宝路）西侧绿地</t>
  </si>
  <si>
    <t>绿地面积：189.8㎡</t>
  </si>
  <si>
    <t>36.2</t>
  </si>
  <si>
    <t>2.8</t>
  </si>
  <si>
    <t>37.6</t>
  </si>
  <si>
    <t>麦冬混种酢浆草</t>
  </si>
  <si>
    <t>113.2</t>
  </si>
  <si>
    <t>雀舌黄杨球</t>
  </si>
  <si>
    <t>68.0</t>
  </si>
  <si>
    <t>28.0</t>
  </si>
  <si>
    <t>绿地名称：20406032桂平路（钦州南路-漕宝路）东侧绿地</t>
  </si>
  <si>
    <t>绿地面积：114.6㎡</t>
  </si>
  <si>
    <t>19.0</t>
  </si>
  <si>
    <t>玫瑰</t>
  </si>
  <si>
    <t>147.9</t>
  </si>
  <si>
    <t>33.8</t>
  </si>
  <si>
    <t>52.2</t>
  </si>
  <si>
    <t>9.5</t>
  </si>
  <si>
    <t>绿地名称：20406033桂平支路（百花街-江安路）东侧绿地</t>
  </si>
  <si>
    <t>绿地面积：75.3㎡</t>
  </si>
  <si>
    <t>39.6</t>
  </si>
  <si>
    <t>41.0</t>
  </si>
  <si>
    <t>35.7</t>
  </si>
  <si>
    <t>绿地名称：20406044江安路（百花街-桂平支路）南侧绿地</t>
  </si>
  <si>
    <t>绿地面积：74.1㎡</t>
  </si>
  <si>
    <t>142.4</t>
  </si>
  <si>
    <t>74.1</t>
  </si>
  <si>
    <t>绿地名称：20406045江安路（桂平支路-桂江路）南侧绿地</t>
  </si>
  <si>
    <t>绿地面积：35.8㎡</t>
  </si>
  <si>
    <t>35.8</t>
  </si>
  <si>
    <t>绿地名称：20406046江安路（桂平路-桂江路）北侧绿地</t>
  </si>
  <si>
    <t>绿地面积：21.1㎡</t>
  </si>
  <si>
    <t>39.8</t>
  </si>
  <si>
    <t>18.2</t>
  </si>
  <si>
    <t>绿地名称：20406047江安路（虹漕南路-百花街）北侧绿地</t>
  </si>
  <si>
    <t>绿地面积：36㎡</t>
  </si>
  <si>
    <t>82.1</t>
  </si>
  <si>
    <t>36.0</t>
  </si>
  <si>
    <t>绿地名称：20406052百花街（张家塘港-江安路）东侧绿地</t>
  </si>
  <si>
    <t>绿地面积：653.3㎡</t>
  </si>
  <si>
    <t>24.0</t>
  </si>
  <si>
    <t>219.0</t>
  </si>
  <si>
    <t>6.5</t>
  </si>
  <si>
    <t>76.5</t>
  </si>
  <si>
    <t>231.7</t>
  </si>
  <si>
    <t>97.1</t>
  </si>
  <si>
    <t>绿地名称：20406053百花街（张家塘港-江安路）西侧绿地</t>
  </si>
  <si>
    <t>绿地面积：172.6㎡</t>
  </si>
  <si>
    <t>91.6</t>
  </si>
  <si>
    <t>81.0</t>
  </si>
  <si>
    <t>绿地名称：20406054百花街（浦北路-虹漕南路）北侧绿地</t>
  </si>
  <si>
    <t>绿地面积：829.4㎡</t>
  </si>
  <si>
    <t>13.0</t>
  </si>
  <si>
    <t>1.1</t>
  </si>
  <si>
    <t>3.6</t>
  </si>
  <si>
    <t>206.0</t>
  </si>
  <si>
    <t>23.2</t>
  </si>
  <si>
    <t>27.1</t>
  </si>
  <si>
    <t>119.9</t>
  </si>
  <si>
    <t>27.2</t>
  </si>
  <si>
    <t>30.1</t>
  </si>
  <si>
    <t>9.2</t>
  </si>
  <si>
    <t>20.6</t>
  </si>
  <si>
    <t>271.1</t>
  </si>
  <si>
    <t>0.6</t>
  </si>
  <si>
    <t>绿地名称：20406055虹漕南路（沪闵路-江安路）西侧绿地</t>
  </si>
  <si>
    <t>绿地面积：734.6㎡</t>
  </si>
  <si>
    <t>56.0</t>
  </si>
  <si>
    <t>56.4</t>
  </si>
  <si>
    <t>61.8</t>
  </si>
  <si>
    <t>616.4</t>
  </si>
  <si>
    <t>绿地名称：20406056虹漕南路（江安路-浦北路）西侧绿地</t>
  </si>
  <si>
    <t>绿地面积：920.7㎡</t>
  </si>
  <si>
    <t>盘槐</t>
  </si>
  <si>
    <t>14.0</t>
  </si>
  <si>
    <t>61.0</t>
  </si>
  <si>
    <t>24.7</t>
  </si>
  <si>
    <t>10.1</t>
  </si>
  <si>
    <t>狗牙根</t>
  </si>
  <si>
    <t>311.6</t>
  </si>
  <si>
    <t>88.6</t>
  </si>
  <si>
    <t>378.2</t>
  </si>
  <si>
    <t>5.7</t>
  </si>
  <si>
    <t>绿地名称：20406057虹漕南路浦北路西北角绿地</t>
  </si>
  <si>
    <t>绿地面积：147.7㎡</t>
  </si>
  <si>
    <t>毛梾</t>
  </si>
  <si>
    <t>南洋楹</t>
  </si>
  <si>
    <t>33.9</t>
  </si>
  <si>
    <t>35.3</t>
  </si>
  <si>
    <t>50.4</t>
  </si>
  <si>
    <t>8.3</t>
  </si>
  <si>
    <t>绿地名称：20406058虹漕南路（浦北路-百花街）西侧绿地</t>
  </si>
  <si>
    <t>绿地面积：693.7㎡</t>
  </si>
  <si>
    <t>107.7</t>
  </si>
  <si>
    <t>480.3</t>
  </si>
  <si>
    <t>绿地名称：20406059虹漕南路（百花街-钦州南路）西侧绿地</t>
  </si>
  <si>
    <t>绿地面积：478㎡</t>
  </si>
  <si>
    <t>88.4</t>
  </si>
  <si>
    <t>10.5</t>
  </si>
  <si>
    <t>360.7</t>
  </si>
  <si>
    <t>绿地名称：20406060虹漕南路（浦北路-钦州南路）东侧绿地</t>
  </si>
  <si>
    <t>绿地面积：1698.7㎡</t>
  </si>
  <si>
    <t>侧柏</t>
  </si>
  <si>
    <t>105.0</t>
  </si>
  <si>
    <t>冬青卫矛</t>
  </si>
  <si>
    <t>黄蝉</t>
  </si>
  <si>
    <t>158.5</t>
  </si>
  <si>
    <t>1024.1</t>
  </si>
  <si>
    <t>562.5</t>
  </si>
  <si>
    <t>木香</t>
  </si>
  <si>
    <t>32.0</t>
  </si>
  <si>
    <t>39.0</t>
  </si>
  <si>
    <t>44.0</t>
  </si>
  <si>
    <t>绿地名称：20406061虹漕南路钦州南路东南角绿地</t>
  </si>
  <si>
    <t>绿地面积：449.9㎡</t>
  </si>
  <si>
    <t>67.4</t>
  </si>
  <si>
    <t>39.9</t>
  </si>
  <si>
    <t>382.4</t>
  </si>
  <si>
    <t>侧柏球</t>
  </si>
  <si>
    <t>绿地名称：20406062浦北路（桂平路-桂江路）北侧绿地</t>
  </si>
  <si>
    <t>绿地面积：143.7㎡</t>
  </si>
  <si>
    <t>254.0</t>
  </si>
  <si>
    <t>119.1</t>
  </si>
  <si>
    <t>7.8</t>
  </si>
  <si>
    <t>16.8</t>
  </si>
  <si>
    <t>绿地名称：20406063浦北路虹漕南路东北角侧绿地</t>
  </si>
  <si>
    <t>绿地面积：410㎡</t>
  </si>
  <si>
    <t>38.0</t>
  </si>
  <si>
    <t>359.6</t>
  </si>
  <si>
    <t>绿地名称：20406064浦北路（桂林西街-虹漕南路）南侧绿地</t>
  </si>
  <si>
    <t>绿地面积：100.7㎡</t>
  </si>
  <si>
    <t>190.8</t>
  </si>
  <si>
    <t>2.3</t>
  </si>
  <si>
    <t>98.4</t>
  </si>
  <si>
    <t>绿地名称：20406065浦北路（桂林东街-桂林路）北侧绿地</t>
  </si>
  <si>
    <t>绿地面积：96.3㎡</t>
  </si>
  <si>
    <t>165.7</t>
  </si>
  <si>
    <t>16.3</t>
  </si>
  <si>
    <t>79.8</t>
  </si>
  <si>
    <t>绿地名称：20406071桂林西街（桂林路-东上澳塘港）南侧绿地</t>
  </si>
  <si>
    <t>绿地面积：881.6㎡</t>
  </si>
  <si>
    <t>21.2</t>
  </si>
  <si>
    <t>60.8</t>
  </si>
  <si>
    <t>25.5</t>
  </si>
  <si>
    <t>73.8</t>
  </si>
  <si>
    <t>36.1</t>
  </si>
  <si>
    <t>9.3</t>
  </si>
  <si>
    <t>绿地名称：20406072桂林西街（桂林路-东上澳塘港）北侧绿地</t>
  </si>
  <si>
    <t>绿地面积：81.6㎡</t>
  </si>
  <si>
    <t>163.3</t>
  </si>
  <si>
    <t>81.5</t>
  </si>
  <si>
    <t>绿地名称：20406073桂林西街（东上澳塘港-浦北路）北侧绿地</t>
  </si>
  <si>
    <t>绿地面积：438.5㎡</t>
  </si>
  <si>
    <t>438.5</t>
  </si>
  <si>
    <t>绿地名称：20406074桂林西街（东上澳塘港-浦北路）南侧绿地</t>
  </si>
  <si>
    <t>绿地面积：408㎡</t>
  </si>
  <si>
    <t>绿地名称：20406075桂林西街（桂林路-康兴菜市场）北侧绿地</t>
  </si>
  <si>
    <t>绿地面积：1726.1㎡</t>
  </si>
  <si>
    <t>丝兰</t>
  </si>
  <si>
    <t>蜘蛛抱蛋</t>
  </si>
  <si>
    <t>3.2</t>
  </si>
  <si>
    <t>154.5</t>
  </si>
  <si>
    <t>83.0</t>
  </si>
  <si>
    <t>13.9</t>
  </si>
  <si>
    <t>71.9</t>
  </si>
  <si>
    <t>1345.2</t>
  </si>
  <si>
    <t>绿地名称：20406076桂林西街（桂林路-康兴菜市场）北侧人行道与非机动车连接带绿地</t>
  </si>
  <si>
    <t>绿地面积：543.7㎡</t>
  </si>
  <si>
    <t>31.0</t>
  </si>
  <si>
    <t>333.3</t>
  </si>
  <si>
    <t>133.0</t>
  </si>
  <si>
    <t>绿地名称：20406077桂林西街（桂林路-康兴菜市场）南侧人行道与非机动车连接带绿地</t>
  </si>
  <si>
    <t>绿地面积：457.8㎡</t>
  </si>
  <si>
    <t>23.0</t>
  </si>
  <si>
    <t>221.2</t>
  </si>
  <si>
    <t>火棘球</t>
  </si>
  <si>
    <t>绿地名称：20406078桂林西街（桂林路-康兴菜市场）南侧绿地</t>
  </si>
  <si>
    <t>绿地面积：225.6㎡</t>
  </si>
  <si>
    <t>31.2</t>
  </si>
  <si>
    <t>163.4</t>
  </si>
  <si>
    <t>绿地名称：20406079桂林西街（浦北路-康兴菜市场）西侧绿地</t>
  </si>
  <si>
    <t>绿地面积：70.8㎡</t>
  </si>
  <si>
    <t>19.2</t>
  </si>
  <si>
    <t>27.7</t>
  </si>
  <si>
    <t>6.3</t>
  </si>
  <si>
    <t>17.6</t>
  </si>
  <si>
    <t>绿地名称：20406080桂林西街（浦北路-康兴菜市场）西侧人行道与非机动车连接带绿地</t>
  </si>
  <si>
    <t>绿地面积：376.1㎡</t>
  </si>
  <si>
    <t>316.8</t>
  </si>
  <si>
    <t>12.1</t>
  </si>
  <si>
    <t>绿地名称：20406081桂林西街（浦北路-康兴菜市场）东侧人行道与非机动车连接带绿地</t>
  </si>
  <si>
    <t>绿地面积：520.1㎡</t>
  </si>
  <si>
    <t>33.0</t>
  </si>
  <si>
    <t>317.9</t>
  </si>
  <si>
    <t>106.5</t>
  </si>
  <si>
    <t>95.7</t>
  </si>
  <si>
    <t>绿地名称：20406082桂林西街（浦北路-康兴菜市场）东侧绿地</t>
  </si>
  <si>
    <t>绿地面积：741.2㎡</t>
  </si>
  <si>
    <t>蜘蛛报蛋</t>
  </si>
  <si>
    <t>34.4</t>
  </si>
  <si>
    <t>55.4</t>
  </si>
  <si>
    <t>8.4</t>
  </si>
  <si>
    <t>14.8</t>
  </si>
  <si>
    <t>绿地名称：20406083桂林东街（浦北路-桂林路）南侧人行道与非机动车连接带绿地</t>
  </si>
  <si>
    <t>绿地面积：863.1㎡</t>
  </si>
  <si>
    <t>16.7</t>
  </si>
  <si>
    <t>243.3</t>
  </si>
  <si>
    <t>绿地名称：20406084桂林东街（浦北路-桂林路）南侧绿地</t>
  </si>
  <si>
    <t>绿地面积：171.7㎡</t>
  </si>
  <si>
    <t>30.0</t>
  </si>
  <si>
    <t>171.7</t>
  </si>
  <si>
    <t>绿地名称：20406085桂林东街（浦北路-桂林东街桥）北侧绿地</t>
  </si>
  <si>
    <t>绿地面积：527.6㎡</t>
  </si>
  <si>
    <t>50.0</t>
  </si>
  <si>
    <t>82.0</t>
  </si>
  <si>
    <t>75.9</t>
  </si>
  <si>
    <t>113.1</t>
  </si>
  <si>
    <t>绿地名称：20406086桂林东街（浦北路-桂林东街桥）北侧人行道与非机动车连接带绿地</t>
  </si>
  <si>
    <t>绿地面积：840.7㎡</t>
  </si>
  <si>
    <t>26.5</t>
  </si>
  <si>
    <t>82.8</t>
  </si>
  <si>
    <t>155.5</t>
  </si>
  <si>
    <t>264.1</t>
  </si>
  <si>
    <t>1.4</t>
  </si>
  <si>
    <t>14.2</t>
  </si>
  <si>
    <t>21.8</t>
  </si>
  <si>
    <t>绿地名称：20406087桂林东街（浦北路-桂林东街桥）南侧人行道与非机动车连接带绿地</t>
  </si>
  <si>
    <t>绿地面积：663.4㎡</t>
  </si>
  <si>
    <t>124.0</t>
  </si>
  <si>
    <t>152.3</t>
  </si>
  <si>
    <t>170.6</t>
  </si>
  <si>
    <t>216.5</t>
  </si>
  <si>
    <t>绿地名称：20406088桂林东街（浦北路-桂林东街桥）南侧绿地</t>
  </si>
  <si>
    <t>绿地面积：1593.6㎡</t>
  </si>
  <si>
    <t>97.0</t>
  </si>
  <si>
    <t>34.6</t>
  </si>
  <si>
    <t>67.5</t>
  </si>
  <si>
    <t>6.6</t>
  </si>
  <si>
    <t>62.5</t>
  </si>
  <si>
    <t>112.9</t>
  </si>
  <si>
    <t>54.9</t>
  </si>
  <si>
    <t>289.4</t>
  </si>
  <si>
    <t>94.9</t>
  </si>
  <si>
    <t>356.2</t>
  </si>
  <si>
    <t>绿地名称：20406089沪闵路（柳州路-桂林路）北侧绿地</t>
  </si>
  <si>
    <t>绿地面积：3606.5㎡</t>
  </si>
  <si>
    <t>18.0</t>
  </si>
  <si>
    <t>洒金一叶兰</t>
  </si>
  <si>
    <t>25.0</t>
  </si>
  <si>
    <t>53.0</t>
  </si>
  <si>
    <t>45.0</t>
  </si>
  <si>
    <t>20.2</t>
  </si>
  <si>
    <t>111.9</t>
  </si>
  <si>
    <t>66.6</t>
  </si>
  <si>
    <t>70.9</t>
  </si>
  <si>
    <t>27.0</t>
  </si>
  <si>
    <t>62.2</t>
  </si>
  <si>
    <t>555.7</t>
  </si>
  <si>
    <t>十大功劳</t>
  </si>
  <si>
    <t>54.0</t>
  </si>
  <si>
    <t>240.8</t>
  </si>
  <si>
    <t>54.2</t>
  </si>
  <si>
    <t>26.0</t>
  </si>
  <si>
    <t>60.1</t>
  </si>
  <si>
    <t>617.8</t>
  </si>
  <si>
    <t>1403.4</t>
  </si>
  <si>
    <t>四叶草</t>
  </si>
  <si>
    <t>76.1</t>
  </si>
  <si>
    <t>绿地名称：20406090沪闵路（柳州路-桂林路）中央隔离带绿地</t>
  </si>
  <si>
    <t>绿地面积：4157.6㎡</t>
  </si>
  <si>
    <t>588.9</t>
  </si>
  <si>
    <t>711.3</t>
  </si>
  <si>
    <t>136.0</t>
  </si>
  <si>
    <t>绿地名称：20406092沪闵路（柳州路-桂林路）南侧非机动车与机动车连接带绿地</t>
  </si>
  <si>
    <t>绿地面积：1076.1㎡</t>
  </si>
  <si>
    <t>551.0</t>
  </si>
  <si>
    <t>504.6</t>
  </si>
  <si>
    <t>20.5</t>
  </si>
  <si>
    <t>绿地名称：20406093沪闵路（桂林路-虹漕南路）北侧绿地</t>
  </si>
  <si>
    <t>绿地面积：2543.2㎡</t>
  </si>
  <si>
    <t>石楠</t>
  </si>
  <si>
    <t>84.0</t>
  </si>
  <si>
    <t>11.9</t>
  </si>
  <si>
    <t>42.7</t>
  </si>
  <si>
    <t>27.5</t>
  </si>
  <si>
    <t>28.8</t>
  </si>
  <si>
    <t>20.0</t>
  </si>
  <si>
    <t>狭叶十大功劳</t>
  </si>
  <si>
    <t>26.4</t>
  </si>
  <si>
    <t>213.9</t>
  </si>
  <si>
    <t>370.2</t>
  </si>
  <si>
    <t>82.5</t>
  </si>
  <si>
    <t>59.0</t>
  </si>
  <si>
    <t>绿地名称：20406094沪闵路（桂林路-虹漕南路）中央隔离带绿地</t>
  </si>
  <si>
    <t>绿地面积：1912.7㎡</t>
  </si>
  <si>
    <t>298.2</t>
  </si>
  <si>
    <t>352.8</t>
  </si>
  <si>
    <t>74.7</t>
  </si>
  <si>
    <t>255.4</t>
  </si>
  <si>
    <t>310.8</t>
  </si>
  <si>
    <t>绿地名称：20406095沪闵路（桂林路-虹漕南路）北侧非机动车与机动车连接带绿地</t>
  </si>
  <si>
    <t>绿地面积：1997.6㎡</t>
  </si>
  <si>
    <t>623.1</t>
  </si>
  <si>
    <t>528.6</t>
  </si>
  <si>
    <t>15.4</t>
  </si>
  <si>
    <t>40.4</t>
  </si>
  <si>
    <t>163.0</t>
  </si>
  <si>
    <t>13.4</t>
  </si>
  <si>
    <t>20.1</t>
  </si>
  <si>
    <t>44.4</t>
  </si>
  <si>
    <t>460.7</t>
  </si>
  <si>
    <t>绿地名称：20406096沪闵路（桂林路-虹漕南路）南侧非机动车与机动车连接带绿地</t>
  </si>
  <si>
    <t>绿地面积：605.2㎡</t>
  </si>
  <si>
    <t>302.0</t>
  </si>
  <si>
    <t>113.3</t>
  </si>
  <si>
    <t>74.9</t>
  </si>
  <si>
    <t>4.5</t>
  </si>
  <si>
    <t>87.2</t>
  </si>
  <si>
    <t>绿地名称：20406097沪闵路（虹漕南路-桂江路）北侧绿地</t>
  </si>
  <si>
    <t>绿地面积：4860.9㎡</t>
  </si>
  <si>
    <t>52.0</t>
  </si>
  <si>
    <t>29.0</t>
  </si>
  <si>
    <t>17.9</t>
  </si>
  <si>
    <t>15.1</t>
  </si>
  <si>
    <t>59.5</t>
  </si>
  <si>
    <t>19.7</t>
  </si>
  <si>
    <t>12.5</t>
  </si>
  <si>
    <t>174.8</t>
  </si>
  <si>
    <t>77.9</t>
  </si>
  <si>
    <t>396.7</t>
  </si>
  <si>
    <t>21.7</t>
  </si>
  <si>
    <t>801.2</t>
  </si>
  <si>
    <t>374.9</t>
  </si>
  <si>
    <t>6.7</t>
  </si>
  <si>
    <t>2714.9</t>
  </si>
  <si>
    <t>13.2</t>
  </si>
  <si>
    <t>绿地名称：20406098沪闵路（虹漕南路-虹梅路）中央隔离带绿地</t>
  </si>
  <si>
    <t>绿地面积：1364.6㎡</t>
  </si>
  <si>
    <t>213.3</t>
  </si>
  <si>
    <t>95.8</t>
  </si>
  <si>
    <t>234.8</t>
  </si>
  <si>
    <t>207.2</t>
  </si>
  <si>
    <t>绿地名称：20406099沪闵路（虹漕南路-虹梅路）北侧非机动车与机动车连接带绿地</t>
  </si>
  <si>
    <t>绿地面积：1524.8㎡</t>
  </si>
  <si>
    <t>35.1</t>
  </si>
  <si>
    <t>61.7</t>
  </si>
  <si>
    <t>46.7</t>
  </si>
  <si>
    <t>423.2</t>
  </si>
  <si>
    <t>132.3</t>
  </si>
  <si>
    <t>160.6</t>
  </si>
  <si>
    <t>34.1</t>
  </si>
  <si>
    <t>绿地名称：20406100沪闵路（虹漕南路-虹梅路）南侧非机动车与机动车连接带绿地</t>
  </si>
  <si>
    <t>绿地面积：1071.2㎡</t>
  </si>
  <si>
    <t>175.6</t>
  </si>
  <si>
    <t>212.0</t>
  </si>
  <si>
    <t>5.5</t>
  </si>
  <si>
    <t>193.0</t>
  </si>
  <si>
    <t>11.1</t>
  </si>
  <si>
    <t>35.4</t>
  </si>
  <si>
    <t>62.6</t>
  </si>
  <si>
    <t>绿地名称：20406101中环线（沪闵路-百花街）桥荫绿地</t>
  </si>
  <si>
    <t>绿地面积：5263.9㎡</t>
  </si>
  <si>
    <t>570.0</t>
  </si>
  <si>
    <t>289.3</t>
  </si>
  <si>
    <t>1768.9</t>
  </si>
  <si>
    <t>223.8</t>
  </si>
  <si>
    <t>1490.0</t>
  </si>
  <si>
    <t>676.4</t>
  </si>
  <si>
    <t>139.6</t>
  </si>
  <si>
    <t>556.3</t>
  </si>
  <si>
    <t>绿地名称：20406102中环线（百花街-顾戴路）桥荫绿地</t>
  </si>
  <si>
    <t>绿地面积：2617.2㎡</t>
  </si>
  <si>
    <t>32.5</t>
  </si>
  <si>
    <t>308.0</t>
  </si>
  <si>
    <t>13.7</t>
  </si>
  <si>
    <t>511.3</t>
  </si>
  <si>
    <t>1486.2</t>
  </si>
  <si>
    <t>绿地名称：20406103中环线（顾戴路-平吉路）桥荫绿地</t>
  </si>
  <si>
    <t>绿地面积：5065.8㎡</t>
  </si>
  <si>
    <t>94.4</t>
  </si>
  <si>
    <t>52.4</t>
  </si>
  <si>
    <t>428.7</t>
  </si>
  <si>
    <t>265.6</t>
  </si>
  <si>
    <t>31.5</t>
  </si>
  <si>
    <t>618.5</t>
  </si>
  <si>
    <t>155.2</t>
  </si>
  <si>
    <t>2345.7</t>
  </si>
  <si>
    <t>836.6</t>
  </si>
  <si>
    <t>192.8</t>
  </si>
  <si>
    <t>绿地名称：20406107百花街口袋公园</t>
  </si>
  <si>
    <t>绿地面积：930.1㎡</t>
  </si>
  <si>
    <t>刺槐</t>
  </si>
  <si>
    <t>176.8</t>
  </si>
  <si>
    <t>24.1</t>
  </si>
  <si>
    <t>41.3</t>
  </si>
  <si>
    <t>24.8</t>
  </si>
  <si>
    <t>96.0</t>
  </si>
  <si>
    <t>41.2</t>
  </si>
  <si>
    <t>51.4</t>
  </si>
  <si>
    <t>98.3</t>
  </si>
  <si>
    <t>三色堇</t>
  </si>
  <si>
    <t>四季秋海棠</t>
  </si>
  <si>
    <t>绿地名称：20406888浦北路（桂江路-桂平路）北侧垂直绿化</t>
  </si>
  <si>
    <t>绿地面积：416.2㎡</t>
  </si>
  <si>
    <t>416.2</t>
  </si>
  <si>
    <t>绿地名称：20406889桂江路（浦北路-钦州南路）东侧垂直绿化</t>
  </si>
  <si>
    <t>绿地面积：738.5㎡</t>
  </si>
  <si>
    <t>738.5</t>
  </si>
  <si>
    <t>绿地名称：20406890桂平路（江安路-浦北路）西侧垂直绿化</t>
  </si>
  <si>
    <t>绿地面积：275.9㎡</t>
  </si>
  <si>
    <t>275.9</t>
  </si>
  <si>
    <t>绿地名称：20406891桂林路（沪闵路-桂林东街）东侧垂直绿化</t>
  </si>
  <si>
    <t>绿地面积：180.6㎡</t>
  </si>
  <si>
    <t>192.9</t>
  </si>
  <si>
    <t>绿地名称：20406892江安路垂直绿化（虹漕南路-桂江路）两侧垂直绿化</t>
  </si>
  <si>
    <t>绿地面积：458.5㎡</t>
  </si>
  <si>
    <t>绿地名称：20406893浦北路（虹漕南路-桂林西街）南侧垂直绿化</t>
  </si>
  <si>
    <t>绿地面积：333.6㎡</t>
  </si>
  <si>
    <t>绿地名称：20406894钦州南路（桂林路-柳州路）南侧垂直绿化</t>
  </si>
  <si>
    <t>绿地面积：330.2㎡</t>
  </si>
  <si>
    <t>330.2</t>
  </si>
  <si>
    <t>绿地名称：20406895冠生园路（桂林路-柳州路）南侧垂直绿化</t>
  </si>
  <si>
    <t>绿地面积：303.3㎡</t>
  </si>
  <si>
    <t>303.3</t>
  </si>
  <si>
    <t>绿地名称：20406896桂平支路(百花街-江安路)东侧垂直绿化</t>
  </si>
  <si>
    <t>绿地面积：70㎡</t>
  </si>
  <si>
    <t>70.00</t>
  </si>
  <si>
    <t>1.00</t>
  </si>
  <si>
    <t>绿地名称：20406897桂林西街（浦北路-桂林路）北侧垂直绿化</t>
  </si>
  <si>
    <t>绿地面积：512.9㎡</t>
  </si>
  <si>
    <t>512.9</t>
  </si>
  <si>
    <t>绿地名称：20406898桂江路（江安路-浦北路）东侧垂直绿化</t>
  </si>
  <si>
    <t>绿地面积：432.5㎡</t>
  </si>
  <si>
    <t>绿地名称：20406019康健绿苑</t>
  </si>
  <si>
    <t>绿地面积：9526.8㎡</t>
  </si>
  <si>
    <t>绿地名称：虹许路行道树连接带绿地</t>
  </si>
  <si>
    <t>绿地面积：253.4㎡</t>
  </si>
  <si>
    <t>绿地名称：桂江路垂直绿化江安路-百花街绿地</t>
  </si>
  <si>
    <t>绿地面积：415.8㎡</t>
  </si>
  <si>
    <t>绿地名称：虹梅路地道口区界机非隔离带绿地</t>
  </si>
  <si>
    <t>绿地面积：309.6㎡</t>
  </si>
  <si>
    <t>绿地名称：虹梅路地道口区界绿地</t>
  </si>
  <si>
    <t>绿地面积：859.8㎡</t>
  </si>
  <si>
    <t>绿地名称：市委党校行道树连接带</t>
  </si>
  <si>
    <t>绿地面积：91.6㎡</t>
  </si>
  <si>
    <t>绿地名称：钦州南路行道树连接带</t>
  </si>
  <si>
    <t>绿地面积：701.4㎡</t>
  </si>
  <si>
    <t>绿地名称：桂林路东侧（钦州南路-冠生园路）绿地行道树连接带</t>
  </si>
  <si>
    <t>绿地面积：2340.3㎡</t>
  </si>
  <si>
    <t>绿地名称：桂林西街（东上澳塘港-浦北路）行道树连接带</t>
  </si>
  <si>
    <t>绿地面积：128.5㎡</t>
  </si>
  <si>
    <t>绿地名称：钦州南路-虹漕南路西侧</t>
  </si>
  <si>
    <t>绿地面积：69.1㎡</t>
  </si>
  <si>
    <t>绿地名称：棠角花园</t>
  </si>
  <si>
    <t>绿地面积：3861.9㎡</t>
  </si>
  <si>
    <t>绿地名称：桂江路（百花街-江安路）东侧绿地</t>
  </si>
  <si>
    <t>绿地面积：138.3㎡</t>
  </si>
  <si>
    <t>绿地名称：桂江路（百花街-江安路）东侧人行道与非机动车连接带绿地</t>
  </si>
  <si>
    <t>绿地面积：168.9㎡</t>
  </si>
  <si>
    <t>绿地名称：桂江路（沪闵路-百花街）东侧绿地</t>
  </si>
  <si>
    <t>绿地面积：685.9㎡</t>
  </si>
  <si>
    <t>绿地名称：桂江路（沪闵路-百花街）东侧人行道与非机动车连接带绿地</t>
  </si>
  <si>
    <t>绿地名称：桂江路（江安路-浦北路）东侧绿地</t>
  </si>
  <si>
    <t>绿地名称：桂江路（江安路-浦北路）东侧人行道与非机动车连接带绿地</t>
  </si>
  <si>
    <t>绿地面积：367.9㎡</t>
  </si>
  <si>
    <t>绿地名称：桂江路（浦北路-钦州南路）东侧绿地</t>
  </si>
  <si>
    <t>绿地面积：177.6㎡</t>
  </si>
  <si>
    <t>绿地名称：桂江路（浦北路-钦州南路）东侧人行道与非机动车连接带绿地</t>
  </si>
  <si>
    <t>绿地面积：439.8㎡</t>
  </si>
  <si>
    <t>绿地名称：桂江路百花街东南角绿地</t>
  </si>
  <si>
    <t>绿地面积：684.9㎡</t>
  </si>
  <si>
    <t>绿地名称：桂林路桂林西街西北角绿地</t>
  </si>
  <si>
    <t>绿地面积：1891.8㎡</t>
  </si>
  <si>
    <t>绿地名称：虹梅路（东兰路-漕宝路）西侧绿地</t>
  </si>
  <si>
    <t>绿地面积：12.6㎡</t>
  </si>
  <si>
    <t>绿地名称：浦北路（桂林东街-桂林路）北侧垂直绿化</t>
  </si>
  <si>
    <t>绿地面积：139.8㎡</t>
  </si>
  <si>
    <t>绿地名称：钦州南路（桂平路-虹梅路）北侧垂直绿化</t>
  </si>
  <si>
    <t>绿地面积：139.9㎡</t>
  </si>
  <si>
    <t>绿地名称：五月苑绿地</t>
  </si>
  <si>
    <t>绿地面积：1514.6㎡</t>
  </si>
  <si>
    <t>沪闵高架下网片垂直绿化</t>
  </si>
  <si>
    <t>绿地面积：304.2㎡</t>
  </si>
  <si>
    <t>斜土街道工程量清单</t>
  </si>
  <si>
    <t>斜土路街道</t>
  </si>
  <si>
    <t>绿地名称：20411001瑞金南路（斜土路-炎虹路）西侧绿地</t>
  </si>
  <si>
    <t>绿地面积：2326.8㎡</t>
  </si>
  <si>
    <t>328.4</t>
  </si>
  <si>
    <t>70.3</t>
  </si>
  <si>
    <t>花叶锦带</t>
  </si>
  <si>
    <t>89.9</t>
  </si>
  <si>
    <t>15.7</t>
  </si>
  <si>
    <t>山茶花</t>
  </si>
  <si>
    <t>133.3</t>
  </si>
  <si>
    <t>412.1</t>
  </si>
  <si>
    <t>53.3</t>
  </si>
  <si>
    <t>其他设施</t>
  </si>
  <si>
    <t>单位</t>
  </si>
  <si>
    <t>数量</t>
  </si>
  <si>
    <t>铁栏杆（H:80cm）</t>
  </si>
  <si>
    <t>米</t>
  </si>
  <si>
    <t>绿地名称：20411002瑞金南路（炎虹路-肇嘉浜路）西侧绿地</t>
  </si>
  <si>
    <t>绿地面积：512㎡</t>
  </si>
  <si>
    <t>44.3</t>
  </si>
  <si>
    <t>44.2</t>
  </si>
  <si>
    <t>136.1</t>
  </si>
  <si>
    <t>73.4</t>
  </si>
  <si>
    <t>92.3</t>
  </si>
  <si>
    <t>绿地名称：20411003瑞金南路（中山南二路-瞿溪路）西侧绿地</t>
  </si>
  <si>
    <t>绿地面积：725.6㎡</t>
  </si>
  <si>
    <t>丛生竹</t>
  </si>
  <si>
    <t>绿地名称：20411004龙华中路（兆丰路-小木桥路）北侧绿地</t>
  </si>
  <si>
    <t>绿地面积：1240.5㎡</t>
  </si>
  <si>
    <t>北美海棠</t>
  </si>
  <si>
    <t>49.0</t>
  </si>
  <si>
    <t>122.6</t>
  </si>
  <si>
    <t>84.9</t>
  </si>
  <si>
    <t>463.6</t>
  </si>
  <si>
    <t>241.4</t>
  </si>
  <si>
    <t>79.6</t>
  </si>
  <si>
    <t>绿地名称：20411006龙华中路（小木桥路-枫林路）北侧人行道与非机动车连接带绿地</t>
  </si>
  <si>
    <t>绿地面积：100.5㎡</t>
  </si>
  <si>
    <t>42.3</t>
  </si>
  <si>
    <t>58.1</t>
  </si>
  <si>
    <t>绿地名称：20411007龙华中路（瑞宁路-枫林路）南侧人行道与非机动车连接带绿地</t>
  </si>
  <si>
    <t>绿地面积：220.8㎡</t>
  </si>
  <si>
    <t>41.5</t>
  </si>
  <si>
    <t>83.4</t>
  </si>
  <si>
    <t>绿地名称：20411008龙华中路（枫林路-船厂路）南侧人行道与非机动车连接带绿地</t>
  </si>
  <si>
    <t>绿地面积：93.2㎡</t>
  </si>
  <si>
    <t>40.8</t>
  </si>
  <si>
    <t>绿地名称：20411009龙华中路（枫林路-船厂路）北侧人行道与非机动车连接带绿地</t>
  </si>
  <si>
    <t>绿地面积：206.4㎡</t>
  </si>
  <si>
    <t>9.6</t>
  </si>
  <si>
    <t>47.8</t>
  </si>
  <si>
    <t>绿地名称：20411010龙华中路（船厂路-东安路）北侧人行道与非机动车连接带绿地</t>
  </si>
  <si>
    <t>绿地面积：89.7㎡</t>
  </si>
  <si>
    <t>46.2</t>
  </si>
  <si>
    <t>21.3</t>
  </si>
  <si>
    <t>绿地名称：20411012雅安路（正阳路-炎虹路）东侧绿地</t>
  </si>
  <si>
    <t>绿地面积：856.5㎡</t>
  </si>
  <si>
    <t>椴树</t>
  </si>
  <si>
    <t>海芋</t>
  </si>
  <si>
    <t>18.5</t>
  </si>
  <si>
    <t>833.3</t>
  </si>
  <si>
    <t>绿地名称：20411014龙华中路（瑞宁路-小木桥路）中央隔离带绿地</t>
  </si>
  <si>
    <t>绿地面积：1001.6㎡</t>
  </si>
  <si>
    <t>造型羽毛枫</t>
  </si>
  <si>
    <t>菲油果</t>
  </si>
  <si>
    <t>厚皮香</t>
  </si>
  <si>
    <t>束花茶花</t>
  </si>
  <si>
    <t>埃比胡颓子</t>
  </si>
  <si>
    <t>皮球柏</t>
  </si>
  <si>
    <t>水果篮球</t>
  </si>
  <si>
    <t>黄金女贞球</t>
  </si>
  <si>
    <t>绿地名称：20411015小木桥路斜土路东南角绿地</t>
  </si>
  <si>
    <t>绿地面积：140.3㎡</t>
  </si>
  <si>
    <t>丝绵木</t>
  </si>
  <si>
    <t>19.3</t>
  </si>
  <si>
    <t>37.2</t>
  </si>
  <si>
    <t>27.4</t>
  </si>
  <si>
    <t>12.7</t>
  </si>
  <si>
    <t>37.1</t>
  </si>
  <si>
    <t>绿地名称：20411016小木桥路斜土路东北角绿地（斜土路小木桥路至日晖七村北侧）</t>
  </si>
  <si>
    <t>绿地面积：190㎡</t>
  </si>
  <si>
    <t>+</t>
  </si>
  <si>
    <t>3.3</t>
  </si>
  <si>
    <t>绿地名称：20411017茶陵绿地</t>
  </si>
  <si>
    <t>绿地面积：3728.5㎡</t>
  </si>
  <si>
    <t>品种玉兰</t>
  </si>
  <si>
    <t>鸭脚木</t>
  </si>
  <si>
    <t>常绿鸢尾</t>
  </si>
  <si>
    <t>胎生狗脊蕨</t>
  </si>
  <si>
    <t>马蹄金+熊猫堇</t>
  </si>
  <si>
    <t>矮生百慕大</t>
  </si>
  <si>
    <t>木制座椅</t>
  </si>
  <si>
    <t>个</t>
  </si>
  <si>
    <t>轴心廊架</t>
  </si>
  <si>
    <t>儿童游乐设施</t>
  </si>
  <si>
    <t>套</t>
  </si>
  <si>
    <t>健身器材</t>
  </si>
  <si>
    <t>雾森主机</t>
  </si>
  <si>
    <t>雾森喷头</t>
  </si>
  <si>
    <t>塑胶地坪</t>
  </si>
  <si>
    <t>平方米</t>
  </si>
  <si>
    <t>绿地名称：20411018茶陵路茶陵北路东北角绿地</t>
  </si>
  <si>
    <t>绿地面积：78.3㎡</t>
  </si>
  <si>
    <t>15.2</t>
  </si>
  <si>
    <t>12.9</t>
  </si>
  <si>
    <t>18.1</t>
  </si>
  <si>
    <t>绿地名称：20411019龙华中路（船厂路-东安路）北侧绿地</t>
  </si>
  <si>
    <t>36.5</t>
  </si>
  <si>
    <t>41.1</t>
  </si>
  <si>
    <t>16.6</t>
  </si>
  <si>
    <t>43.8</t>
  </si>
  <si>
    <t>109.0</t>
  </si>
  <si>
    <t>253.4</t>
  </si>
  <si>
    <t>1.7</t>
  </si>
  <si>
    <t>22.8</t>
  </si>
  <si>
    <t>488.0</t>
  </si>
  <si>
    <t>196.9</t>
  </si>
  <si>
    <t>铁栏杆（H:45cm）</t>
  </si>
  <si>
    <t>绿地名称：20411020中山南二路（船厂路-东安路）南侧绿地</t>
  </si>
  <si>
    <t>绿地面积：3357.4㎡</t>
  </si>
  <si>
    <t>柑桔</t>
  </si>
  <si>
    <t>柳杉</t>
  </si>
  <si>
    <t>深山含笑</t>
  </si>
  <si>
    <t>茶花</t>
  </si>
  <si>
    <t>174.7</t>
  </si>
  <si>
    <t>208.6</t>
  </si>
  <si>
    <t>723.0</t>
  </si>
  <si>
    <t>15.5</t>
  </si>
  <si>
    <t>589.2</t>
  </si>
  <si>
    <t>251.6</t>
  </si>
  <si>
    <t>238.0</t>
  </si>
  <si>
    <t>472.2</t>
  </si>
  <si>
    <t>细叶麦冬</t>
  </si>
  <si>
    <t>139.9</t>
  </si>
  <si>
    <t>小叶百子莲</t>
  </si>
  <si>
    <t>283.6</t>
  </si>
  <si>
    <t>40.0</t>
  </si>
  <si>
    <t>绿地名称：20411021小木桥路（中山南二路-零陵路）东侧绿地</t>
  </si>
  <si>
    <t>绿地面积：159㎡</t>
  </si>
  <si>
    <t>小檗</t>
  </si>
  <si>
    <t>29.8</t>
  </si>
  <si>
    <t>129.2</t>
  </si>
  <si>
    <t>绿地名称：20411022小木桥路（零陵路-斜土路）东侧绿地</t>
  </si>
  <si>
    <t>绿地面积：596.2㎡</t>
  </si>
  <si>
    <t>13.3</t>
  </si>
  <si>
    <t>281.2</t>
  </si>
  <si>
    <t>152.0</t>
  </si>
  <si>
    <t>绿地名称：20411023东安路（龙腾大道-瑞宁路）东侧人行道与非机动车连接带绿地</t>
  </si>
  <si>
    <t>绿地面积：162㎡</t>
  </si>
  <si>
    <t>绿地名称：20411024东安路（龙腾大道-瑞宁路）西侧人行道与非机动车连接带绿地</t>
  </si>
  <si>
    <t>绿地面积：115.3㎡</t>
  </si>
  <si>
    <t>115.3</t>
  </si>
  <si>
    <t>绿地名称：20411025大木桥路（零陵路-斜土路）西侧人行道与非机动车连接带绿地</t>
  </si>
  <si>
    <t>绿地面积：25.3㎡</t>
  </si>
  <si>
    <t>绿地名称：20411026大木桥路（零陵路-茶陵路）东侧人行道与非机动车连接带绿地</t>
  </si>
  <si>
    <t>绿地面积：81.4㎡</t>
  </si>
  <si>
    <t>绿地名称：20411027大木桥路（茶陵路-斜土路）东侧人行道与非机动车连接带绿地</t>
  </si>
  <si>
    <t>绿地面积：82.8㎡</t>
  </si>
  <si>
    <t>绿地名称：20411028兆丰路绿地</t>
  </si>
  <si>
    <t>绿地面积：1461.8㎡</t>
  </si>
  <si>
    <t>66.9</t>
  </si>
  <si>
    <t>51.6</t>
  </si>
  <si>
    <t>40.9</t>
  </si>
  <si>
    <t>250.9</t>
  </si>
  <si>
    <t>荚蒾</t>
  </si>
  <si>
    <t>121.3</t>
  </si>
  <si>
    <t>708.2</t>
  </si>
  <si>
    <t>59.1</t>
  </si>
  <si>
    <t>绿地名称：20411029小木桥路医学院路东北角绿地</t>
  </si>
  <si>
    <t>绿地面积：54.5㎡</t>
  </si>
  <si>
    <t>杜仲</t>
  </si>
  <si>
    <t>12.4</t>
  </si>
  <si>
    <t>4.4</t>
  </si>
  <si>
    <t>绿地名称：20411030零陵路（大木桥路-小木桥路）北侧绿地</t>
  </si>
  <si>
    <t>绿地面积：78.6㎡</t>
  </si>
  <si>
    <t>3.4</t>
  </si>
  <si>
    <t>50.5</t>
  </si>
  <si>
    <t>2.1</t>
  </si>
  <si>
    <t>绿地名称：20411032中山南二路茶陵路西北角绿地</t>
  </si>
  <si>
    <t>绿地面积：18.1㎡</t>
  </si>
  <si>
    <t>5.6</t>
  </si>
  <si>
    <t>绿地名称：20411033中山南二路（大木桥路-小木桥路）北侧绿地</t>
  </si>
  <si>
    <t>绿地面积：68.9㎡</t>
  </si>
  <si>
    <t>绿地名称：20411034中山南二路（兆丰路-小木桥路）南侧非机动车与机动车连接带绿地</t>
  </si>
  <si>
    <t>绿地面积：159.6㎡</t>
  </si>
  <si>
    <t>绿地名称：20411037中山南二路（枫林路-船厂路）南侧人行道与非机动车连接带绿地</t>
  </si>
  <si>
    <t>绿地面积：24㎡</t>
  </si>
  <si>
    <t>绿地名称：20411036中山南二路（小木桥路-枫林路）南侧人行道与非机动车连接带绿地</t>
  </si>
  <si>
    <t>绿地面积：275㎡</t>
  </si>
  <si>
    <t>绿地名称：20411042日晖绿地</t>
  </si>
  <si>
    <t>绿地面积：6400.9㎡</t>
  </si>
  <si>
    <t>榔榆</t>
  </si>
  <si>
    <t>鹅掌楸</t>
  </si>
  <si>
    <t>水果篮</t>
  </si>
  <si>
    <t>德国鸢尾</t>
  </si>
  <si>
    <t>常绿萱草</t>
  </si>
  <si>
    <t>洒金蜘蛛抱蛋</t>
  </si>
  <si>
    <t>二月兰</t>
  </si>
  <si>
    <t>环形钢结构廊架</t>
  </si>
  <si>
    <t>滑滑梯</t>
  </si>
  <si>
    <t>UHPC侧石</t>
  </si>
  <si>
    <t>绿地名称：20411043零陵路（零陵北路-大木桥路）北侧绿地</t>
  </si>
  <si>
    <t>绿地面积：480.3㎡</t>
  </si>
  <si>
    <t>147.2</t>
  </si>
  <si>
    <t>61.9</t>
  </si>
  <si>
    <t>66.3</t>
  </si>
  <si>
    <t>绿地名称：20411044零陵路大木桥路东南角绿地</t>
  </si>
  <si>
    <t>绿地面积：1472.8㎡</t>
  </si>
  <si>
    <t>143.1</t>
  </si>
  <si>
    <t>53.9</t>
  </si>
  <si>
    <t>119.5</t>
  </si>
  <si>
    <t>10.7</t>
  </si>
  <si>
    <t>193.6</t>
  </si>
  <si>
    <t>709.6</t>
  </si>
  <si>
    <t>刚竹</t>
  </si>
  <si>
    <t>绿地名称：20411045零陵北路零陵路西北角绿地</t>
  </si>
  <si>
    <t>绿地面积：58.2㎡</t>
  </si>
  <si>
    <t>57.9</t>
  </si>
  <si>
    <t>绿地名称：20411046中山南二路（船厂路-东安路）南侧人行道与非机动车连接带绿地</t>
  </si>
  <si>
    <t>绿地面积：142.1㎡</t>
  </si>
  <si>
    <t>绿地名称：龙华中路宋庆龄幼儿园</t>
  </si>
  <si>
    <t>绿地面积：886.6㎡</t>
  </si>
  <si>
    <t>绿地名称：报刊大厦绿地（报业大厦前绿地）</t>
  </si>
  <si>
    <t>绿地面积：1107.9㎡</t>
  </si>
  <si>
    <t>红运玉兰</t>
  </si>
  <si>
    <t>二乔玉兰</t>
  </si>
  <si>
    <t>琼花</t>
  </si>
  <si>
    <t>金叶大花六道木</t>
  </si>
  <si>
    <t>花叶玉簪</t>
  </si>
  <si>
    <t>覆盖物</t>
  </si>
  <si>
    <t>廊架</t>
  </si>
  <si>
    <t>绿地名称：大木桥路（瑞宁路-龙华中路）</t>
  </si>
  <si>
    <t>绿地面积：704.4㎡</t>
  </si>
  <si>
    <t>绿地名称：之俊大厦</t>
  </si>
  <si>
    <t>绿地面积：1045.9㎡</t>
  </si>
  <si>
    <t>彩叶桂</t>
  </si>
  <si>
    <t>亮叶女贞</t>
  </si>
  <si>
    <t>锦带</t>
  </si>
  <si>
    <t>金边大叶黄杨</t>
  </si>
  <si>
    <t>绿地名称：斜土路大木桥路西北角（新增绿地）</t>
  </si>
  <si>
    <t>绿地面积：43.6㎡</t>
  </si>
  <si>
    <t>日本早樱</t>
  </si>
  <si>
    <t>金桂</t>
  </si>
  <si>
    <t>绿地名称：中山南二路小木桥路东北角绿地</t>
  </si>
  <si>
    <t>绿地面积：274.1㎡</t>
  </si>
  <si>
    <t>木本绣球</t>
  </si>
  <si>
    <t>大花绣球（无尽夏）</t>
  </si>
  <si>
    <t>银叶沿阶草</t>
  </si>
  <si>
    <t>金叶胡颓子球</t>
  </si>
  <si>
    <t>绿地名称：瑞宁路机非隔离带</t>
  </si>
  <si>
    <t>绿地面积：1147.1㎡</t>
  </si>
  <si>
    <t>帚桃</t>
  </si>
  <si>
    <t>绿地名称：瑞宁路宛平南路</t>
  </si>
  <si>
    <t>绿地面积：2789.8㎡</t>
  </si>
  <si>
    <t>玉兰</t>
  </si>
  <si>
    <t>金枝槐</t>
  </si>
  <si>
    <t>亮叶女贞球</t>
  </si>
  <si>
    <t>绿地名称：929绿地养护</t>
  </si>
  <si>
    <t>绿地面积：6465.9㎡</t>
  </si>
  <si>
    <t>特选浙江楠</t>
  </si>
  <si>
    <t>特选红果冬青</t>
  </si>
  <si>
    <t>高杆红叶石楠</t>
  </si>
  <si>
    <t>丛生朴树</t>
  </si>
  <si>
    <t>丛生乌柏</t>
  </si>
  <si>
    <t>特选乌柏</t>
  </si>
  <si>
    <t>纳塔栋</t>
  </si>
  <si>
    <t>造型鸡爪槭</t>
  </si>
  <si>
    <t>大寒樱</t>
  </si>
  <si>
    <t>木瓜海棠</t>
  </si>
  <si>
    <t>小叶梔子</t>
  </si>
  <si>
    <r>
      <rPr>
        <sz val="12"/>
        <rFont val="宋体"/>
        <charset val="134"/>
      </rPr>
      <t>八仙花</t>
    </r>
    <r>
      <rPr>
        <sz val="12"/>
        <rFont val="Times New Roman"/>
        <charset val="134"/>
      </rPr>
      <t>•</t>
    </r>
    <r>
      <rPr>
        <sz val="12"/>
        <rFont val="宋体"/>
        <charset val="134"/>
      </rPr>
      <t>无尽夏</t>
    </r>
  </si>
  <si>
    <r>
      <rPr>
        <sz val="12"/>
        <rFont val="宋体"/>
        <charset val="134"/>
      </rPr>
      <t>百子莲</t>
    </r>
    <r>
      <rPr>
        <sz val="12"/>
        <rFont val="MingLiU"/>
        <charset val="134"/>
      </rPr>
      <t>+</t>
    </r>
    <r>
      <rPr>
        <sz val="12"/>
        <rFont val="宋体"/>
        <charset val="134"/>
      </rPr>
      <t>金边阔叶麦冬</t>
    </r>
  </si>
  <si>
    <r>
      <rPr>
        <sz val="12"/>
        <rFont val="宋体"/>
        <charset val="134"/>
      </rPr>
      <t>大花萱草</t>
    </r>
    <r>
      <rPr>
        <sz val="12"/>
        <rFont val="MingLiU"/>
        <charset val="134"/>
      </rPr>
      <t>+</t>
    </r>
    <r>
      <rPr>
        <sz val="12"/>
        <rFont val="宋体"/>
        <charset val="134"/>
      </rPr>
      <t>石蒜</t>
    </r>
  </si>
  <si>
    <t>砾石</t>
  </si>
  <si>
    <t>金姬小蜡球</t>
  </si>
  <si>
    <t>梔子花球</t>
  </si>
  <si>
    <t>茶花球</t>
  </si>
  <si>
    <t>灯带</t>
  </si>
  <si>
    <t>绿地名称：20411035中山南二路（兆丰路-小木桥路）南侧人行道与非机动车连接带绿地</t>
  </si>
  <si>
    <t>绿地面积：300.2㎡</t>
  </si>
  <si>
    <t>绿地名称：20411038中山南二路（茶陵路-大木桥路）中央隔离带绿地</t>
  </si>
  <si>
    <t>绿地面积：787.4㎡</t>
  </si>
  <si>
    <t>265.7</t>
  </si>
  <si>
    <t>102.4</t>
  </si>
  <si>
    <t>26.1</t>
  </si>
  <si>
    <t>绿地名称：20411039中山南二路（大木桥路-小木桥路）中央隔离带绿地</t>
  </si>
  <si>
    <t>绿地面积：1292.8㎡</t>
  </si>
  <si>
    <t>387.9</t>
  </si>
  <si>
    <t>336.9</t>
  </si>
  <si>
    <t>11.6</t>
  </si>
  <si>
    <t>130.0</t>
  </si>
  <si>
    <t>绿地名称：20411040中山南二路（小木桥路-枫林路）中央隔离带绿地</t>
  </si>
  <si>
    <t>绿地面积：1002.5㎡</t>
  </si>
  <si>
    <t>254.1</t>
  </si>
  <si>
    <t>295.6</t>
  </si>
  <si>
    <t>140.0</t>
  </si>
  <si>
    <t>绿地名称：20411041中山南二路（枫林路-东安路）中央隔离带绿地</t>
  </si>
  <si>
    <t>绿地面积：1560.7㎡</t>
  </si>
  <si>
    <t>143.2</t>
  </si>
  <si>
    <t>272.8</t>
  </si>
  <si>
    <t>386.3</t>
  </si>
  <si>
    <t>常春藤混种扶芳藤</t>
  </si>
  <si>
    <t>17.1</t>
  </si>
  <si>
    <t>80.1</t>
  </si>
  <si>
    <t>104.0</t>
  </si>
  <si>
    <t>57.0</t>
  </si>
  <si>
    <t>枫林街道工程量清单</t>
  </si>
  <si>
    <t>枫林街道</t>
  </si>
  <si>
    <t>绿地名称：20402001清真路（小木桥路-枫林路）北侧绿地</t>
  </si>
  <si>
    <t>绿地面积：50.2㎡</t>
  </si>
  <si>
    <t>亮金女贞球</t>
  </si>
  <si>
    <t>黄金竹</t>
  </si>
  <si>
    <t>绿地名称：20402002清真路（小木桥路-枫林路）南侧绿地</t>
  </si>
  <si>
    <t>绿地面积：27.2㎡</t>
  </si>
  <si>
    <t>金昌蒲</t>
  </si>
  <si>
    <t>金叶过路黄</t>
  </si>
  <si>
    <t>绿地名称：20402003小木桥路斜土路西南角绿地</t>
  </si>
  <si>
    <t>绿地面积：97.9㎡</t>
  </si>
  <si>
    <t>67.7</t>
  </si>
  <si>
    <t>7.7</t>
  </si>
  <si>
    <t>绿地名称：20402004龙华路（华容路-宛平南路）西侧绿地</t>
  </si>
  <si>
    <t>绿地面积：38.3㎡</t>
  </si>
  <si>
    <t>绿地名称：20402005龙华路华容路西南角绿地</t>
  </si>
  <si>
    <t>绿地面积：47.4㎡</t>
  </si>
  <si>
    <t>红豆树</t>
  </si>
  <si>
    <t>绿地名称：20402006中山南二路（双峰路-天钥桥路）南侧绿地</t>
  </si>
  <si>
    <t>绿地面积：574.2㎡</t>
  </si>
  <si>
    <t>266.3</t>
  </si>
  <si>
    <t>29.7</t>
  </si>
  <si>
    <t>101.6</t>
  </si>
  <si>
    <t>186.6</t>
  </si>
  <si>
    <t>48.7</t>
  </si>
  <si>
    <t>南蛇藤</t>
  </si>
  <si>
    <t>182.6</t>
  </si>
  <si>
    <t>16.2</t>
  </si>
  <si>
    <t>52.8</t>
  </si>
  <si>
    <t>214.6</t>
  </si>
  <si>
    <t>日本矮麦冬</t>
  </si>
  <si>
    <t>68.1</t>
  </si>
  <si>
    <t>17.0</t>
  </si>
  <si>
    <t>绿地名称：20402007中山南二路（宛平南路-天钥桥路）北侧绿地</t>
  </si>
  <si>
    <t>绿地面积：1703.1㎡</t>
  </si>
  <si>
    <t>30.8</t>
  </si>
  <si>
    <t>43.4</t>
  </si>
  <si>
    <t>193.3</t>
  </si>
  <si>
    <t>82.7</t>
  </si>
  <si>
    <t>69.5</t>
  </si>
  <si>
    <t>8.8</t>
  </si>
  <si>
    <t>422.1</t>
  </si>
  <si>
    <t>43.6</t>
  </si>
  <si>
    <t>13.6</t>
  </si>
  <si>
    <t>8.2</t>
  </si>
  <si>
    <t>40.7</t>
  </si>
  <si>
    <t>178.9</t>
  </si>
  <si>
    <t>22.9</t>
  </si>
  <si>
    <t>32.2</t>
  </si>
  <si>
    <t>59.8</t>
  </si>
  <si>
    <t>745.2</t>
  </si>
  <si>
    <t>58.4</t>
  </si>
  <si>
    <t>杨梅球</t>
  </si>
  <si>
    <t>绿地名称：20402008中山南二路龙华西路西南角绿地</t>
  </si>
  <si>
    <t>绿地面积：254.5㎡</t>
  </si>
  <si>
    <t>红梅</t>
  </si>
  <si>
    <t>绿地名称：20402009中山南二路（天钥桥路-龙华西路）南侧绿地</t>
  </si>
  <si>
    <t>绿地面积：622.5㎡</t>
  </si>
  <si>
    <t>绿地名称：20402010中山南二路天钥桥路东北角绿地</t>
  </si>
  <si>
    <t>绿地面积：446.3㎡</t>
  </si>
  <si>
    <t>柿子树</t>
  </si>
  <si>
    <t>绿地名称：20402011中山南二路天钥桥路东南角绿地</t>
  </si>
  <si>
    <t>绿地面积：351.2㎡</t>
  </si>
  <si>
    <t>49.8</t>
  </si>
  <si>
    <t>28.4</t>
  </si>
  <si>
    <t>47.1</t>
  </si>
  <si>
    <t>179.1</t>
  </si>
  <si>
    <t>绿地名称：20402012中山南二路（天钥桥路-龙华西路）中央隔离带绿地</t>
  </si>
  <si>
    <t>绿地面积：1948㎡</t>
  </si>
  <si>
    <t>绿地名称：20402013中山南二路（天钥桥路-龙华西路）南侧人行道与非机动车连接带绿地</t>
  </si>
  <si>
    <t>绿地面积：132.7㎡</t>
  </si>
  <si>
    <t>绿地名称：20402014中山南二路（双峰路-天钥桥路）南侧人行道与非机动车连接带绿地</t>
  </si>
  <si>
    <t>绿地面积：362.2㎡</t>
  </si>
  <si>
    <t>绿地名称：20402015中山南二路（宛平南路-天钥桥路）中央隔离带绿地</t>
  </si>
  <si>
    <t>绿地面积：3486.9㎡</t>
  </si>
  <si>
    <t>绿地名称：20402016中山南二路（宛平南路-天钥桥路）北侧人行道与非机动车连接带绿地</t>
  </si>
  <si>
    <t>绿地面积：518.1㎡</t>
  </si>
  <si>
    <t>绿地名称：20402017中山南二路（宛平南路-双峰路）南侧人行道与非机动车连接带绿地</t>
  </si>
  <si>
    <t>绿地面积：234.5㎡</t>
  </si>
  <si>
    <t>绿地名称：20402018枫林路（平江路-肇嘉浜路）西侧绿地</t>
  </si>
  <si>
    <t>绿地面积：53.2㎡</t>
  </si>
  <si>
    <t>绿地名称：20402019双峰路（华容路-中山南二路）西侧人行道与非机动车连接带绿地</t>
  </si>
  <si>
    <t>绿地面积：98.9㎡</t>
  </si>
  <si>
    <t>绿地名称：20402020斜土路（东安路-宛平南路）北侧绿地</t>
  </si>
  <si>
    <t>绿地面积：11.3㎡</t>
  </si>
  <si>
    <t>绿地名称：20402021中山南二路（宛平南路-双峰路）南侧绿地</t>
  </si>
  <si>
    <t>绿地面积：442.4㎡</t>
  </si>
  <si>
    <t>25.7</t>
  </si>
  <si>
    <t>57.4</t>
  </si>
  <si>
    <t>56.1</t>
  </si>
  <si>
    <t>0.5</t>
  </si>
  <si>
    <t>299.1</t>
  </si>
  <si>
    <t>绿地名称：20402022零陵路（小木桥路-枫林路）南侧绿地</t>
  </si>
  <si>
    <t>绿地面积：559.2㎡</t>
  </si>
  <si>
    <t>红花檵木球</t>
  </si>
  <si>
    <t>瓜子球</t>
  </si>
  <si>
    <t>绿地名称：20402023零陵路小木桥路西北角绿地</t>
  </si>
  <si>
    <t>绿地面积：9.3㎡</t>
  </si>
  <si>
    <t>绿地名称：20402024零陵路（枫林路-东安路）南侧绿地</t>
  </si>
  <si>
    <t>绿地面积：86.4㎡</t>
  </si>
  <si>
    <t>绿地名称：20402025零陵路（东安路-宛平南路）南侧绿地</t>
  </si>
  <si>
    <t>绿地面积：1227.9㎡</t>
  </si>
  <si>
    <t>绿地名称：20402026龙华中路东安路西北角绿地</t>
  </si>
  <si>
    <t>绿地面积：3481.1㎡</t>
  </si>
  <si>
    <t>马尾松</t>
  </si>
  <si>
    <t>龙香茉莉</t>
  </si>
  <si>
    <t>161.9</t>
  </si>
  <si>
    <t>95.1</t>
  </si>
  <si>
    <t>55.7</t>
  </si>
  <si>
    <t>84.3</t>
  </si>
  <si>
    <t>37.7</t>
  </si>
  <si>
    <t>1001.8</t>
  </si>
  <si>
    <t>0.8</t>
  </si>
  <si>
    <t>517.8</t>
  </si>
  <si>
    <t>34.0</t>
  </si>
  <si>
    <t>青皮竹</t>
  </si>
  <si>
    <t>绣线菊球</t>
  </si>
  <si>
    <t>绿地名称：20402027龙华中路（东安路-龙华路）北侧绿地</t>
  </si>
  <si>
    <t>绿地面积：156.5㎡</t>
  </si>
  <si>
    <t>96.2</t>
  </si>
  <si>
    <t>60.3</t>
  </si>
  <si>
    <t>绿地名称：20402028东安路斜土路西南角绿地</t>
  </si>
  <si>
    <t>绿地面积：15.8㎡</t>
  </si>
  <si>
    <t>绿地名称：20402029东安路（斜土路-肇嘉浜路）东侧人行道与非机动车连接带绿地</t>
  </si>
  <si>
    <t>绿地面积：181.6㎡</t>
  </si>
  <si>
    <t>绿地名称：20402030东安路（零陵路-斜土路）东侧人行道与非机动车连接带绿地</t>
  </si>
  <si>
    <t>绿地面积：236㎡</t>
  </si>
  <si>
    <t>绿地名称：20402032东安路（斜土路-肇嘉浜路）西侧绿地</t>
  </si>
  <si>
    <t>绿地面积：461.3㎡</t>
  </si>
  <si>
    <t>24.4</t>
  </si>
  <si>
    <t>51.3</t>
  </si>
  <si>
    <t>72.7</t>
  </si>
  <si>
    <t>7.2</t>
  </si>
  <si>
    <t>108.8</t>
  </si>
  <si>
    <t>79.4</t>
  </si>
  <si>
    <t>31.3</t>
  </si>
  <si>
    <t>铁栏杆（H:100cm）</t>
  </si>
  <si>
    <t>绿地名称：20402033东安路（斜土路-肇嘉浜路）东侧绿地</t>
  </si>
  <si>
    <t>绿地面积：262.8㎡</t>
  </si>
  <si>
    <t>铁栏杆（H:60cm）</t>
  </si>
  <si>
    <t>绿地名称：20402034枫林路（零陵路-斜土路）东侧绿地</t>
  </si>
  <si>
    <t>绿地面积：244.3㎡</t>
  </si>
  <si>
    <t>72.0</t>
  </si>
  <si>
    <t>凌霄</t>
  </si>
  <si>
    <t>绿地名称：20402036枫林路（零陵路-斜土路）西侧绿地</t>
  </si>
  <si>
    <t>绿地面积：142.6㎡</t>
  </si>
  <si>
    <t>73.5</t>
  </si>
  <si>
    <t>23.5</t>
  </si>
  <si>
    <t>绿地名称：20402037天钥桥路零陵路东南角绿地</t>
  </si>
  <si>
    <t>绿地面积：3135.4㎡</t>
  </si>
  <si>
    <t>亮金女贞</t>
  </si>
  <si>
    <t>绿地名称：20402039中山南二路（枫林路-东安路）北侧人行道与非机动车连接带绿地</t>
  </si>
  <si>
    <t>绿地面积：193.1㎡</t>
  </si>
  <si>
    <t>绿地名称：20402040中山南二路（东安路-宛平南路）南侧绿地</t>
  </si>
  <si>
    <t>绿地面积：102.2㎡</t>
  </si>
  <si>
    <t>26.8</t>
  </si>
  <si>
    <t>绿地名称：20402041中山南二路（东安路-宛平南路）北侧绿地</t>
  </si>
  <si>
    <t>绿地面积：489.9㎡</t>
  </si>
  <si>
    <t>双排（米）</t>
  </si>
  <si>
    <t>31.9</t>
  </si>
  <si>
    <t>绿地名称：20402042中山南二路（东安路-宛平南路）北侧非机动车与机动车连接带绿地</t>
  </si>
  <si>
    <t>绿地面积：740.5㎡</t>
  </si>
  <si>
    <t>绿地名称：20402043中山南二路（东安路-宛平南路）中央隔离带绿地</t>
  </si>
  <si>
    <t>绿地面积：1675.9㎡</t>
  </si>
  <si>
    <t>绿地名称：20402044中山南二路（东安路-宛平南路）南侧非机动车与机动车连接带绿地</t>
  </si>
  <si>
    <t>绿地面积：497.4㎡</t>
  </si>
  <si>
    <t>绿地名称：20402045零陵路（双峰北路-天钥桥路）北侧绿地</t>
  </si>
  <si>
    <t>绿地面积：32.3㎡</t>
  </si>
  <si>
    <t>32.3</t>
  </si>
  <si>
    <t>绿地名称：20402046龙华路（凯滨路-宛平南路）南侧绿地</t>
  </si>
  <si>
    <t>绿地面积：893.4㎡</t>
  </si>
  <si>
    <t>秤锤树</t>
  </si>
  <si>
    <t>绿地名称：斜土路2354号宏慧创意</t>
  </si>
  <si>
    <t>绿地面积：65.1㎡</t>
  </si>
  <si>
    <t>绿地名称：宛平剧院红线外绿地</t>
  </si>
  <si>
    <t>绿地面积：62.3㎡</t>
  </si>
  <si>
    <t>绿地名称：中山南二路（天钥桥路-龙华西路）中央隔离带垂直绿化</t>
  </si>
  <si>
    <t>绿地面积：82.9㎡</t>
  </si>
  <si>
    <t>垂直绿化</t>
  </si>
  <si>
    <t>垂直绿化草花</t>
  </si>
  <si>
    <t>绿地名称：海螺花园沿街</t>
  </si>
  <si>
    <t>绿地面积：210.2㎡</t>
  </si>
  <si>
    <t>绿地名称：双峰路转角花坛</t>
  </si>
  <si>
    <t>绿地面积：28.3㎡</t>
  </si>
  <si>
    <t>绿地名称：零陵路精神卫生中心门诊楼</t>
  </si>
  <si>
    <t>绿地面积：31㎡</t>
  </si>
  <si>
    <t>绿地名称：零陵路肿瘤医院围墙</t>
  </si>
  <si>
    <t>北海道黄杨</t>
  </si>
  <si>
    <t>漕河泾街道工程量清单</t>
  </si>
  <si>
    <t>漕河泾街道</t>
  </si>
  <si>
    <t>绿地名称：20401001石龙路（龙吴路-东泉路）南侧非机动车与机动车连接带绿地</t>
  </si>
  <si>
    <t>绿地面积：383.4㎡</t>
  </si>
  <si>
    <t>绿地名称：20401002石龙路（东泉路-永川路）南侧非机动车与机动车连接带绿地</t>
  </si>
  <si>
    <t>绿地面积：398.5㎡</t>
  </si>
  <si>
    <t>262.1</t>
  </si>
  <si>
    <t>83.3</t>
  </si>
  <si>
    <t>绿地名称：20401003石龙路（永川路-龙川北路）南侧非机动车与机动车连接带绿地</t>
  </si>
  <si>
    <t>绿地面积：394.2㎡</t>
  </si>
  <si>
    <t>38.5</t>
  </si>
  <si>
    <t>122.8</t>
  </si>
  <si>
    <t>161.8</t>
  </si>
  <si>
    <t>绿地名称：20401004石龙路（石龙支路-柳州路）中央隔离带绿地</t>
  </si>
  <si>
    <t>绿地面积：1401.5㎡</t>
  </si>
  <si>
    <t>绿地名称：20401005石龙路（石龙支路-柳州路）北侧非机动车与机动车连接带绿地</t>
  </si>
  <si>
    <t>绿地面积：1035.7m2</t>
  </si>
  <si>
    <t>绿地名称：20401006石龙路（石龙支路-柳州路）北侧绿地</t>
  </si>
  <si>
    <t>绿地面积：605.5㎡</t>
  </si>
  <si>
    <t>绿地名称：20401007石龙路（龙川北路-嘉陵路）南侧非机动车与机动车连接带绿地</t>
  </si>
  <si>
    <t>绿地面积：321.6m2</t>
  </si>
  <si>
    <t>245.4</t>
  </si>
  <si>
    <t>绿地名称：20401008石龙路（嘉陵路-老沪闵路）南侧非机动车与机动车连接带绿地</t>
  </si>
  <si>
    <t>绿地面积：177.8m2</t>
  </si>
  <si>
    <t>绿地名称：20401009石龙路（柳州路-老沪闵路）中央隔离带绿地</t>
  </si>
  <si>
    <t>绿地面积：1154.7m2</t>
  </si>
  <si>
    <t>376.3</t>
  </si>
  <si>
    <t>201.3</t>
  </si>
  <si>
    <t>313.5</t>
  </si>
  <si>
    <t>4.1</t>
  </si>
  <si>
    <t>149.8</t>
  </si>
  <si>
    <t>冬青球</t>
  </si>
  <si>
    <t>绿地名称：20401010石龙路（动力南五路-嘉陵路）北侧非机动车与机动车连接带绿地</t>
  </si>
  <si>
    <t>绿地面积：143.5㎡</t>
  </si>
  <si>
    <t>91.9</t>
  </si>
  <si>
    <t>绿地名称：20401011石龙路（嘉陵路-老沪闵路）北侧非机动车与机动车连接带绿地</t>
  </si>
  <si>
    <t>绿地面积：131.6m2</t>
  </si>
  <si>
    <t>22.3</t>
  </si>
  <si>
    <t>绿地名称：20401012石龙路（龙川北路-嘉陵路）南侧绿地</t>
  </si>
  <si>
    <t>绿地面积：570.8</t>
  </si>
  <si>
    <t>海南红豆</t>
  </si>
  <si>
    <t>11.2</t>
  </si>
  <si>
    <t>142.9</t>
  </si>
  <si>
    <t>29.3</t>
  </si>
  <si>
    <t>61.3</t>
  </si>
  <si>
    <t>绿地名称：20401013龙川北路石龙路西南角绿地</t>
  </si>
  <si>
    <t>绿地面积：270.7㎡</t>
  </si>
  <si>
    <t>98.6</t>
  </si>
  <si>
    <t>103.9</t>
  </si>
  <si>
    <t>38.4</t>
  </si>
  <si>
    <t>18.4</t>
  </si>
  <si>
    <t>绿地名称：20401014龙吴路（罗城路-石龙路）西侧绿地</t>
  </si>
  <si>
    <t>绿地面积：4200.7m2</t>
  </si>
  <si>
    <t>加拿利海枣</t>
  </si>
  <si>
    <t>19.5</t>
  </si>
  <si>
    <t>3.5</t>
  </si>
  <si>
    <t>2.7</t>
  </si>
  <si>
    <t>5.9</t>
  </si>
  <si>
    <t>57.6</t>
  </si>
  <si>
    <t>18.6</t>
  </si>
  <si>
    <t>160.4</t>
  </si>
  <si>
    <t>158.7</t>
  </si>
  <si>
    <t>19.4</t>
  </si>
  <si>
    <t>32.9</t>
  </si>
  <si>
    <t>127.7</t>
  </si>
  <si>
    <t>2605.3</t>
  </si>
  <si>
    <t>木荷球</t>
  </si>
  <si>
    <t>石榴球</t>
  </si>
  <si>
    <t>圆柏球</t>
  </si>
  <si>
    <t>绿地名称：20401015东泉路（罗城路-石龙路）西侧绿地</t>
  </si>
  <si>
    <t>绿地面积：980.3m2</t>
  </si>
  <si>
    <t>海棠</t>
  </si>
  <si>
    <t>花镜</t>
  </si>
  <si>
    <t>竹子</t>
  </si>
  <si>
    <t>亮晶女贞球</t>
  </si>
  <si>
    <t>绿地名称：20401016东泉路（罗城路-石龙路）东侧绿地</t>
  </si>
  <si>
    <t>绿地面积：529.5m2</t>
  </si>
  <si>
    <t>西府海棠</t>
  </si>
  <si>
    <t>皮树</t>
  </si>
  <si>
    <t>绿地名称：20401017永州路（罗城路-石龙路）西侧绿地</t>
  </si>
  <si>
    <t>绿地面积：398.6m2</t>
  </si>
  <si>
    <t>11.3</t>
  </si>
  <si>
    <t>绿地名称：20401018永州路（罗城路-石龙路）东侧绿地</t>
  </si>
  <si>
    <t>绿地面积：563.1m2</t>
  </si>
  <si>
    <t>141.7</t>
  </si>
  <si>
    <t>316.2</t>
  </si>
  <si>
    <t>忍冬球</t>
  </si>
  <si>
    <t>绿地名称：20401019老沪闵路（石龙路-动力北二路）东侧绿地</t>
  </si>
  <si>
    <t>绿地面积：1238.6m2</t>
  </si>
  <si>
    <t>蒲葵</t>
  </si>
  <si>
    <t>74.3</t>
  </si>
  <si>
    <t>86.6</t>
  </si>
  <si>
    <t>100.9</t>
  </si>
  <si>
    <t>48.8</t>
  </si>
  <si>
    <t>69.0</t>
  </si>
  <si>
    <t>100.7</t>
  </si>
  <si>
    <t>362.3</t>
  </si>
  <si>
    <t>绿地名称：20401020老沪闵路（石龙路-动力北二路）东侧非机动车与机动车连接带绿地</t>
  </si>
  <si>
    <t>绿地面积：223.3m2</t>
  </si>
  <si>
    <t>74.4</t>
  </si>
  <si>
    <t>129.0</t>
  </si>
  <si>
    <t>绿地名称：20401021柳州路石龙路上岔道口东侧绿地</t>
  </si>
  <si>
    <t>绿地面积：332.2m2</t>
  </si>
  <si>
    <t>55.3</t>
  </si>
  <si>
    <t>71.7</t>
  </si>
  <si>
    <t>绿地名称：20401022嘉陵路（石龙路-嘉陵路底）西侧绿地</t>
  </si>
  <si>
    <t>绿地面积：169.2㎡</t>
  </si>
  <si>
    <t>5.4</t>
  </si>
  <si>
    <t>9.9</t>
  </si>
  <si>
    <t>2.2</t>
  </si>
  <si>
    <t>138.1</t>
  </si>
  <si>
    <t>绿地名称：20401023南宁路（武宣路-柳州路）南侧绿地</t>
  </si>
  <si>
    <t>绿地面积：2175.5m2</t>
  </si>
  <si>
    <t>635.1</t>
  </si>
  <si>
    <t>43.5</t>
  </si>
  <si>
    <t>10.4</t>
  </si>
  <si>
    <t>998.3</t>
  </si>
  <si>
    <t>32.6</t>
  </si>
  <si>
    <t>春兰</t>
  </si>
  <si>
    <t>6.4</t>
  </si>
  <si>
    <t>156.8</t>
  </si>
  <si>
    <t>28.1</t>
  </si>
  <si>
    <t>129.6</t>
  </si>
  <si>
    <t>绿地名称：20401024沪闵路（柳州路-定安路）东侧非机动车与机动车连接带绿地</t>
  </si>
  <si>
    <t>绿地面积：3436.9m2</t>
  </si>
  <si>
    <t>377.0</t>
  </si>
  <si>
    <t>191.7</t>
  </si>
  <si>
    <t>1333.8</t>
  </si>
  <si>
    <t>57.1</t>
  </si>
  <si>
    <t>335.8</t>
  </si>
  <si>
    <t>269.1</t>
  </si>
  <si>
    <t>667.4</t>
  </si>
  <si>
    <t>绿地名称：20401025沪闵路（柳州路-定安路）中央隔离带绿地</t>
  </si>
  <si>
    <t>绿地面积：753.9m2</t>
  </si>
  <si>
    <t>90.6</t>
  </si>
  <si>
    <t>242.3</t>
  </si>
  <si>
    <t>90.1</t>
  </si>
  <si>
    <t>绿地名称：20401026沪闵路（柳州路-钦州路）西侧非机动车与机动车连接带绿地</t>
  </si>
  <si>
    <t>绿地面积：1050.7m2</t>
  </si>
  <si>
    <t>245.2</t>
  </si>
  <si>
    <t>335.4</t>
  </si>
  <si>
    <t>绿地名称：20401027沪闵路（定安路-宾阳路）东侧非机动车与机动车连接带绿地</t>
  </si>
  <si>
    <t>绿地面积：779.2m2</t>
  </si>
  <si>
    <t>78.8</t>
  </si>
  <si>
    <t>55.1</t>
  </si>
  <si>
    <t>109.8</t>
  </si>
  <si>
    <t>绿地名称：20401028沪闵路（定安路-宾阳路）中央隔离带绿地</t>
  </si>
  <si>
    <t>绿地面积：1166.8m2</t>
  </si>
  <si>
    <t>43.2</t>
  </si>
  <si>
    <t>81.1</t>
  </si>
  <si>
    <t>344.4</t>
  </si>
  <si>
    <t>301.2</t>
  </si>
  <si>
    <t>绿地名称：20401029沪闵路（钦州路-冠生园路）西侧非机动车与机动车连接带绿地</t>
  </si>
  <si>
    <t>绿地面积：525.3m2</t>
  </si>
  <si>
    <t>416.3</t>
  </si>
  <si>
    <t>绿地名称：20401030沪闵路（宾阳路-龙漕路）东侧非机动车与机动车连接带绿地</t>
  </si>
  <si>
    <t>绿地面积：156.1㎡</t>
  </si>
  <si>
    <t>156.1</t>
  </si>
  <si>
    <t>绿地名称：20401031沪闵路（宾阳路-龙漕路）中央隔离带绿地</t>
  </si>
  <si>
    <t>绿地面积：2630.5m2</t>
  </si>
  <si>
    <t>142.3</t>
  </si>
  <si>
    <t>147.6</t>
  </si>
  <si>
    <t>383.3</t>
  </si>
  <si>
    <t>75.0</t>
  </si>
  <si>
    <t>绿地名称：20401032沪闵路（冠生园路-康健路）西侧非机动车与机动车连接带绿地</t>
  </si>
  <si>
    <t>绿地面积：148m2</t>
  </si>
  <si>
    <t>绿地名称：20401033轻纺市场绿地</t>
  </si>
  <si>
    <t>绿地面积：15782.8㎡</t>
  </si>
  <si>
    <t>51.0</t>
  </si>
  <si>
    <t>117.0</t>
  </si>
  <si>
    <t>43.0</t>
  </si>
  <si>
    <t>接骨木</t>
  </si>
  <si>
    <t>86.0</t>
  </si>
  <si>
    <t>1516.7</t>
  </si>
  <si>
    <t>75.6</t>
  </si>
  <si>
    <t>116.8</t>
  </si>
  <si>
    <t>77.3</t>
  </si>
  <si>
    <t>537.4</t>
  </si>
  <si>
    <t>101.2</t>
  </si>
  <si>
    <t>391.2</t>
  </si>
  <si>
    <t>293.3</t>
  </si>
  <si>
    <t>289.6</t>
  </si>
  <si>
    <t>432.5</t>
  </si>
  <si>
    <t>409.6</t>
  </si>
  <si>
    <t>11.7</t>
  </si>
  <si>
    <t>86.7</t>
  </si>
  <si>
    <t>475.3</t>
  </si>
  <si>
    <t>126.6</t>
  </si>
  <si>
    <t>66.5</t>
  </si>
  <si>
    <t>3578.5</t>
  </si>
  <si>
    <t>31.1</t>
  </si>
  <si>
    <t>4333.5</t>
  </si>
  <si>
    <t>绿地名称：20401034柳州路（浦北路-钦州南路）东侧绿地</t>
  </si>
  <si>
    <t>绿地面积：609.1㎡</t>
  </si>
  <si>
    <t>85.0</t>
  </si>
  <si>
    <t>280.8</t>
  </si>
  <si>
    <t>绿地名称：20401035沪闵路（宾阳路-龙漕路）东侧绿地</t>
  </si>
  <si>
    <t>绿地面积：4908m2</t>
  </si>
  <si>
    <t>圆柏</t>
  </si>
  <si>
    <t>48.0</t>
  </si>
  <si>
    <t>椤木石楠</t>
  </si>
  <si>
    <t>470.4</t>
  </si>
  <si>
    <t>14.1</t>
  </si>
  <si>
    <t>33.5</t>
  </si>
  <si>
    <t>33.2</t>
  </si>
  <si>
    <t>48.5</t>
  </si>
  <si>
    <t>21.4</t>
  </si>
  <si>
    <t>0.9</t>
  </si>
  <si>
    <t>26.9</t>
  </si>
  <si>
    <t>金焰绣线菊</t>
  </si>
  <si>
    <t>42.6</t>
  </si>
  <si>
    <t>57.8</t>
  </si>
  <si>
    <t>1.9</t>
  </si>
  <si>
    <t>799.9</t>
  </si>
  <si>
    <t>636.4</t>
  </si>
  <si>
    <t>101.8</t>
  </si>
  <si>
    <t>32.1</t>
  </si>
  <si>
    <t>1940.9</t>
  </si>
  <si>
    <t>万寿菊</t>
  </si>
  <si>
    <t>绿地名称：20401036康健路沪闵路西北角绿地</t>
  </si>
  <si>
    <t>绿地面积：14.9m2</t>
  </si>
  <si>
    <t>6.9</t>
  </si>
  <si>
    <t>绿地名称：20401037冠生园路（沪闵路-钦州路）北侧绿地</t>
  </si>
  <si>
    <t>绿地面积：150m2</t>
  </si>
  <si>
    <t>46.3</t>
  </si>
  <si>
    <t>洒金桃叶珊瑚球</t>
  </si>
  <si>
    <t>绿地名称：20401038钦州路（沪闵路-冠生园路）东侧绿地</t>
  </si>
  <si>
    <t>绿地面积：354.8㎡</t>
  </si>
  <si>
    <t>黄金槐</t>
  </si>
  <si>
    <t>黄杨</t>
  </si>
  <si>
    <t>六道木</t>
  </si>
  <si>
    <t>紫珠</t>
  </si>
  <si>
    <t>4.9</t>
  </si>
  <si>
    <t>21.1</t>
  </si>
  <si>
    <t>54.4</t>
  </si>
  <si>
    <t>22.5</t>
  </si>
  <si>
    <t>94.0</t>
  </si>
  <si>
    <t>3.9</t>
  </si>
  <si>
    <t>55.0</t>
  </si>
  <si>
    <t>3.8</t>
  </si>
  <si>
    <t>绿地名称：20401039钦州路（康健路-漕宝路）西侧绿地</t>
  </si>
  <si>
    <t>绿地面积：133.1㎡</t>
  </si>
  <si>
    <t>48.2</t>
  </si>
  <si>
    <t>22.4</t>
  </si>
  <si>
    <t>绿地名称：20401040柳州路冠生园路东南角绿地</t>
  </si>
  <si>
    <t>绿地面积：177.9㎡</t>
  </si>
  <si>
    <t>无花果</t>
  </si>
  <si>
    <t>126.8</t>
  </si>
  <si>
    <t>36.6</t>
  </si>
  <si>
    <t>绿地名称：20401041柳州路（钦州南路-冠生园路）东侧绿地</t>
  </si>
  <si>
    <t>绿地面积：531.1m2</t>
  </si>
  <si>
    <t>桧柏</t>
  </si>
  <si>
    <t>328.9</t>
  </si>
  <si>
    <t>麦冬混种花叶蔓长春</t>
  </si>
  <si>
    <t>141.5</t>
  </si>
  <si>
    <t>绿地名称：20401042柳州路冠生园路东北角绿地</t>
  </si>
  <si>
    <t>绿地面积：115.9m2</t>
  </si>
  <si>
    <t>8.7</t>
  </si>
  <si>
    <t>绿地名称：20401043康健路（习勤路-柳州路）北侧绿地</t>
  </si>
  <si>
    <t>绿地面积：178.9m2</t>
  </si>
  <si>
    <t>68.3</t>
  </si>
  <si>
    <t>绿地名称：20401044康健路（习勤路-柳州路）南侧绿地</t>
  </si>
  <si>
    <t>绿地面积：304.4㎡</t>
  </si>
  <si>
    <t>23.8</t>
  </si>
  <si>
    <t>137.0</t>
  </si>
  <si>
    <t>17.5</t>
  </si>
  <si>
    <t>44.5</t>
  </si>
  <si>
    <t>绿地名称：20401045康健路习勤路西北角绿地</t>
  </si>
  <si>
    <t>绿地面积：18.4m2</t>
  </si>
  <si>
    <t>绿地名称：20401046康健路习勤路西南角绿地</t>
  </si>
  <si>
    <t>绿地面积：95.4m2</t>
  </si>
  <si>
    <t>芒草</t>
  </si>
  <si>
    <t>绿地名称：20401047习勤路（冠生园路-康健路）西侧绿地</t>
  </si>
  <si>
    <t>绿地面积：115.5m2</t>
  </si>
  <si>
    <t>22.2</t>
  </si>
  <si>
    <t>33.4</t>
  </si>
  <si>
    <t>绿地名称：20401048习勤路（冠生园路-康健路）东侧绿地</t>
  </si>
  <si>
    <t>绿地面积：36.9㎡</t>
  </si>
  <si>
    <t>36.9</t>
  </si>
  <si>
    <t>绿地名称：20401049轻轨明珠线(石龙路-龙漕路)绿地</t>
  </si>
  <si>
    <t>绿地面积：11032.6m2</t>
  </si>
  <si>
    <t>元宝枫</t>
  </si>
  <si>
    <t>92.0</t>
  </si>
  <si>
    <t>387.4</t>
  </si>
  <si>
    <t>70.6</t>
  </si>
  <si>
    <t>182.1</t>
  </si>
  <si>
    <t>404.0</t>
  </si>
  <si>
    <t>7186.3</t>
  </si>
  <si>
    <t>绿地名称：20401050凯旋南路（龙恒路-龙华港）西侧绿地</t>
  </si>
  <si>
    <t>绿地面积：2469.9m2</t>
  </si>
  <si>
    <t>5.00</t>
  </si>
  <si>
    <t>4.00</t>
  </si>
  <si>
    <t>15.00</t>
  </si>
  <si>
    <t>18.00</t>
  </si>
  <si>
    <t>23.00</t>
  </si>
  <si>
    <t>19.00</t>
  </si>
  <si>
    <t>7.00</t>
  </si>
  <si>
    <t>3.00</t>
  </si>
  <si>
    <t>16.00</t>
  </si>
  <si>
    <t>110.90</t>
  </si>
  <si>
    <t>17.60</t>
  </si>
  <si>
    <t>205.30</t>
  </si>
  <si>
    <t>167.00</t>
  </si>
  <si>
    <t>11.40</t>
  </si>
  <si>
    <t>122.60</t>
  </si>
  <si>
    <t>240.00</t>
  </si>
  <si>
    <t>23.30</t>
  </si>
  <si>
    <t>175.40</t>
  </si>
  <si>
    <t>939.30</t>
  </si>
  <si>
    <t>14.00</t>
  </si>
  <si>
    <t>6.00</t>
  </si>
  <si>
    <t>绿地名称：20401051龙华港（凯旋南路-南宁路）南侧绿地</t>
  </si>
  <si>
    <t>绿地面积：1387.4㎡</t>
  </si>
  <si>
    <t>73.0</t>
  </si>
  <si>
    <t>52.7</t>
  </si>
  <si>
    <t>39.3</t>
  </si>
  <si>
    <t>105.9</t>
  </si>
  <si>
    <t>16.5</t>
  </si>
  <si>
    <t>97.6</t>
  </si>
  <si>
    <t>20.7</t>
  </si>
  <si>
    <t>3.1</t>
  </si>
  <si>
    <t>28.7</t>
  </si>
  <si>
    <t>712.4</t>
  </si>
  <si>
    <t>绿地名称：20401052凯旋南路（龙漕路-龙田路）西侧绿地</t>
  </si>
  <si>
    <t>绿地面积：1384.5㎡</t>
  </si>
  <si>
    <t>94.7</t>
  </si>
  <si>
    <t>470.3</t>
  </si>
  <si>
    <t>685.1</t>
  </si>
  <si>
    <t>36.4</t>
  </si>
  <si>
    <t>98.1</t>
  </si>
  <si>
    <t>绿地名称：20401053武宣路东侧绿地</t>
  </si>
  <si>
    <t>绿地面积：1262.7m2</t>
  </si>
  <si>
    <t>醉鱼草</t>
  </si>
  <si>
    <t>杜茎山</t>
  </si>
  <si>
    <t>8.9</t>
  </si>
  <si>
    <t>644.2</t>
  </si>
  <si>
    <t>6.1</t>
  </si>
  <si>
    <t>葎草</t>
  </si>
  <si>
    <t>182.4</t>
  </si>
  <si>
    <t>71.4</t>
  </si>
  <si>
    <t>5.2</t>
  </si>
  <si>
    <t>158.8</t>
  </si>
  <si>
    <t>绿地名称：20401054轻轨明珠线(龙漕路-漕溪路)绿地</t>
  </si>
  <si>
    <t>绿地面积：5903.9m2</t>
  </si>
  <si>
    <t>23.4</t>
  </si>
  <si>
    <t>979.7</t>
  </si>
  <si>
    <t>148.6</t>
  </si>
  <si>
    <t>614.8</t>
  </si>
  <si>
    <t>水麻</t>
  </si>
  <si>
    <t>0.7</t>
  </si>
  <si>
    <t>52.5</t>
  </si>
  <si>
    <t>490.7</t>
  </si>
  <si>
    <t>69.6</t>
  </si>
  <si>
    <t>1427.9</t>
  </si>
  <si>
    <t>绿地名称：20401055漕溪路中山南二路东南角绿地</t>
  </si>
  <si>
    <t>绿地面积：433.3㎡</t>
  </si>
  <si>
    <t>梧桐</t>
  </si>
  <si>
    <t>19.6</t>
  </si>
  <si>
    <t>10.6</t>
  </si>
  <si>
    <t>18.3</t>
  </si>
  <si>
    <t>144.1</t>
  </si>
  <si>
    <t>绿地名称：20401056三江路（龙华港-龙漕路）东侧绿地</t>
  </si>
  <si>
    <t>绿地面积：347.3㎡</t>
  </si>
  <si>
    <t>71.1</t>
  </si>
  <si>
    <t>26.3</t>
  </si>
  <si>
    <t>170.9</t>
  </si>
  <si>
    <t>绿地名称：20401057龙漕路三江路西南角绿地</t>
  </si>
  <si>
    <t>绿地面积：170m2</t>
  </si>
  <si>
    <t>绿地名称：20401058龙漕路（南宁路-三江路）南侧非机动车与机动车连接带绿地</t>
  </si>
  <si>
    <t>绿地面积：267.2㎡</t>
  </si>
  <si>
    <t>164.9</t>
  </si>
  <si>
    <t>14.6</t>
  </si>
  <si>
    <t>13.8</t>
  </si>
  <si>
    <t>37.9</t>
  </si>
  <si>
    <t>绿地名称：20401059龙漕路（田东路-漕东支路）北侧非机动车与机动车连接带绿地</t>
  </si>
  <si>
    <t>绿地面积：207.8m2</t>
  </si>
  <si>
    <t>140.1</t>
  </si>
  <si>
    <t>38.7</t>
  </si>
  <si>
    <t>绿地名称：20401060龙漕路（三江路-沪闵路）南侧非机动车与机动车连接带绿地</t>
  </si>
  <si>
    <t>绿地面积：306㎡</t>
  </si>
  <si>
    <t>221.4</t>
  </si>
  <si>
    <t>60.4</t>
  </si>
  <si>
    <t>7.4</t>
  </si>
  <si>
    <t>绿地名称：20401061龙漕路（漕东支路-漕溪路）北侧非机动车与机动车连接带绿地</t>
  </si>
  <si>
    <t>绿地面积：307.5㎡</t>
  </si>
  <si>
    <t>207.3</t>
  </si>
  <si>
    <t>17.2</t>
  </si>
  <si>
    <t>绿地名称：20401062龙漕路漕东支路东北角绿地</t>
  </si>
  <si>
    <t>绿地面积： 267.9m2</t>
  </si>
  <si>
    <t>42.2</t>
  </si>
  <si>
    <t>山茶球</t>
  </si>
  <si>
    <t>绿地名称：20401063漕东支路（漕东三路-漕东路）西侧绿地</t>
  </si>
  <si>
    <t>绿地面积：49.9m2</t>
  </si>
  <si>
    <t>绿地名称：20401064漕东支路（漕东路-田东路）西侧绿地</t>
  </si>
  <si>
    <t>绿地面积：148.9m2</t>
  </si>
  <si>
    <t>莲子草</t>
  </si>
  <si>
    <t>2.9</t>
  </si>
  <si>
    <t>绿地名称：20401065漕溪路龙漕路东北角绿地</t>
  </si>
  <si>
    <t>绿地面积：2243.9m2</t>
  </si>
  <si>
    <t>476.6</t>
  </si>
  <si>
    <t>45.4</t>
  </si>
  <si>
    <t>33.1</t>
  </si>
  <si>
    <t>59.3</t>
  </si>
  <si>
    <t>53.2</t>
  </si>
  <si>
    <t>绣球花</t>
  </si>
  <si>
    <t>282.3</t>
  </si>
  <si>
    <t>78.2</t>
  </si>
  <si>
    <t>10.2</t>
  </si>
  <si>
    <t>58.9</t>
  </si>
  <si>
    <t>35.5</t>
  </si>
  <si>
    <t>细叶美女樱</t>
  </si>
  <si>
    <t>萱草</t>
  </si>
  <si>
    <t>241.3</t>
  </si>
  <si>
    <t>153.3</t>
  </si>
  <si>
    <t>绿地名称：20401066田东路（龙漕路-龙田路）东侧绿地</t>
  </si>
  <si>
    <t>绿地面积：733.7m2</t>
  </si>
  <si>
    <t>绿地名称：20401067田东路（龙漕路-漕东三路）西侧绿地</t>
  </si>
  <si>
    <t>绿地面积：61.3m2</t>
  </si>
  <si>
    <t>绿地名称：20401068龙漕路200弄内绿地</t>
  </si>
  <si>
    <t>绿地面积：105.7m2</t>
  </si>
  <si>
    <t>47.6</t>
  </si>
  <si>
    <t>铁苋菜</t>
  </si>
  <si>
    <t>绿地名称：20401069罗城路绿地</t>
  </si>
  <si>
    <t>绿地面积：3169.7m2</t>
  </si>
  <si>
    <t>杨树</t>
  </si>
  <si>
    <t>62.0</t>
  </si>
  <si>
    <t>北海道冬青</t>
  </si>
  <si>
    <t>毛娟</t>
  </si>
  <si>
    <t>1255.0</t>
  </si>
  <si>
    <t>方竹</t>
  </si>
  <si>
    <t>207.9</t>
  </si>
  <si>
    <t>毛竹</t>
  </si>
  <si>
    <t>481.4</t>
  </si>
  <si>
    <t>绿地名称：20401070石龙支路（武宣路-石龙支路底）北侧绿地</t>
  </si>
  <si>
    <t>绿地面积：1249.7m2</t>
  </si>
  <si>
    <t>135.0</t>
  </si>
  <si>
    <t>紫叶李</t>
  </si>
  <si>
    <t>165.0</t>
  </si>
  <si>
    <t>23.6</t>
  </si>
  <si>
    <t>69.8</t>
  </si>
  <si>
    <t>551.2</t>
  </si>
  <si>
    <t>绿地名称：20401071钦州南路柳州路东北角绿地</t>
  </si>
  <si>
    <t>绿地面积：475.3㎡</t>
  </si>
  <si>
    <t>37.8</t>
  </si>
  <si>
    <t>111.6</t>
  </si>
  <si>
    <t>324.0</t>
  </si>
  <si>
    <t>绿地名称：20401072望德幼儿园门口绿地</t>
  </si>
  <si>
    <t>绿地面积：1591.9m2</t>
  </si>
  <si>
    <t>喜树</t>
  </si>
  <si>
    <t>198.7</t>
  </si>
  <si>
    <t>38.6</t>
  </si>
  <si>
    <t>184.6</t>
  </si>
  <si>
    <t>154.2</t>
  </si>
  <si>
    <t>718.1</t>
  </si>
  <si>
    <t>410.0</t>
  </si>
  <si>
    <t>绿地名称：20401073罗城路（永川路-龙川北路）南侧非机动车与机动车连接带绿地</t>
  </si>
  <si>
    <t>绿地面积：191.2㎡</t>
  </si>
  <si>
    <t>191.2</t>
  </si>
  <si>
    <t>绿地名称：20401074宾阳路绿地</t>
  </si>
  <si>
    <t>绿地面积：1733㎡</t>
  </si>
  <si>
    <t>珊瑚朴</t>
  </si>
  <si>
    <t>29.4</t>
  </si>
  <si>
    <t>680.0</t>
  </si>
  <si>
    <t>928.6</t>
  </si>
  <si>
    <t>28.3</t>
  </si>
  <si>
    <t>绿地名称：20401075钦州路康健居委会门前绿地</t>
  </si>
  <si>
    <t>绿地面积：44.9㎡</t>
  </si>
  <si>
    <t>绿地名称：20401076龙川北路汾阳中学绿地</t>
  </si>
  <si>
    <t>绿地面积：32.9㎡</t>
  </si>
  <si>
    <t>倒地铃</t>
  </si>
  <si>
    <t>15.8</t>
  </si>
  <si>
    <t>绿地名称：20401077田东路绿地</t>
  </si>
  <si>
    <t>绿地面积：120.5㎡</t>
  </si>
  <si>
    <t>27.8</t>
  </si>
  <si>
    <t>34.9</t>
  </si>
  <si>
    <t>绿地名称：20401078康健路绿地(河-漕溪路)</t>
  </si>
  <si>
    <t>绿地面积：156.9㎡</t>
  </si>
  <si>
    <t>绿地名称：20401079上海数字文旅中心绿化</t>
  </si>
  <si>
    <t>绿地面积：3094m2</t>
  </si>
  <si>
    <t>香橼</t>
  </si>
  <si>
    <t>银杏(直生)</t>
  </si>
  <si>
    <t>小兔子狼尾草</t>
  </si>
  <si>
    <t>珊瑚树</t>
  </si>
  <si>
    <t>马尼拉草坪</t>
  </si>
  <si>
    <t>卵石散置</t>
  </si>
  <si>
    <t>立体绿化墙</t>
  </si>
  <si>
    <t>绿地名称：20401080凯旋小花园绿地</t>
  </si>
  <si>
    <t>绿地面积：2080.9㎡</t>
  </si>
  <si>
    <t>染井吉野</t>
  </si>
  <si>
    <t>美人梅A</t>
  </si>
  <si>
    <t>美人梅B</t>
  </si>
  <si>
    <t>美人梅C</t>
  </si>
  <si>
    <t>大叶黄杨绿篱</t>
  </si>
  <si>
    <t>宿根花卉组合</t>
  </si>
  <si>
    <t>果壳覆盖物体</t>
  </si>
  <si>
    <t>红花石楠球</t>
  </si>
  <si>
    <t>红花榉木球</t>
  </si>
  <si>
    <t>绿地名称：20401081柳州路岔道口绿化</t>
  </si>
  <si>
    <t>绿地面积：246.2㎡</t>
  </si>
  <si>
    <t>绿地名称：20401082真绣路绿地</t>
  </si>
  <si>
    <t>绿地面积：579.1㎡</t>
  </si>
  <si>
    <t>绿地名称：20401083柳南路（来宾路-龙川北路）两侧绿地</t>
  </si>
  <si>
    <t>绿地面积：233.8㎡</t>
  </si>
  <si>
    <t>绿地名称：20401084沪闵路（柳州路-桂林路）中央隔离带绿地</t>
  </si>
  <si>
    <t>鹅卵石</t>
  </si>
  <si>
    <t>绿地名称：20401085沪闵高架下网片垂直绿化（柳州路-老沪闵路）</t>
  </si>
  <si>
    <t>绿地面积：941.9㎡</t>
  </si>
  <si>
    <t>绿地名称：20401086漕溪花园</t>
  </si>
  <si>
    <t>绿地面积：6765.7㎡</t>
  </si>
  <si>
    <t>常山胡柚</t>
  </si>
  <si>
    <t>丛生白玉兰</t>
  </si>
  <si>
    <t>染井吉野樱</t>
  </si>
  <si>
    <t>珊瑚绿篱</t>
  </si>
  <si>
    <t>爬藤月季</t>
  </si>
  <si>
    <t>紫鹃</t>
  </si>
  <si>
    <t>保尔月季</t>
  </si>
  <si>
    <t>短旗鸢尾</t>
  </si>
  <si>
    <t>绿地名称：20401087来宾路（青秀路-柳南路）两侧绿地</t>
  </si>
  <si>
    <t>绿地面积：145.7㎡</t>
  </si>
  <si>
    <t>绿地名称：武宣路石龙路路口绿地</t>
  </si>
  <si>
    <t>绿地面积：720㎡</t>
  </si>
  <si>
    <t>娜塔莉</t>
  </si>
  <si>
    <t>满天星</t>
  </si>
  <si>
    <t>绿地名称：漕溪路田林东路路口花坛</t>
  </si>
  <si>
    <t>绿地面积：270㎡</t>
  </si>
  <si>
    <t>桂花A</t>
  </si>
  <si>
    <t>桂花B</t>
  </si>
  <si>
    <t>绿地名称：沪闵路（柳州路-桂林路）机动车道与非机动隔离带绿地</t>
  </si>
  <si>
    <t>绿地面积：1408.4㎡</t>
  </si>
  <si>
    <t>金禾女贞球</t>
  </si>
  <si>
    <t>绿地名称：沪闵路（柳州路-桂林路）非机动车道与人行道隔离带绿地</t>
  </si>
  <si>
    <t>绿地面积：581㎡</t>
  </si>
  <si>
    <t>虹梅街道工程量清单</t>
  </si>
  <si>
    <t>虹梅路街道</t>
  </si>
  <si>
    <t>绿地名称：20403001虹许路（钦州北路-龙华港）东侧绿地</t>
  </si>
  <si>
    <t>绿地面积：803㎡</t>
  </si>
  <si>
    <t>333.6</t>
  </si>
  <si>
    <t>131.0</t>
  </si>
  <si>
    <t>57.7</t>
  </si>
  <si>
    <t>118.6</t>
  </si>
  <si>
    <t>59.7</t>
  </si>
  <si>
    <t>绿地名称：20403002虹梅路（环镇南路-龙华港）东侧绿地</t>
  </si>
  <si>
    <t>绿地面积：197.4m2</t>
  </si>
  <si>
    <t>大野芋</t>
  </si>
  <si>
    <t>52.3</t>
  </si>
  <si>
    <t>绿地名称：20403003虹许路（宜山路-龙华港）西侧绿地</t>
  </si>
  <si>
    <t>绿地面积：5084.9m2</t>
  </si>
  <si>
    <t>刺柏</t>
  </si>
  <si>
    <t>山槐</t>
  </si>
  <si>
    <t>白蜡</t>
  </si>
  <si>
    <t>88.0</t>
  </si>
  <si>
    <t>百日青</t>
  </si>
  <si>
    <t>102.1</t>
  </si>
  <si>
    <t>90.3</t>
  </si>
  <si>
    <t>17.7</t>
  </si>
  <si>
    <t>73.1</t>
  </si>
  <si>
    <t>21.9</t>
  </si>
  <si>
    <t>67.1</t>
  </si>
  <si>
    <t>6.2</t>
  </si>
  <si>
    <t>129.1</t>
  </si>
  <si>
    <t>258.5</t>
  </si>
  <si>
    <t>289.8</t>
  </si>
  <si>
    <t>184.2</t>
  </si>
  <si>
    <t>124.7</t>
  </si>
  <si>
    <t>116.9</t>
  </si>
  <si>
    <t>2258.5</t>
  </si>
  <si>
    <t>761.6</t>
  </si>
  <si>
    <t>园路</t>
  </si>
  <si>
    <t>刺柏球</t>
  </si>
  <si>
    <t>绿地名称：20403004虹梅路（田林路-宜山路）中央隔离带绿地</t>
  </si>
  <si>
    <t>绿地面积：2034.6m2</t>
  </si>
  <si>
    <t>766.4</t>
  </si>
  <si>
    <t>55.6</t>
  </si>
  <si>
    <t>绿地名称：20403005虹漕路宜山路东南角绿地</t>
  </si>
  <si>
    <t>绿地面积：401.6㎡</t>
  </si>
  <si>
    <t>72.8</t>
  </si>
  <si>
    <t>58.3</t>
  </si>
  <si>
    <t>164.7</t>
  </si>
  <si>
    <t>105.8</t>
  </si>
  <si>
    <t>绿地名称：20403006虹漕路（漕宝路-田林路）东侧绿地</t>
  </si>
  <si>
    <t>绿地面积：858.5m2</t>
  </si>
  <si>
    <t>5.1</t>
  </si>
  <si>
    <t>紫竹梅</t>
  </si>
  <si>
    <t>绿地名称：20403007虹漕路（漕宝路-全州路）西侧绿地</t>
  </si>
  <si>
    <t>绿地面积：230.6㎡</t>
  </si>
  <si>
    <t>11.4</t>
  </si>
  <si>
    <t>219.2</t>
  </si>
  <si>
    <t>绿地名称：20403008田林路虹漕路西南角绿地</t>
  </si>
  <si>
    <t>绿地面积：255.2m2</t>
  </si>
  <si>
    <t>20.4</t>
  </si>
  <si>
    <t>25.3</t>
  </si>
  <si>
    <t>199.3</t>
  </si>
  <si>
    <t>绿地名称：20403009田林路（虹漕路-宜州路）南侧绿地</t>
  </si>
  <si>
    <t>绿地面积：145</t>
  </si>
  <si>
    <t>11.5</t>
  </si>
  <si>
    <t>绿地名称：20403010毛家塘曹家宅绿地</t>
  </si>
  <si>
    <t>绿地面积：10152.5m2</t>
  </si>
  <si>
    <t>梨树</t>
  </si>
  <si>
    <t>283.4</t>
  </si>
  <si>
    <t>208.3</t>
  </si>
  <si>
    <t>176.4</t>
  </si>
  <si>
    <t>3.7</t>
  </si>
  <si>
    <t>120.1</t>
  </si>
  <si>
    <t>209.5</t>
  </si>
  <si>
    <t>13.1</t>
  </si>
  <si>
    <t>2112.1</t>
  </si>
  <si>
    <t>300.5</t>
  </si>
  <si>
    <t>437.2</t>
  </si>
  <si>
    <t>176.1</t>
  </si>
  <si>
    <t>46.4</t>
  </si>
  <si>
    <t>362.5</t>
  </si>
  <si>
    <t>42.0</t>
  </si>
  <si>
    <t>30.7</t>
  </si>
  <si>
    <t>塑胶跑道</t>
  </si>
  <si>
    <t>冬青卫矛球</t>
  </si>
  <si>
    <t>绿地名称：20403011仪电漕宝路绿地</t>
  </si>
  <si>
    <t>绿地面积：7057.4m2</t>
  </si>
  <si>
    <t>60.0</t>
  </si>
  <si>
    <t>香蒲</t>
  </si>
  <si>
    <t>422.7</t>
  </si>
  <si>
    <t>481.5</t>
  </si>
  <si>
    <t>78.5</t>
  </si>
  <si>
    <t>佩兰</t>
  </si>
  <si>
    <t>9.4</t>
  </si>
  <si>
    <t>49.6</t>
  </si>
  <si>
    <t>1034.9</t>
  </si>
  <si>
    <t>灯芯草</t>
  </si>
  <si>
    <t>吊兰</t>
  </si>
  <si>
    <t>蓝花草</t>
  </si>
  <si>
    <t>狼尾草</t>
  </si>
  <si>
    <t>241.0</t>
  </si>
  <si>
    <t>1855.7</t>
  </si>
  <si>
    <t>山桃草</t>
  </si>
  <si>
    <t>山桃花</t>
  </si>
  <si>
    <t>绿地名称：20403012虹漕路绿地-田林路-宜山路</t>
  </si>
  <si>
    <t>绿地面积：587.1m2</t>
  </si>
  <si>
    <t>绿地名称：虹梅路宜山路路口北侧绿地</t>
  </si>
  <si>
    <t>绿地面积：197.1㎡</t>
  </si>
  <si>
    <t>绿地名称：右江路非机动车道与人行道绿地</t>
  </si>
  <si>
    <t>绿地面积：175㎡</t>
  </si>
  <si>
    <t>田林街道工程量清单</t>
  </si>
  <si>
    <t>田林街道</t>
  </si>
  <si>
    <t>绿地名称：1漕宝路（柳州路-桂林路）北侧绿地</t>
  </si>
  <si>
    <t>绿地面积：3963.8㎡</t>
  </si>
  <si>
    <t>绿地名称：2漕宝路（钦州路-柳州路）北侧绿地</t>
  </si>
  <si>
    <t>绿地面积：110.3㎡</t>
  </si>
  <si>
    <t>绿地名称：3漕溪路（田林东路-三汇路）西侧绿地</t>
  </si>
  <si>
    <t>绿地面积：3653.5㎡</t>
  </si>
  <si>
    <t>葱兰</t>
  </si>
  <si>
    <t>绿地名称：4漕溪路（中山西路-田林东路）绿地</t>
  </si>
  <si>
    <t>绿地面积：6290.5㎡</t>
  </si>
  <si>
    <t>绿地名称：5地铁15号线桂林公园站绿地</t>
  </si>
  <si>
    <t>绿地面积：724.9㎡</t>
  </si>
  <si>
    <t>黄金香柳</t>
  </si>
  <si>
    <t>绿地名称：6地铁15号线桂林路站绿地</t>
  </si>
  <si>
    <t>绿地面积：1028.3㎡</t>
  </si>
  <si>
    <t>绿地名称：7公安大楼绿地</t>
  </si>
  <si>
    <t>绿地面积：934.1㎡</t>
  </si>
  <si>
    <t>绿地名称：8桂林路（漕宝路-田林路）东侧绿地</t>
  </si>
  <si>
    <t>绿地面积：331.1㎡</t>
  </si>
  <si>
    <t>绿地名称：9桂林路（田林路-宜山路）东侧绿地</t>
  </si>
  <si>
    <t>绿地面积：1860.6㎡</t>
  </si>
  <si>
    <t>绿地名称：10沪闵高架路（漕宝路-田林东路）桥荫绿地</t>
  </si>
  <si>
    <t>绿地面积：4898.1㎡</t>
  </si>
  <si>
    <t>绿地名称：11华石路（浦汇塘-钦州路）北侧绿地</t>
  </si>
  <si>
    <t>绿地面积：196.6㎡</t>
  </si>
  <si>
    <t>绿地名称：12凯旋路（吴中东路-虹桥路）西侧绿地</t>
  </si>
  <si>
    <t>绿地面积：290.7㎡</t>
  </si>
  <si>
    <t>绿地名称：13凯旋路（宜山路-徐虹中路）西侧绿地</t>
  </si>
  <si>
    <t>绿地面积：297㎡</t>
  </si>
  <si>
    <t>绿地名称：14老鹰绿地</t>
  </si>
  <si>
    <t>绿地面积：13614.5㎡</t>
  </si>
  <si>
    <t>山麻杆</t>
  </si>
  <si>
    <t>水果兰</t>
  </si>
  <si>
    <t>绿地名称：15柳州路（漕宝路-田林东路）东侧绿地</t>
  </si>
  <si>
    <t>绿地面积：1032.7㎡</t>
  </si>
  <si>
    <t>绿地名称：16柳州路（漕宝路-田林路）西侧绿地</t>
  </si>
  <si>
    <t>绿地面积：1807.1㎡</t>
  </si>
  <si>
    <t>绿地名称：17柳州路（田林东路-宜山路）东侧绿地</t>
  </si>
  <si>
    <t>绿地面积：2200.5㎡</t>
  </si>
  <si>
    <t>绿地名称：18柳州路（田林路-宜山路）西侧绿地</t>
  </si>
  <si>
    <t>绿地面积：930.4㎡</t>
  </si>
  <si>
    <t>绿地名称：19柳州路漕宝路西北角绿地</t>
  </si>
  <si>
    <t>绿地面积：56.7㎡</t>
  </si>
  <si>
    <t>绿地名称：20柳州路宜山路西南角绿地</t>
  </si>
  <si>
    <t>绿地面积：179㎡</t>
  </si>
  <si>
    <t>绿地名称：21内环高架路（漕溪路-三汇路）桥荫绿地</t>
  </si>
  <si>
    <t>绿地面积：5620.1㎡</t>
  </si>
  <si>
    <t>胡颓子</t>
  </si>
  <si>
    <t>唐竹</t>
  </si>
  <si>
    <t>绿地名称：22钦州路（漕宝路-田林东路）西侧绿地</t>
  </si>
  <si>
    <t>绿地面积：2269㎡</t>
  </si>
  <si>
    <t>绿地名称：23钦州路（华石路-宜山路）东侧绿地</t>
  </si>
  <si>
    <t>绿地面积：502.2㎡</t>
  </si>
  <si>
    <t>绿地名称：24钦州路（田林东路-华石路）东侧绿地</t>
  </si>
  <si>
    <t>绿地面积：333.9㎡</t>
  </si>
  <si>
    <t>绿地名称：25钦州路（田林东路-宜山路）西侧绿地</t>
  </si>
  <si>
    <t>绿地面积：1006.4㎡</t>
  </si>
  <si>
    <t>油桐</t>
  </si>
  <si>
    <t>绿地名称：26钦州路漕宝路东北角绿地</t>
  </si>
  <si>
    <t>绿地面积：4491.6㎡</t>
  </si>
  <si>
    <t>绿地名称：27钦州路田林东路东北角绿地</t>
  </si>
  <si>
    <t>绿地面积：2963.7㎡</t>
  </si>
  <si>
    <t>木芙蓉</t>
  </si>
  <si>
    <t>穗花牡荆</t>
  </si>
  <si>
    <t>绿地名称：28钦州路小闸镇街东侧绿地</t>
  </si>
  <si>
    <t>绿地面积：185.6㎡</t>
  </si>
  <si>
    <t>绿地名称：29田林东路（漕溪路-东三路）北侧绿地</t>
  </si>
  <si>
    <t>绿地面积：52.5㎡</t>
  </si>
  <si>
    <t>绿地名称：30田林东路（钦州路-柳州路）北侧绿地</t>
  </si>
  <si>
    <t>绿地面积：540.1㎡</t>
  </si>
  <si>
    <t>绿地名称：31田林东路（钦州路-柳州路）南侧绿地</t>
  </si>
  <si>
    <t>绿地面积：60.5㎡</t>
  </si>
  <si>
    <t>绿地名称：32田林东路柳州路东北角绿地</t>
  </si>
  <si>
    <t>绿地面积：761.7㎡</t>
  </si>
  <si>
    <t>紫叶小檗</t>
  </si>
  <si>
    <t>绿地名称：33田林路柳州路西北角绿地</t>
  </si>
  <si>
    <t>绿地面积：589.7㎡</t>
  </si>
  <si>
    <t>绿地名称：34吴中东路（凯旋路-古宜路）南侧绿地</t>
  </si>
  <si>
    <t>绿地面积：106.6㎡</t>
  </si>
  <si>
    <t>绿地名称：35吴中路（古井路-宋园路）北侧绿地</t>
  </si>
  <si>
    <t>绿地面积：973.6㎡</t>
  </si>
  <si>
    <t>绿地名称：36吴中路（古井路-宋园路）中央隔离带绿地</t>
  </si>
  <si>
    <t>绿地面积：311㎡</t>
  </si>
  <si>
    <t>绿地名称：37吴中路（中山西路-古井路）南侧绿地</t>
  </si>
  <si>
    <t>绿地面积：788.1㎡</t>
  </si>
  <si>
    <t>绿地名称：38吴中路（中山西路-古井路）中央隔离带绿地</t>
  </si>
  <si>
    <t>绿地面积：138.4㎡</t>
  </si>
  <si>
    <t>绿地名称：39中山西路（柳州路-吴中路）西侧绿地</t>
  </si>
  <si>
    <t>绿地面积：247.8㎡</t>
  </si>
  <si>
    <t>阔叶十大功劳</t>
  </si>
  <si>
    <t>绿地名称：40中山西路（柳州路-吴中路）西侧人行道与非机动车连接带绿地</t>
  </si>
  <si>
    <t>绿地面积：64.3㎡</t>
  </si>
  <si>
    <t>绿地名称：41中山西路（三汇路-宜山路）南侧人行道与非机动车连接带绿地</t>
  </si>
  <si>
    <t>绿地面积：178.1㎡</t>
  </si>
  <si>
    <t>绿地名称：42中山西路（吴中东路-虹桥路）中央隔离带绿地</t>
  </si>
  <si>
    <t>绿地面积：974.3㎡</t>
  </si>
  <si>
    <t>绿地名称：43中山西路（徐虹中路-吴中东路）东侧绿地</t>
  </si>
  <si>
    <t>绿地面积：444.8㎡</t>
  </si>
  <si>
    <t>绿地名称：44中山西路（徐虹中路-吴中东路）东侧人行道与非机动车连接带绿地</t>
  </si>
  <si>
    <t>绿地面积：34.5㎡</t>
  </si>
  <si>
    <t>绿地名称：45中山西路（徐虹中路-吴中东路）中央隔离带绿地</t>
  </si>
  <si>
    <t>绿地面积：1258.2㎡</t>
  </si>
  <si>
    <t>绿地名称：46中山西路（宜山路-柳州路）西侧非机动车与机动车连接带绿地</t>
  </si>
  <si>
    <t>绿地面积：911.1㎡</t>
  </si>
  <si>
    <t>绿地名称：47中山西路（宜山路-柳州路）西侧绿地</t>
  </si>
  <si>
    <t>绿地面积：214.4㎡</t>
  </si>
  <si>
    <t>绿地名称：48中山西路（宜山路-柳州路）西侧人行道与非机动车连接带绿地</t>
  </si>
  <si>
    <t>绿地面积：105㎡</t>
  </si>
  <si>
    <t>绿地名称：49中山西路（宜山路-徐虹中路）东侧非机动车与机动车连接带绿地</t>
  </si>
  <si>
    <t>绿地面积：1255.8㎡</t>
  </si>
  <si>
    <t>绿地名称：50中山西路（宜山路-徐虹中路）东侧绿地</t>
  </si>
  <si>
    <t>绿地面积：320㎡</t>
  </si>
  <si>
    <t>绿地名称：51中山西路（宜山路-徐虹中路）东侧人行道与非机动车连接带绿地</t>
  </si>
  <si>
    <t>绿地面积：257.1㎡</t>
  </si>
  <si>
    <t>绿地名称：52中山西路（宜山路-徐虹中路）中央隔离带绿地</t>
  </si>
  <si>
    <t>绿地面积：1398.1㎡</t>
  </si>
  <si>
    <t>绿地名称：53中山西路桥荫下</t>
  </si>
  <si>
    <t>绿地面积：95.3㎡</t>
  </si>
  <si>
    <t>绿地名称：54中山西路吴中东路东北角绿地</t>
  </si>
  <si>
    <t>绿地面积：308.4㎡</t>
  </si>
  <si>
    <t>绿地名称：55中山西路吴中东路东南角绿地</t>
  </si>
  <si>
    <t>绿地面积：84.3㎡</t>
  </si>
  <si>
    <t>绿地名称：56中山西路吴中东路西南角绿地</t>
  </si>
  <si>
    <t>绿地面积：704.2㎡</t>
  </si>
  <si>
    <t>绿地名称：57兜兜花园</t>
  </si>
  <si>
    <t>绿地面积：7480.8㎡</t>
  </si>
  <si>
    <t>大金桂</t>
  </si>
  <si>
    <t>乌柏</t>
  </si>
  <si>
    <t>红叶紫薇</t>
  </si>
  <si>
    <t>绚丽海棠</t>
  </si>
  <si>
    <t>昌红海棠</t>
  </si>
  <si>
    <t>雪球海棠</t>
  </si>
  <si>
    <t>冬红果海棠</t>
  </si>
  <si>
    <t>高峰海棠</t>
  </si>
  <si>
    <t>草莓果冻海棠</t>
  </si>
  <si>
    <t>白兰地海棠</t>
  </si>
  <si>
    <t>红宝石海棠</t>
  </si>
  <si>
    <t>石楠树</t>
  </si>
  <si>
    <t>丛生辉煌女贞</t>
  </si>
  <si>
    <t>棒棒糖亮晶女贞</t>
  </si>
  <si>
    <t>塔型金姬</t>
  </si>
  <si>
    <t>丛生红枫</t>
  </si>
  <si>
    <t>丛生沙朴</t>
  </si>
  <si>
    <t>丛生榔榆</t>
  </si>
  <si>
    <t>特选造型蜡梅</t>
  </si>
  <si>
    <t>花石榴</t>
  </si>
  <si>
    <t>北美冬青</t>
  </si>
  <si>
    <t>花叶栀子</t>
  </si>
  <si>
    <t>金冠女贞</t>
  </si>
  <si>
    <t>“无尽夏”绣球</t>
  </si>
  <si>
    <t>金边黄杨绿篱</t>
  </si>
  <si>
    <t>洒金珊瑚</t>
  </si>
  <si>
    <t>矮生百慕大+黑麦草</t>
  </si>
  <si>
    <t>英国山麦冬</t>
  </si>
  <si>
    <t>西伯利亚鸢尾</t>
  </si>
  <si>
    <t>庭菖蒲</t>
  </si>
  <si>
    <t>麻叶泽兰</t>
  </si>
  <si>
    <t>矮蒲苇</t>
  </si>
  <si>
    <t>红盖鳞毛蕨</t>
  </si>
  <si>
    <t>法兰西玉簪</t>
  </si>
  <si>
    <t>果汁阳台</t>
  </si>
  <si>
    <t>黑心菊</t>
  </si>
  <si>
    <t>黄木香</t>
  </si>
  <si>
    <t>女贞球</t>
  </si>
  <si>
    <t>川滇蜡树球</t>
  </si>
  <si>
    <t>绿地名称：58乐汇小游园</t>
  </si>
  <si>
    <t>绿地面积：18096.3㎡</t>
  </si>
  <si>
    <t>丁香</t>
  </si>
  <si>
    <t>落羽枫</t>
  </si>
  <si>
    <t>红瑞木</t>
  </si>
  <si>
    <t>百子莲混种八仙花</t>
  </si>
  <si>
    <t>百子莲混种马蹄草</t>
  </si>
  <si>
    <t>百子莲混种玉簪</t>
  </si>
  <si>
    <t>马蹄草</t>
  </si>
  <si>
    <t>肾形草</t>
  </si>
  <si>
    <t>天竺葵</t>
  </si>
  <si>
    <t>水果兰球</t>
  </si>
  <si>
    <t>绿地名称：59蒲汇塘绿地</t>
  </si>
  <si>
    <t>绿地面积：7401.4㎡</t>
  </si>
  <si>
    <t>花桃</t>
  </si>
  <si>
    <t>棣棠</t>
  </si>
  <si>
    <t>鸯尾</t>
  </si>
  <si>
    <t>白花二叶草</t>
  </si>
  <si>
    <t>绿地名称：60钦州路石家浜绿地</t>
  </si>
  <si>
    <t>绿地面积：6604.4㎡</t>
  </si>
  <si>
    <t>七叶树</t>
  </si>
  <si>
    <t>漆树</t>
  </si>
  <si>
    <t>溲疏</t>
  </si>
  <si>
    <t>虎耳草</t>
  </si>
  <si>
    <t>蔓长春</t>
  </si>
  <si>
    <t>绿地名称：61吴中路绿地2</t>
  </si>
  <si>
    <t>绿地面积：2777.9㎡</t>
  </si>
  <si>
    <t>绿地名称：62宜山路钦州北路西北角绿地</t>
  </si>
  <si>
    <t>绿地面积：3662.0㎡</t>
  </si>
  <si>
    <t>绿地名称：63叠彩路（全州二路-田林路）绿地</t>
  </si>
  <si>
    <t>绿地面积：705.2㎡</t>
  </si>
  <si>
    <t>绿地名称：64宜山路凯旋路绿地</t>
  </si>
  <si>
    <t>绿地面积：3168.8㎡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</si>
</sst>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4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楷体_GB2312"/>
      <charset val="134"/>
    </font>
    <font>
      <b/>
      <sz val="12"/>
      <name val="楷体_GB2312"/>
      <charset val="134"/>
    </font>
    <font>
      <sz val="10"/>
      <name val="Microsoft YaHei"/>
      <charset val="134"/>
    </font>
    <font>
      <sz val="10"/>
      <name val="Arial"/>
      <charset val="134"/>
    </font>
    <font>
      <sz val="10"/>
      <name val="宋体"/>
      <charset val="134"/>
      <scheme val="minor"/>
    </font>
    <font>
      <sz val="11"/>
      <name val="Microsoft YaHei"/>
      <charset val="134"/>
    </font>
    <font>
      <b/>
      <sz val="10"/>
      <name val="楷体_GB2312"/>
      <charset val="134"/>
    </font>
    <font>
      <sz val="11"/>
      <name val="宋体"/>
      <charset val="134"/>
    </font>
    <font>
      <sz val="10"/>
      <name val="楷体_GB2312"/>
      <charset val="134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strike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MingLiU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7" fillId="4" borderId="22" applyNumberFormat="0" applyAlignment="0" applyProtection="0">
      <alignment vertical="center"/>
    </xf>
    <xf numFmtId="0" fontId="28" fillId="4" borderId="21" applyNumberFormat="0" applyAlignment="0" applyProtection="0">
      <alignment vertical="center"/>
    </xf>
    <xf numFmtId="0" fontId="29" fillId="5" borderId="23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</cellStyleXfs>
  <cellXfs count="321">
    <xf numFmtId="0" fontId="0" fillId="0" borderId="0" xfId="0">
      <alignment vertical="center"/>
    </xf>
    <xf numFmtId="0" fontId="1" fillId="0" borderId="0" xfId="54" applyFont="1">
      <alignment vertical="center"/>
    </xf>
    <xf numFmtId="0" fontId="2" fillId="0" borderId="0" xfId="54" applyFont="1" applyAlignment="1">
      <alignment horizontal="center" vertical="center"/>
    </xf>
    <xf numFmtId="0" fontId="2" fillId="0" borderId="0" xfId="54" applyFont="1" applyAlignment="1">
      <alignment horizontal="left" vertical="center"/>
    </xf>
    <xf numFmtId="0" fontId="2" fillId="0" borderId="0" xfId="54" applyFont="1" applyAlignment="1">
      <alignment horizontal="center" vertical="center" wrapText="1"/>
    </xf>
    <xf numFmtId="0" fontId="3" fillId="0" borderId="1" xfId="56" applyFont="1" applyBorder="1" applyAlignment="1">
      <alignment horizontal="center" vertical="center"/>
    </xf>
    <xf numFmtId="0" fontId="3" fillId="0" borderId="1" xfId="56" applyFont="1" applyBorder="1" applyAlignment="1">
      <alignment horizontal="left" vertical="center"/>
    </xf>
    <xf numFmtId="0" fontId="4" fillId="0" borderId="1" xfId="56" applyFont="1" applyBorder="1" applyAlignment="1">
      <alignment horizontal="center" vertical="center"/>
    </xf>
    <xf numFmtId="0" fontId="3" fillId="0" borderId="1" xfId="56" applyFont="1" applyBorder="1" applyAlignment="1">
      <alignment horizontal="center" vertical="center" wrapText="1"/>
    </xf>
    <xf numFmtId="0" fontId="5" fillId="0" borderId="1" xfId="54" applyFont="1" applyBorder="1" applyAlignment="1">
      <alignment horizontal="center" vertical="center"/>
    </xf>
    <xf numFmtId="0" fontId="5" fillId="0" borderId="1" xfId="54" applyFont="1" applyBorder="1" applyAlignment="1">
      <alignment horizontal="center" wrapText="1"/>
    </xf>
    <xf numFmtId="0" fontId="3" fillId="0" borderId="1" xfId="54" applyFont="1" applyBorder="1" applyAlignment="1">
      <alignment horizontal="center" vertical="center" wrapText="1"/>
    </xf>
    <xf numFmtId="0" fontId="6" fillId="0" borderId="2" xfId="50" applyFont="1" applyBorder="1">
      <alignment vertical="center"/>
    </xf>
    <xf numFmtId="0" fontId="6" fillId="0" borderId="1" xfId="50" applyFont="1" applyBorder="1" applyAlignment="1">
      <alignment horizontal="center" vertical="center" wrapText="1"/>
    </xf>
    <xf numFmtId="0" fontId="5" fillId="0" borderId="1" xfId="54" applyFont="1" applyBorder="1" applyAlignment="1">
      <alignment horizontal="center" vertical="center" wrapText="1"/>
    </xf>
    <xf numFmtId="0" fontId="4" fillId="0" borderId="1" xfId="50" applyFont="1" applyBorder="1">
      <alignment vertical="center"/>
    </xf>
    <xf numFmtId="176" fontId="4" fillId="0" borderId="1" xfId="50" applyNumberFormat="1" applyFont="1" applyBorder="1" applyAlignment="1">
      <alignment horizontal="center" vertical="center"/>
    </xf>
    <xf numFmtId="177" fontId="4" fillId="0" borderId="1" xfId="50" applyNumberFormat="1" applyFont="1" applyBorder="1">
      <alignment vertical="center"/>
    </xf>
    <xf numFmtId="0" fontId="4" fillId="0" borderId="1" xfId="50" applyFont="1" applyBorder="1" applyAlignment="1">
      <alignment horizontal="center" vertical="center"/>
    </xf>
    <xf numFmtId="0" fontId="6" fillId="0" borderId="2" xfId="52" applyFont="1" applyBorder="1">
      <alignment vertical="center"/>
    </xf>
    <xf numFmtId="0" fontId="6" fillId="0" borderId="1" xfId="52" applyFont="1" applyBorder="1" applyAlignment="1" applyProtection="1">
      <alignment horizontal="center" vertical="center" wrapText="1"/>
      <protection locked="0"/>
    </xf>
    <xf numFmtId="0" fontId="6" fillId="0" borderId="1" xfId="52" applyFont="1" applyBorder="1">
      <alignment vertical="center"/>
    </xf>
    <xf numFmtId="0" fontId="7" fillId="0" borderId="1" xfId="52" applyFont="1" applyBorder="1" applyAlignment="1" applyProtection="1">
      <alignment horizontal="center" vertical="center"/>
      <protection locked="0"/>
    </xf>
    <xf numFmtId="0" fontId="6" fillId="0" borderId="1" xfId="52" applyFont="1" applyBorder="1" applyAlignment="1" applyProtection="1">
      <alignment horizontal="center" vertical="center"/>
      <protection locked="0"/>
    </xf>
    <xf numFmtId="176" fontId="6" fillId="0" borderId="1" xfId="52" applyNumberFormat="1" applyFont="1" applyBorder="1" applyAlignment="1" applyProtection="1">
      <alignment horizontal="center" vertical="center"/>
      <protection locked="0"/>
    </xf>
    <xf numFmtId="0" fontId="6" fillId="0" borderId="1" xfId="50" applyFont="1" applyBorder="1">
      <alignment vertical="center"/>
    </xf>
    <xf numFmtId="0" fontId="6" fillId="0" borderId="1" xfId="50" applyFont="1" applyBorder="1" applyAlignment="1">
      <alignment horizontal="center" vertical="center"/>
    </xf>
    <xf numFmtId="176" fontId="4" fillId="0" borderId="1" xfId="50" applyNumberFormat="1" applyFont="1" applyBorder="1">
      <alignment vertical="center"/>
    </xf>
    <xf numFmtId="0" fontId="4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horizontal="left" vertical="center"/>
    </xf>
    <xf numFmtId="176" fontId="4" fillId="0" borderId="1" xfId="50" applyNumberFormat="1" applyFont="1" applyBorder="1" applyAlignment="1">
      <alignment horizontal="left" vertical="center"/>
    </xf>
    <xf numFmtId="0" fontId="1" fillId="0" borderId="1" xfId="54" applyFont="1" applyBorder="1">
      <alignment vertical="center"/>
    </xf>
    <xf numFmtId="0" fontId="7" fillId="0" borderId="1" xfId="52" applyFont="1" applyBorder="1" applyAlignment="1" applyProtection="1">
      <alignment horizontal="center" vertical="center" wrapText="1"/>
      <protection locked="0"/>
    </xf>
    <xf numFmtId="0" fontId="6" fillId="0" borderId="3" xfId="50" applyFont="1" applyBorder="1">
      <alignment vertical="center"/>
    </xf>
    <xf numFmtId="0" fontId="6" fillId="0" borderId="4" xfId="50" applyFont="1" applyBorder="1">
      <alignment vertical="center"/>
    </xf>
    <xf numFmtId="0" fontId="6" fillId="0" borderId="5" xfId="52" applyFont="1" applyBorder="1">
      <alignment vertical="center"/>
    </xf>
    <xf numFmtId="0" fontId="6" fillId="0" borderId="6" xfId="52" applyFont="1" applyBorder="1" applyAlignment="1" applyProtection="1">
      <alignment horizontal="center" vertical="center" wrapText="1"/>
      <protection locked="0"/>
    </xf>
    <xf numFmtId="0" fontId="6" fillId="0" borderId="7" xfId="52" applyFont="1" applyBorder="1" applyAlignment="1" applyProtection="1">
      <alignment horizontal="center" vertical="center" wrapText="1"/>
      <protection locked="0"/>
    </xf>
    <xf numFmtId="0" fontId="6" fillId="0" borderId="8" xfId="52" applyFont="1" applyBorder="1" applyAlignment="1" applyProtection="1">
      <alignment horizontal="center" vertical="center" wrapText="1"/>
      <protection locked="0"/>
    </xf>
    <xf numFmtId="0" fontId="6" fillId="0" borderId="9" xfId="52" applyFont="1" applyBorder="1">
      <alignment vertical="center"/>
    </xf>
    <xf numFmtId="0" fontId="6" fillId="0" borderId="10" xfId="52" applyFont="1" applyBorder="1" applyAlignment="1" applyProtection="1">
      <alignment horizontal="center" vertical="center" wrapText="1"/>
      <protection locked="0"/>
    </xf>
    <xf numFmtId="0" fontId="6" fillId="0" borderId="11" xfId="52" applyFont="1" applyBorder="1" applyAlignment="1" applyProtection="1">
      <alignment horizontal="center" vertical="center" wrapText="1"/>
      <protection locked="0"/>
    </xf>
    <xf numFmtId="0" fontId="6" fillId="0" borderId="12" xfId="52" applyFont="1" applyBorder="1" applyAlignment="1" applyProtection="1">
      <alignment horizontal="center" vertical="center" wrapText="1"/>
      <protection locked="0"/>
    </xf>
    <xf numFmtId="177" fontId="4" fillId="0" borderId="1" xfId="50" applyNumberFormat="1" applyFont="1" applyBorder="1" applyAlignment="1">
      <alignment horizontal="center" vertical="center"/>
    </xf>
    <xf numFmtId="0" fontId="5" fillId="0" borderId="4" xfId="54" applyFont="1" applyBorder="1" applyAlignment="1">
      <alignment horizontal="center" vertical="center"/>
    </xf>
    <xf numFmtId="0" fontId="5" fillId="0" borderId="4" xfId="54" applyFont="1" applyBorder="1" applyAlignment="1">
      <alignment horizontal="center" wrapText="1"/>
    </xf>
    <xf numFmtId="0" fontId="6" fillId="0" borderId="2" xfId="50" applyFont="1" applyBorder="1" applyAlignment="1">
      <alignment horizontal="left" vertical="center"/>
    </xf>
    <xf numFmtId="0" fontId="4" fillId="0" borderId="1" xfId="50" applyFont="1" applyBorder="1" applyAlignment="1">
      <alignment horizontal="left" vertical="center"/>
    </xf>
    <xf numFmtId="177" fontId="4" fillId="0" borderId="1" xfId="50" applyNumberFormat="1" applyFont="1" applyBorder="1" applyAlignment="1">
      <alignment horizontal="left" vertical="center"/>
    </xf>
    <xf numFmtId="0" fontId="6" fillId="0" borderId="1" xfId="52" applyFont="1" applyBorder="1" applyAlignment="1">
      <alignment horizontal="left" vertical="center"/>
    </xf>
    <xf numFmtId="0" fontId="6" fillId="0" borderId="2" xfId="52" applyFont="1" applyBorder="1" applyAlignment="1">
      <alignment horizontal="left" vertical="center"/>
    </xf>
    <xf numFmtId="0" fontId="6" fillId="0" borderId="13" xfId="50" applyFont="1" applyBorder="1" applyAlignment="1">
      <alignment horizontal="center" vertical="center" wrapText="1"/>
    </xf>
    <xf numFmtId="0" fontId="6" fillId="0" borderId="14" xfId="50" applyFont="1" applyBorder="1" applyAlignment="1">
      <alignment horizontal="center" vertical="center" wrapText="1"/>
    </xf>
    <xf numFmtId="0" fontId="6" fillId="0" borderId="15" xfId="50" applyFont="1" applyBorder="1" applyAlignment="1">
      <alignment horizontal="center" vertical="center" wrapText="1"/>
    </xf>
    <xf numFmtId="0" fontId="4" fillId="0" borderId="1" xfId="54" applyFont="1" applyBorder="1" applyAlignment="1">
      <alignment horizontal="left" vertical="center"/>
    </xf>
    <xf numFmtId="0" fontId="5" fillId="0" borderId="3" xfId="54" applyFont="1" applyBorder="1" applyAlignment="1">
      <alignment horizontal="center" vertical="center"/>
    </xf>
    <xf numFmtId="0" fontId="4" fillId="0" borderId="3" xfId="50" applyFont="1" applyBorder="1">
      <alignment vertical="center"/>
    </xf>
    <xf numFmtId="0" fontId="6" fillId="0" borderId="3" xfId="50" applyFont="1" applyBorder="1" applyAlignment="1">
      <alignment horizontal="center" vertical="center" wrapText="1"/>
    </xf>
    <xf numFmtId="0" fontId="5" fillId="0" borderId="0" xfId="54" applyFont="1" applyFill="1">
      <alignment vertical="center"/>
    </xf>
    <xf numFmtId="0" fontId="1" fillId="0" borderId="0" xfId="54" applyFont="1" applyFill="1" applyAlignment="1">
      <alignment vertical="center" wrapText="1"/>
    </xf>
    <xf numFmtId="0" fontId="1" fillId="0" borderId="0" xfId="54" applyFont="1" applyFill="1" applyAlignment="1">
      <alignment horizontal="left" vertical="center" wrapText="1"/>
    </xf>
    <xf numFmtId="0" fontId="1" fillId="0" borderId="0" xfId="54" applyFont="1" applyFill="1">
      <alignment vertical="center"/>
    </xf>
    <xf numFmtId="0" fontId="2" fillId="0" borderId="0" xfId="54" applyFont="1" applyFill="1" applyAlignment="1">
      <alignment horizontal="center" vertical="center"/>
    </xf>
    <xf numFmtId="0" fontId="2" fillId="0" borderId="0" xfId="54" applyFont="1" applyFill="1" applyAlignment="1">
      <alignment horizontal="left" vertical="center"/>
    </xf>
    <xf numFmtId="0" fontId="2" fillId="0" borderId="0" xfId="54" applyFont="1" applyFill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left" vertical="center"/>
    </xf>
    <xf numFmtId="0" fontId="4" fillId="0" borderId="1" xfId="56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wrapText="1"/>
    </xf>
    <xf numFmtId="0" fontId="5" fillId="0" borderId="1" xfId="54" applyFont="1" applyFill="1" applyBorder="1" applyAlignment="1">
      <alignment horizontal="center"/>
    </xf>
    <xf numFmtId="0" fontId="3" fillId="0" borderId="1" xfId="54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left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left" vertical="center" wrapText="1"/>
    </xf>
    <xf numFmtId="177" fontId="4" fillId="0" borderId="1" xfId="50" applyNumberFormat="1" applyFont="1" applyFill="1" applyBorder="1" applyAlignment="1">
      <alignment horizontal="center" vertical="center" wrapText="1"/>
    </xf>
    <xf numFmtId="177" fontId="4" fillId="0" borderId="1" xfId="50" applyNumberFormat="1" applyFont="1" applyFill="1" applyBorder="1" applyAlignment="1">
      <alignment horizontal="left" vertical="center" wrapText="1"/>
    </xf>
    <xf numFmtId="0" fontId="6" fillId="0" borderId="2" xfId="52" applyFont="1" applyFill="1" applyBorder="1" applyAlignment="1">
      <alignment horizontal="left" vertical="center" wrapText="1"/>
    </xf>
    <xf numFmtId="0" fontId="6" fillId="0" borderId="1" xfId="52" applyFont="1" applyFill="1" applyBorder="1" applyAlignment="1" applyProtection="1">
      <alignment horizontal="center" vertical="center" wrapText="1"/>
      <protection locked="0"/>
    </xf>
    <xf numFmtId="0" fontId="6" fillId="0" borderId="1" xfId="52" applyFont="1" applyFill="1" applyBorder="1" applyAlignment="1">
      <alignment horizontal="left" vertical="center" wrapText="1"/>
    </xf>
    <xf numFmtId="0" fontId="7" fillId="0" borderId="1" xfId="52" applyFont="1" applyFill="1" applyBorder="1" applyAlignment="1" applyProtection="1">
      <alignment horizontal="center" vertical="center" wrapText="1"/>
      <protection locked="0"/>
    </xf>
    <xf numFmtId="176" fontId="6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50" applyFont="1" applyFill="1" applyBorder="1" applyAlignment="1">
      <alignment horizontal="left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left" vertical="center" wrapText="1"/>
    </xf>
    <xf numFmtId="176" fontId="6" fillId="0" borderId="1" xfId="52" applyNumberFormat="1" applyFont="1" applyFill="1" applyBorder="1" applyAlignment="1" applyProtection="1">
      <alignment horizontal="center" vertical="center"/>
      <protection locked="0"/>
    </xf>
    <xf numFmtId="0" fontId="4" fillId="0" borderId="1" xfId="50" applyFont="1" applyFill="1" applyBorder="1" applyAlignment="1">
      <alignment horizontal="center" vertical="center" wrapText="1"/>
    </xf>
    <xf numFmtId="0" fontId="6" fillId="0" borderId="13" xfId="50" applyFont="1" applyFill="1" applyBorder="1" applyAlignment="1">
      <alignment horizontal="center" vertical="center" wrapText="1"/>
    </xf>
    <xf numFmtId="0" fontId="6" fillId="0" borderId="14" xfId="50" applyFont="1" applyFill="1" applyBorder="1" applyAlignment="1">
      <alignment horizontal="center" vertical="center" wrapText="1"/>
    </xf>
    <xf numFmtId="0" fontId="6" fillId="0" borderId="15" xfId="50" applyFont="1" applyFill="1" applyBorder="1" applyAlignment="1">
      <alignment horizontal="center" vertical="center" wrapText="1"/>
    </xf>
    <xf numFmtId="0" fontId="5" fillId="0" borderId="3" xfId="54" applyFont="1" applyFill="1" applyBorder="1" applyAlignment="1">
      <alignment horizontal="center" vertical="center" wrapText="1"/>
    </xf>
    <xf numFmtId="0" fontId="5" fillId="0" borderId="16" xfId="54" applyFont="1" applyFill="1" applyBorder="1" applyAlignment="1">
      <alignment horizontal="center" vertical="center" wrapText="1"/>
    </xf>
    <xf numFmtId="0" fontId="5" fillId="0" borderId="4" xfId="54" applyFont="1" applyFill="1" applyBorder="1" applyAlignment="1">
      <alignment horizontal="center" vertical="center" wrapText="1"/>
    </xf>
    <xf numFmtId="0" fontId="6" fillId="0" borderId="2" xfId="52" applyFont="1" applyFill="1" applyBorder="1" applyAlignment="1">
      <alignment horizontal="left" vertical="center"/>
    </xf>
    <xf numFmtId="0" fontId="6" fillId="0" borderId="1" xfId="52" applyFont="1" applyFill="1" applyBorder="1" applyAlignment="1">
      <alignment horizontal="left" vertical="center"/>
    </xf>
    <xf numFmtId="0" fontId="7" fillId="0" borderId="1" xfId="52" applyFont="1" applyFill="1" applyBorder="1" applyAlignment="1" applyProtection="1">
      <alignment horizontal="center" vertical="center"/>
      <protection locked="0"/>
    </xf>
    <xf numFmtId="0" fontId="5" fillId="0" borderId="0" xfId="55" applyFont="1" applyFill="1">
      <alignment vertical="center"/>
    </xf>
    <xf numFmtId="0" fontId="5" fillId="0" borderId="0" xfId="0" applyFont="1" applyFill="1">
      <alignment vertical="center"/>
    </xf>
    <xf numFmtId="0" fontId="1" fillId="0" borderId="0" xfId="55" applyFont="1" applyFill="1" applyAlignment="1">
      <alignment vertical="center" wrapText="1"/>
    </xf>
    <xf numFmtId="0" fontId="1" fillId="0" borderId="0" xfId="55" applyFont="1" applyFill="1" applyAlignment="1">
      <alignment horizontal="left" vertical="center" wrapText="1"/>
    </xf>
    <xf numFmtId="0" fontId="1" fillId="0" borderId="0" xfId="55" applyFont="1" applyFill="1">
      <alignment vertical="center"/>
    </xf>
    <xf numFmtId="0" fontId="2" fillId="0" borderId="0" xfId="55" applyFont="1" applyFill="1" applyAlignment="1">
      <alignment horizontal="center" vertical="center"/>
    </xf>
    <xf numFmtId="0" fontId="2" fillId="0" borderId="0" xfId="55" applyFont="1" applyFill="1" applyAlignment="1">
      <alignment horizontal="left" vertical="center"/>
    </xf>
    <xf numFmtId="0" fontId="2" fillId="0" borderId="0" xfId="55" applyFont="1" applyFill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left" vertical="center"/>
    </xf>
    <xf numFmtId="0" fontId="4" fillId="0" borderId="1" xfId="57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 wrapText="1"/>
    </xf>
    <xf numFmtId="0" fontId="5" fillId="0" borderId="1" xfId="55" applyFont="1" applyFill="1" applyBorder="1" applyAlignment="1">
      <alignment horizontal="center" vertical="center" wrapText="1"/>
    </xf>
    <xf numFmtId="0" fontId="5" fillId="0" borderId="1" xfId="55" applyFont="1" applyFill="1" applyBorder="1" applyAlignment="1">
      <alignment horizontal="center" wrapText="1"/>
    </xf>
    <xf numFmtId="0" fontId="5" fillId="0" borderId="1" xfId="55" applyFont="1" applyFill="1" applyBorder="1" applyAlignment="1">
      <alignment horizontal="center"/>
    </xf>
    <xf numFmtId="0" fontId="3" fillId="0" borderId="3" xfId="55" applyFont="1" applyFill="1" applyBorder="1" applyAlignment="1">
      <alignment horizontal="center" vertical="center" wrapText="1"/>
    </xf>
    <xf numFmtId="0" fontId="6" fillId="0" borderId="2" xfId="53" applyFont="1" applyFill="1" applyBorder="1" applyAlignment="1">
      <alignment horizontal="left" vertical="center" wrapText="1"/>
    </xf>
    <xf numFmtId="0" fontId="6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5" applyFont="1" applyFill="1" applyBorder="1" applyAlignment="1">
      <alignment horizontal="center" vertical="center"/>
    </xf>
    <xf numFmtId="0" fontId="3" fillId="0" borderId="4" xfId="55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left" vertical="center" wrapText="1"/>
    </xf>
    <xf numFmtId="0" fontId="7" fillId="0" borderId="1" xfId="53" applyFont="1" applyFill="1" applyBorder="1" applyAlignment="1" applyProtection="1">
      <alignment horizontal="center" vertical="center" wrapText="1"/>
      <protection locked="0"/>
    </xf>
    <xf numFmtId="176" fontId="6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51" applyFont="1" applyFill="1" applyBorder="1" applyAlignment="1">
      <alignment horizontal="left" vertical="center" wrapText="1"/>
    </xf>
    <xf numFmtId="0" fontId="6" fillId="0" borderId="1" xfId="51" applyFont="1" applyFill="1" applyBorder="1" applyAlignment="1">
      <alignment horizontal="center" vertical="center" wrapText="1"/>
    </xf>
    <xf numFmtId="176" fontId="4" fillId="0" borderId="1" xfId="51" applyNumberFormat="1" applyFont="1" applyFill="1" applyBorder="1" applyAlignment="1">
      <alignment horizontal="left" vertical="center" wrapText="1"/>
    </xf>
    <xf numFmtId="176" fontId="4" fillId="0" borderId="1" xfId="51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left" vertical="center" wrapText="1"/>
    </xf>
    <xf numFmtId="0" fontId="6" fillId="0" borderId="2" xfId="51" applyFont="1" applyFill="1" applyBorder="1" applyAlignment="1">
      <alignment horizontal="left" vertical="center" wrapText="1"/>
    </xf>
    <xf numFmtId="177" fontId="4" fillId="0" borderId="1" xfId="51" applyNumberFormat="1" applyFont="1" applyFill="1" applyBorder="1" applyAlignment="1">
      <alignment horizontal="left" vertical="center" wrapText="1"/>
    </xf>
    <xf numFmtId="177" fontId="4" fillId="0" borderId="1" xfId="51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left" vertical="center"/>
    </xf>
    <xf numFmtId="176" fontId="6" fillId="0" borderId="1" xfId="53" applyNumberFormat="1" applyFont="1" applyFill="1" applyBorder="1" applyAlignment="1" applyProtection="1">
      <alignment horizontal="center" vertical="center"/>
      <protection locked="0"/>
    </xf>
    <xf numFmtId="0" fontId="6" fillId="0" borderId="2" xfId="53" applyFont="1" applyFill="1" applyBorder="1" applyAlignment="1">
      <alignment horizontal="left" vertical="center"/>
    </xf>
    <xf numFmtId="0" fontId="7" fillId="0" borderId="1" xfId="53" applyFont="1" applyFill="1" applyBorder="1" applyAlignment="1" applyProtection="1">
      <alignment horizontal="center" vertical="center"/>
      <protection locked="0"/>
    </xf>
    <xf numFmtId="0" fontId="6" fillId="0" borderId="1" xfId="51" applyFont="1" applyFill="1" applyBorder="1" applyAlignment="1">
      <alignment horizontal="left" vertical="center"/>
    </xf>
    <xf numFmtId="0" fontId="6" fillId="0" borderId="1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left" vertical="center"/>
    </xf>
    <xf numFmtId="176" fontId="4" fillId="0" borderId="1" xfId="51" applyNumberFormat="1" applyFont="1" applyFill="1" applyBorder="1" applyAlignment="1">
      <alignment horizontal="center" vertical="center"/>
    </xf>
    <xf numFmtId="176" fontId="4" fillId="0" borderId="1" xfId="51" applyNumberFormat="1" applyFont="1" applyFill="1" applyBorder="1" applyAlignment="1">
      <alignment horizontal="left" vertical="center"/>
    </xf>
    <xf numFmtId="0" fontId="6" fillId="0" borderId="2" xfId="51" applyFont="1" applyFill="1" applyBorder="1" applyAlignment="1">
      <alignment horizontal="left" vertical="center"/>
    </xf>
    <xf numFmtId="177" fontId="4" fillId="0" borderId="1" xfId="51" applyNumberFormat="1" applyFont="1" applyFill="1" applyBorder="1" applyAlignment="1">
      <alignment horizontal="left" vertical="center"/>
    </xf>
    <xf numFmtId="177" fontId="4" fillId="0" borderId="1" xfId="51" applyNumberFormat="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/>
    </xf>
    <xf numFmtId="0" fontId="6" fillId="0" borderId="13" xfId="51" applyFont="1" applyFill="1" applyBorder="1" applyAlignment="1">
      <alignment horizontal="center" vertical="center"/>
    </xf>
    <xf numFmtId="0" fontId="6" fillId="0" borderId="14" xfId="51" applyFont="1" applyFill="1" applyBorder="1" applyAlignment="1">
      <alignment horizontal="center" vertical="center"/>
    </xf>
    <xf numFmtId="0" fontId="6" fillId="0" borderId="15" xfId="51" applyFont="1" applyFill="1" applyBorder="1" applyAlignment="1">
      <alignment horizontal="center" vertical="center"/>
    </xf>
    <xf numFmtId="0" fontId="4" fillId="0" borderId="1" xfId="51" applyFont="1" applyFill="1" applyBorder="1">
      <alignment vertical="center"/>
    </xf>
    <xf numFmtId="0" fontId="6" fillId="0" borderId="13" xfId="51" applyFont="1" applyFill="1" applyBorder="1" applyAlignment="1">
      <alignment horizontal="center" vertical="center" wrapText="1"/>
    </xf>
    <xf numFmtId="0" fontId="6" fillId="0" borderId="14" xfId="51" applyFont="1" applyFill="1" applyBorder="1" applyAlignment="1">
      <alignment horizontal="center" vertical="center" wrapText="1"/>
    </xf>
    <xf numFmtId="0" fontId="6" fillId="0" borderId="15" xfId="51" applyFont="1" applyFill="1" applyBorder="1" applyAlignment="1">
      <alignment horizontal="center" vertical="center" wrapText="1"/>
    </xf>
    <xf numFmtId="0" fontId="5" fillId="0" borderId="13" xfId="55" applyFont="1" applyFill="1" applyBorder="1" applyAlignment="1">
      <alignment horizontal="center" vertical="center"/>
    </xf>
    <xf numFmtId="0" fontId="5" fillId="0" borderId="14" xfId="55" applyFont="1" applyFill="1" applyBorder="1" applyAlignment="1">
      <alignment horizontal="center" vertical="center"/>
    </xf>
    <xf numFmtId="0" fontId="5" fillId="0" borderId="15" xfId="55" applyFont="1" applyFill="1" applyBorder="1" applyAlignment="1">
      <alignment horizontal="center" vertical="center"/>
    </xf>
    <xf numFmtId="0" fontId="6" fillId="0" borderId="3" xfId="51" applyFont="1" applyFill="1" applyBorder="1" applyAlignment="1">
      <alignment horizontal="left" vertical="center"/>
    </xf>
    <xf numFmtId="0" fontId="6" fillId="0" borderId="4" xfId="51" applyFont="1" applyFill="1" applyBorder="1" applyAlignment="1">
      <alignment horizontal="left" vertical="center"/>
    </xf>
    <xf numFmtId="0" fontId="6" fillId="0" borderId="1" xfId="53" applyFont="1" applyFill="1" applyBorder="1" applyAlignment="1">
      <alignment horizontal="center" vertical="center"/>
    </xf>
    <xf numFmtId="0" fontId="6" fillId="0" borderId="2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vertical="center" wrapText="1"/>
    </xf>
    <xf numFmtId="0" fontId="1" fillId="0" borderId="1" xfId="55" applyFont="1" applyFill="1" applyBorder="1">
      <alignment vertical="center"/>
    </xf>
    <xf numFmtId="0" fontId="6" fillId="0" borderId="2" xfId="53" applyFont="1" applyFill="1" applyBorder="1" applyAlignment="1">
      <alignment horizontal="center" vertical="center"/>
    </xf>
    <xf numFmtId="177" fontId="1" fillId="0" borderId="1" xfId="55" applyNumberFormat="1" applyFont="1" applyFill="1" applyBorder="1" applyAlignment="1">
      <alignment horizontal="center" vertical="center"/>
    </xf>
    <xf numFmtId="0" fontId="1" fillId="0" borderId="0" xfId="55" applyFont="1" applyFill="1" applyAlignment="1">
      <alignment horizontal="center" vertical="center" wrapText="1"/>
    </xf>
    <xf numFmtId="0" fontId="1" fillId="0" borderId="1" xfId="55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center" vertical="center" wrapText="1"/>
    </xf>
    <xf numFmtId="177" fontId="9" fillId="0" borderId="17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3" xfId="0" applyFont="1" applyFill="1" applyBorder="1">
      <alignment vertical="center"/>
    </xf>
    <xf numFmtId="0" fontId="6" fillId="0" borderId="1" xfId="53" applyFont="1" applyFill="1" applyBorder="1" applyAlignment="1" applyProtection="1">
      <alignment vertical="center" wrapText="1"/>
      <protection locked="0"/>
    </xf>
    <xf numFmtId="0" fontId="11" fillId="0" borderId="17" xfId="0" applyFont="1" applyFill="1" applyBorder="1" applyAlignment="1">
      <alignment horizontal="center" vertical="center" wrapText="1"/>
    </xf>
    <xf numFmtId="0" fontId="5" fillId="0" borderId="0" xfId="55" applyFont="1" applyFill="1" applyAlignment="1">
      <alignment horizontal="center" vertical="center"/>
    </xf>
    <xf numFmtId="0" fontId="5" fillId="0" borderId="0" xfId="55" applyFont="1" applyFill="1" applyAlignment="1">
      <alignment horizontal="center" wrapText="1"/>
    </xf>
    <xf numFmtId="0" fontId="5" fillId="0" borderId="0" xfId="55" applyFont="1" applyFill="1" applyAlignment="1">
      <alignment horizontal="center"/>
    </xf>
    <xf numFmtId="0" fontId="5" fillId="0" borderId="0" xfId="54" applyFont="1" applyFill="1" applyAlignment="1">
      <alignment horizontal="center" vertical="center"/>
    </xf>
    <xf numFmtId="0" fontId="5" fillId="0" borderId="0" xfId="54" applyFont="1" applyFill="1" applyAlignment="1">
      <alignment horizontal="left" vertical="center"/>
    </xf>
    <xf numFmtId="0" fontId="5" fillId="0" borderId="0" xfId="54" applyFont="1" applyFill="1" applyAlignment="1">
      <alignment vertical="center" wrapText="1"/>
    </xf>
    <xf numFmtId="0" fontId="4" fillId="0" borderId="4" xfId="56" applyFont="1" applyFill="1" applyBorder="1" applyAlignment="1">
      <alignment horizontal="center" vertical="center"/>
    </xf>
    <xf numFmtId="0" fontId="4" fillId="0" borderId="4" xfId="56" applyFont="1" applyFill="1" applyBorder="1" applyAlignment="1">
      <alignment horizontal="left" vertical="center"/>
    </xf>
    <xf numFmtId="0" fontId="5" fillId="0" borderId="4" xfId="54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left" vertical="center"/>
    </xf>
    <xf numFmtId="0" fontId="6" fillId="0" borderId="13" xfId="52" applyFont="1" applyFill="1" applyBorder="1" applyAlignment="1" applyProtection="1">
      <alignment horizontal="center" vertical="center" wrapText="1"/>
      <protection locked="0"/>
    </xf>
    <xf numFmtId="0" fontId="6" fillId="0" borderId="15" xfId="52" applyFont="1" applyFill="1" applyBorder="1" applyAlignment="1" applyProtection="1">
      <alignment horizontal="center" vertical="center" wrapText="1"/>
      <protection locked="0"/>
    </xf>
    <xf numFmtId="0" fontId="4" fillId="0" borderId="1" xfId="50" applyFont="1" applyFill="1" applyBorder="1" applyAlignment="1">
      <alignment horizontal="left" vertical="center"/>
    </xf>
    <xf numFmtId="0" fontId="6" fillId="0" borderId="1" xfId="52" applyFont="1" applyFill="1" applyBorder="1">
      <alignment vertical="center"/>
    </xf>
    <xf numFmtId="0" fontId="6" fillId="0" borderId="1" xfId="50" applyFont="1" applyFill="1" applyBorder="1" applyAlignment="1">
      <alignment horizontal="center" vertical="center"/>
    </xf>
    <xf numFmtId="177" fontId="4" fillId="0" borderId="1" xfId="50" applyNumberFormat="1" applyFont="1" applyFill="1" applyBorder="1" applyAlignment="1">
      <alignment horizontal="center" vertical="center"/>
    </xf>
    <xf numFmtId="177" fontId="4" fillId="0" borderId="1" xfId="50" applyNumberFormat="1" applyFont="1" applyFill="1" applyBorder="1" applyAlignment="1">
      <alignment horizontal="left" vertical="center"/>
    </xf>
    <xf numFmtId="176" fontId="4" fillId="0" borderId="1" xfId="50" applyNumberFormat="1" applyFont="1" applyFill="1" applyBorder="1" applyAlignment="1">
      <alignment horizontal="left" vertical="center"/>
    </xf>
    <xf numFmtId="0" fontId="6" fillId="0" borderId="1" xfId="50" applyFont="1" applyFill="1" applyBorder="1" applyAlignment="1">
      <alignment horizontal="left" vertical="center"/>
    </xf>
    <xf numFmtId="176" fontId="4" fillId="0" borderId="1" xfId="50" applyNumberFormat="1" applyFont="1" applyFill="1" applyBorder="1" applyAlignment="1">
      <alignment horizontal="center" vertical="center"/>
    </xf>
    <xf numFmtId="0" fontId="4" fillId="0" borderId="1" xfId="56" applyFont="1" applyFill="1" applyBorder="1" applyAlignment="1">
      <alignment horizontal="left" vertical="center"/>
    </xf>
    <xf numFmtId="176" fontId="4" fillId="0" borderId="1" xfId="50" applyNumberFormat="1" applyFont="1" applyFill="1" applyBorder="1">
      <alignment vertical="center"/>
    </xf>
    <xf numFmtId="176" fontId="5" fillId="0" borderId="1" xfId="54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left" vertical="center"/>
    </xf>
    <xf numFmtId="0" fontId="4" fillId="0" borderId="1" xfId="50" applyFont="1" applyFill="1" applyBorder="1">
      <alignment vertical="center"/>
    </xf>
    <xf numFmtId="0" fontId="5" fillId="0" borderId="1" xfId="54" applyFont="1" applyFill="1" applyBorder="1" applyAlignment="1">
      <alignment vertical="center"/>
    </xf>
    <xf numFmtId="0" fontId="5" fillId="0" borderId="13" xfId="54" applyFont="1" applyFill="1" applyBorder="1" applyAlignment="1">
      <alignment horizontal="center" vertical="center"/>
    </xf>
    <xf numFmtId="0" fontId="5" fillId="0" borderId="14" xfId="54" applyFont="1" applyFill="1" applyBorder="1" applyAlignment="1">
      <alignment horizontal="left" vertical="center"/>
    </xf>
    <xf numFmtId="0" fontId="5" fillId="0" borderId="14" xfId="54" applyFont="1" applyFill="1" applyBorder="1" applyAlignment="1">
      <alignment horizontal="center" vertical="center"/>
    </xf>
    <xf numFmtId="0" fontId="5" fillId="0" borderId="15" xfId="54" applyFont="1" applyFill="1" applyBorder="1" applyAlignment="1">
      <alignment horizontal="center" vertical="center"/>
    </xf>
    <xf numFmtId="0" fontId="6" fillId="0" borderId="6" xfId="52" applyFont="1" applyFill="1" applyBorder="1" applyAlignment="1" applyProtection="1">
      <alignment horizontal="center" vertical="center" wrapText="1"/>
      <protection locked="0"/>
    </xf>
    <xf numFmtId="0" fontId="6" fillId="0" borderId="8" xfId="52" applyFont="1" applyFill="1" applyBorder="1" applyAlignment="1" applyProtection="1">
      <alignment horizontal="center" vertical="center" wrapText="1"/>
      <protection locked="0"/>
    </xf>
    <xf numFmtId="0" fontId="6" fillId="0" borderId="7" xfId="52" applyFont="1" applyFill="1" applyBorder="1" applyAlignment="1" applyProtection="1">
      <alignment horizontal="center" vertical="center" wrapText="1"/>
      <protection locked="0"/>
    </xf>
    <xf numFmtId="0" fontId="6" fillId="0" borderId="10" xfId="52" applyFont="1" applyFill="1" applyBorder="1" applyAlignment="1" applyProtection="1">
      <alignment horizontal="center" vertical="center" wrapText="1"/>
      <protection locked="0"/>
    </xf>
    <xf numFmtId="0" fontId="6" fillId="0" borderId="12" xfId="52" applyFont="1" applyFill="1" applyBorder="1" applyAlignment="1" applyProtection="1">
      <alignment horizontal="center" vertical="center" wrapText="1"/>
      <protection locked="0"/>
    </xf>
    <xf numFmtId="0" fontId="6" fillId="0" borderId="11" xfId="52" applyFont="1" applyFill="1" applyBorder="1" applyAlignment="1" applyProtection="1">
      <alignment horizontal="center" vertical="center" wrapText="1"/>
      <protection locked="0"/>
    </xf>
    <xf numFmtId="0" fontId="5" fillId="0" borderId="1" xfId="54" applyFont="1" applyFill="1" applyBorder="1" applyAlignment="1">
      <alignment horizontal="left"/>
    </xf>
    <xf numFmtId="0" fontId="12" fillId="0" borderId="1" xfId="52" applyFont="1" applyFill="1" applyBorder="1" applyProtection="1">
      <alignment vertical="center"/>
      <protection locked="0"/>
    </xf>
    <xf numFmtId="0" fontId="4" fillId="0" borderId="1" xfId="50" applyFont="1" applyFill="1" applyBorder="1" applyAlignment="1">
      <alignment horizontal="center" vertical="center"/>
    </xf>
    <xf numFmtId="176" fontId="5" fillId="0" borderId="1" xfId="54" applyNumberFormat="1" applyFont="1" applyFill="1" applyBorder="1" applyAlignment="1">
      <alignment horizontal="center" vertical="center" wrapText="1"/>
    </xf>
    <xf numFmtId="0" fontId="6" fillId="0" borderId="13" xfId="50" applyFont="1" applyFill="1" applyBorder="1" applyAlignment="1">
      <alignment horizontal="center" vertical="center"/>
    </xf>
    <xf numFmtId="0" fontId="6" fillId="0" borderId="14" xfId="50" applyFont="1" applyFill="1" applyBorder="1" applyAlignment="1">
      <alignment horizontal="center" vertical="center"/>
    </xf>
    <xf numFmtId="0" fontId="6" fillId="0" borderId="15" xfId="50" applyFont="1" applyFill="1" applyBorder="1" applyAlignment="1">
      <alignment horizontal="center" vertical="center"/>
    </xf>
    <xf numFmtId="0" fontId="5" fillId="0" borderId="13" xfId="54" applyFont="1" applyFill="1" applyBorder="1" applyAlignment="1">
      <alignment horizontal="center"/>
    </xf>
    <xf numFmtId="0" fontId="5" fillId="0" borderId="14" xfId="54" applyFont="1" applyFill="1" applyBorder="1" applyAlignment="1">
      <alignment horizontal="center"/>
    </xf>
    <xf numFmtId="0" fontId="5" fillId="0" borderId="15" xfId="54" applyFont="1" applyFill="1" applyBorder="1" applyAlignment="1">
      <alignment horizontal="center"/>
    </xf>
    <xf numFmtId="0" fontId="6" fillId="0" borderId="5" xfId="52" applyFont="1" applyFill="1" applyBorder="1" applyAlignment="1">
      <alignment horizontal="left" vertical="center"/>
    </xf>
    <xf numFmtId="0" fontId="6" fillId="0" borderId="9" xfId="52" applyFont="1" applyFill="1" applyBorder="1" applyAlignment="1">
      <alignment horizontal="left" vertical="center"/>
    </xf>
    <xf numFmtId="176" fontId="6" fillId="0" borderId="1" xfId="52" applyNumberFormat="1" applyFont="1" applyFill="1" applyBorder="1">
      <alignment vertical="center"/>
    </xf>
    <xf numFmtId="0" fontId="4" fillId="0" borderId="1" xfId="54" applyFont="1" applyFill="1" applyBorder="1" applyAlignment="1">
      <alignment horizontal="left" vertical="center"/>
    </xf>
    <xf numFmtId="176" fontId="13" fillId="0" borderId="1" xfId="54" applyNumberFormat="1" applyFont="1" applyFill="1" applyBorder="1" applyAlignment="1">
      <alignment horizontal="center" vertical="center"/>
    </xf>
    <xf numFmtId="176" fontId="6" fillId="0" borderId="1" xfId="50" applyNumberFormat="1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left" vertical="center"/>
    </xf>
    <xf numFmtId="0" fontId="6" fillId="0" borderId="4" xfId="50" applyFont="1" applyFill="1" applyBorder="1" applyAlignment="1">
      <alignment horizontal="left" vertical="center"/>
    </xf>
    <xf numFmtId="0" fontId="6" fillId="0" borderId="3" xfId="50" applyFont="1" applyFill="1" applyBorder="1" applyAlignment="1">
      <alignment horizontal="left" vertical="center" wrapText="1"/>
    </xf>
    <xf numFmtId="0" fontId="6" fillId="0" borderId="4" xfId="50" applyFont="1" applyFill="1" applyBorder="1" applyAlignment="1">
      <alignment horizontal="left" vertical="center" wrapText="1"/>
    </xf>
    <xf numFmtId="0" fontId="1" fillId="0" borderId="1" xfId="54" applyFont="1" applyFill="1" applyBorder="1" applyAlignment="1">
      <alignment horizontal="center" vertical="center"/>
    </xf>
    <xf numFmtId="0" fontId="3" fillId="0" borderId="3" xfId="54" applyFont="1" applyFill="1" applyBorder="1" applyAlignment="1">
      <alignment horizontal="center" vertical="center" wrapText="1"/>
    </xf>
    <xf numFmtId="0" fontId="3" fillId="0" borderId="4" xfId="54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/>
      <protection locked="0"/>
    </xf>
    <xf numFmtId="177" fontId="4" fillId="0" borderId="13" xfId="50" applyNumberFormat="1" applyFont="1" applyFill="1" applyBorder="1" applyAlignment="1">
      <alignment horizontal="center" vertical="center"/>
    </xf>
    <xf numFmtId="0" fontId="4" fillId="0" borderId="0" xfId="50" applyFont="1" applyFill="1">
      <alignment vertical="center"/>
    </xf>
    <xf numFmtId="0" fontId="12" fillId="0" borderId="1" xfId="52" applyFont="1" applyFill="1" applyBorder="1" applyAlignment="1" applyProtection="1">
      <alignment horizontal="center" vertical="center"/>
      <protection locked="0"/>
    </xf>
    <xf numFmtId="0" fontId="14" fillId="0" borderId="1" xfId="50" applyFont="1" applyFill="1" applyBorder="1" applyAlignment="1">
      <alignment horizontal="center" vertical="center" wrapText="1"/>
    </xf>
    <xf numFmtId="0" fontId="6" fillId="0" borderId="3" xfId="52" applyFont="1" applyFill="1" applyBorder="1">
      <alignment vertical="center"/>
    </xf>
    <xf numFmtId="0" fontId="15" fillId="0" borderId="1" xfId="54" applyFont="1" applyFill="1" applyBorder="1" applyAlignment="1">
      <alignment horizontal="center" vertical="center"/>
    </xf>
    <xf numFmtId="0" fontId="5" fillId="0" borderId="1" xfId="54" applyFont="1" applyFill="1" applyBorder="1">
      <alignment vertical="center"/>
    </xf>
    <xf numFmtId="0" fontId="5" fillId="0" borderId="1" xfId="54" applyFont="1" applyFill="1" applyBorder="1" applyAlignment="1">
      <alignment vertical="center" wrapText="1"/>
    </xf>
    <xf numFmtId="0" fontId="5" fillId="0" borderId="10" xfId="54" applyFont="1" applyFill="1" applyBorder="1" applyAlignment="1">
      <alignment horizontal="center" vertical="center"/>
    </xf>
    <xf numFmtId="0" fontId="5" fillId="0" borderId="11" xfId="54" applyFont="1" applyFill="1" applyBorder="1" applyAlignment="1">
      <alignment horizontal="center" vertical="center"/>
    </xf>
    <xf numFmtId="0" fontId="5" fillId="0" borderId="4" xfId="54" applyFont="1" applyFill="1" applyBorder="1" applyAlignment="1">
      <alignment horizontal="center" wrapText="1"/>
    </xf>
    <xf numFmtId="0" fontId="6" fillId="0" borderId="3" xfId="50" applyFont="1" applyFill="1" applyBorder="1" applyAlignment="1">
      <alignment horizontal="center" vertical="center"/>
    </xf>
    <xf numFmtId="0" fontId="6" fillId="0" borderId="4" xfId="50" applyFont="1" applyFill="1" applyBorder="1" applyAlignment="1">
      <alignment horizontal="center" vertical="center"/>
    </xf>
    <xf numFmtId="0" fontId="5" fillId="0" borderId="3" xfId="54" applyFont="1" applyFill="1" applyBorder="1" applyAlignment="1">
      <alignment horizontal="center" vertical="center"/>
    </xf>
    <xf numFmtId="177" fontId="4" fillId="0" borderId="3" xfId="50" applyNumberFormat="1" applyFont="1" applyFill="1" applyBorder="1" applyAlignment="1">
      <alignment horizontal="left" vertical="center"/>
    </xf>
    <xf numFmtId="177" fontId="4" fillId="0" borderId="3" xfId="50" applyNumberFormat="1" applyFont="1" applyFill="1" applyBorder="1" applyAlignment="1">
      <alignment horizontal="center" vertical="center"/>
    </xf>
    <xf numFmtId="177" fontId="4" fillId="0" borderId="0" xfId="50" applyNumberFormat="1" applyFont="1" applyFill="1" applyAlignment="1">
      <alignment horizontal="center" vertical="center"/>
    </xf>
    <xf numFmtId="0" fontId="5" fillId="0" borderId="0" xfId="54" applyFont="1" applyFill="1" applyAlignment="1">
      <alignment horizontal="center" wrapText="1"/>
    </xf>
    <xf numFmtId="0" fontId="5" fillId="0" borderId="0" xfId="54" applyFont="1" applyFill="1" applyAlignment="1">
      <alignment horizontal="center"/>
    </xf>
    <xf numFmtId="0" fontId="5" fillId="0" borderId="4" xfId="54" applyFont="1" applyFill="1" applyBorder="1" applyAlignment="1">
      <alignment horizontal="center"/>
    </xf>
    <xf numFmtId="0" fontId="4" fillId="0" borderId="1" xfId="50" applyNumberFormat="1" applyFont="1" applyFill="1" applyBorder="1" applyAlignment="1">
      <alignment horizontal="center" vertical="center"/>
    </xf>
    <xf numFmtId="176" fontId="5" fillId="0" borderId="1" xfId="54" applyNumberFormat="1" applyFont="1" applyFill="1" applyBorder="1">
      <alignment vertical="center"/>
    </xf>
    <xf numFmtId="0" fontId="5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52" applyNumberFormat="1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4" fillId="0" borderId="3" xfId="50" applyFont="1" applyBorder="1" applyAlignment="1">
      <alignment horizontal="center" vertical="center" wrapText="1"/>
    </xf>
    <xf numFmtId="0" fontId="4" fillId="0" borderId="4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6" fillId="0" borderId="5" xfId="52" applyFont="1" applyBorder="1" applyAlignment="1">
      <alignment horizontal="left" vertical="center"/>
    </xf>
    <xf numFmtId="0" fontId="6" fillId="0" borderId="9" xfId="52" applyFont="1" applyBorder="1" applyAlignment="1">
      <alignment horizontal="left" vertical="center"/>
    </xf>
    <xf numFmtId="0" fontId="6" fillId="0" borderId="13" xfId="50" applyFont="1" applyBorder="1" applyAlignment="1">
      <alignment horizontal="center" vertical="center"/>
    </xf>
    <xf numFmtId="0" fontId="6" fillId="0" borderId="15" xfId="50" applyFont="1" applyBorder="1" applyAlignment="1">
      <alignment horizontal="center" vertical="center"/>
    </xf>
    <xf numFmtId="176" fontId="6" fillId="0" borderId="1" xfId="50" applyNumberFormat="1" applyFont="1" applyBorder="1" applyAlignment="1">
      <alignment horizontal="center" vertical="center" wrapText="1"/>
    </xf>
    <xf numFmtId="0" fontId="6" fillId="0" borderId="3" xfId="50" applyFont="1" applyBorder="1" applyAlignment="1">
      <alignment horizontal="left" vertical="center"/>
    </xf>
    <xf numFmtId="0" fontId="6" fillId="0" borderId="4" xfId="50" applyFont="1" applyBorder="1" applyAlignment="1">
      <alignment horizontal="left" vertical="center"/>
    </xf>
    <xf numFmtId="0" fontId="14" fillId="0" borderId="1" xfId="50" applyFont="1" applyBorder="1" applyAlignment="1">
      <alignment horizontal="center" vertical="center" wrapText="1"/>
    </xf>
    <xf numFmtId="0" fontId="17" fillId="0" borderId="1" xfId="5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3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6" fillId="0" borderId="14" xfId="5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/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2 2" xfId="51"/>
    <cellStyle name="常规 3" xfId="52"/>
    <cellStyle name="常规 3 2" xfId="53"/>
    <cellStyle name="常规 5" xfId="54"/>
    <cellStyle name="常规 5 2" xfId="55"/>
    <cellStyle name="常规_Sheet1" xfId="56"/>
    <cellStyle name="常规_Sheet1 2" xfId="5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family val="3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342</xdr:row>
      <xdr:rowOff>5715</xdr:rowOff>
    </xdr:from>
    <xdr:to>
      <xdr:col>1</xdr:col>
      <xdr:colOff>431800</xdr:colOff>
      <xdr:row>344</xdr:row>
      <xdr:rowOff>184150</xdr:rowOff>
    </xdr:to>
    <xdr:cxnSp>
      <xdr:nvCxnSpPr>
        <xdr:cNvPr id="2" name="直接连接符 1"/>
        <xdr:cNvCxnSpPr/>
      </xdr:nvCxnSpPr>
      <xdr:spPr>
        <a:xfrm>
          <a:off x="408305" y="707497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338</xdr:row>
      <xdr:rowOff>4445</xdr:rowOff>
    </xdr:from>
    <xdr:to>
      <xdr:col>1</xdr:col>
      <xdr:colOff>479425</xdr:colOff>
      <xdr:row>340</xdr:row>
      <xdr:rowOff>0</xdr:rowOff>
    </xdr:to>
    <xdr:cxnSp>
      <xdr:nvCxnSpPr>
        <xdr:cNvPr id="3" name="直接连接符 2"/>
        <xdr:cNvCxnSpPr/>
      </xdr:nvCxnSpPr>
      <xdr:spPr>
        <a:xfrm>
          <a:off x="402590" y="69757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333</xdr:row>
      <xdr:rowOff>5715</xdr:rowOff>
    </xdr:from>
    <xdr:to>
      <xdr:col>1</xdr:col>
      <xdr:colOff>431800</xdr:colOff>
      <xdr:row>335</xdr:row>
      <xdr:rowOff>184150</xdr:rowOff>
    </xdr:to>
    <xdr:cxnSp>
      <xdr:nvCxnSpPr>
        <xdr:cNvPr id="4" name="直接连接符 3"/>
        <xdr:cNvCxnSpPr/>
      </xdr:nvCxnSpPr>
      <xdr:spPr>
        <a:xfrm>
          <a:off x="408305" y="687685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5715</xdr:rowOff>
    </xdr:from>
    <xdr:to>
      <xdr:col>1</xdr:col>
      <xdr:colOff>474272</xdr:colOff>
      <xdr:row>299</xdr:row>
      <xdr:rowOff>11</xdr:rowOff>
    </xdr:to>
    <xdr:cxnSp>
      <xdr:nvCxnSpPr>
        <xdr:cNvPr id="5" name="直接连接符 4"/>
        <xdr:cNvCxnSpPr/>
      </xdr:nvCxnSpPr>
      <xdr:spPr>
        <a:xfrm>
          <a:off x="402590" y="614381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328</xdr:row>
      <xdr:rowOff>4445</xdr:rowOff>
    </xdr:from>
    <xdr:to>
      <xdr:col>1</xdr:col>
      <xdr:colOff>479425</xdr:colOff>
      <xdr:row>330</xdr:row>
      <xdr:rowOff>0</xdr:rowOff>
    </xdr:to>
    <xdr:cxnSp>
      <xdr:nvCxnSpPr>
        <xdr:cNvPr id="6" name="直接连接符 5"/>
        <xdr:cNvCxnSpPr/>
      </xdr:nvCxnSpPr>
      <xdr:spPr>
        <a:xfrm>
          <a:off x="402590" y="67578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301</xdr:row>
      <xdr:rowOff>5715</xdr:rowOff>
    </xdr:from>
    <xdr:to>
      <xdr:col>1</xdr:col>
      <xdr:colOff>474272</xdr:colOff>
      <xdr:row>303</xdr:row>
      <xdr:rowOff>11</xdr:rowOff>
    </xdr:to>
    <xdr:cxnSp>
      <xdr:nvCxnSpPr>
        <xdr:cNvPr id="7" name="直接连接符 6"/>
        <xdr:cNvCxnSpPr/>
      </xdr:nvCxnSpPr>
      <xdr:spPr>
        <a:xfrm>
          <a:off x="402590" y="62230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307</xdr:row>
      <xdr:rowOff>4445</xdr:rowOff>
    </xdr:from>
    <xdr:to>
      <xdr:col>1</xdr:col>
      <xdr:colOff>479425</xdr:colOff>
      <xdr:row>309</xdr:row>
      <xdr:rowOff>0</xdr:rowOff>
    </xdr:to>
    <xdr:cxnSp>
      <xdr:nvCxnSpPr>
        <xdr:cNvPr id="8" name="直接连接符 7"/>
        <xdr:cNvCxnSpPr/>
      </xdr:nvCxnSpPr>
      <xdr:spPr>
        <a:xfrm>
          <a:off x="402590" y="63418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313</xdr:row>
      <xdr:rowOff>4445</xdr:rowOff>
    </xdr:from>
    <xdr:to>
      <xdr:col>1</xdr:col>
      <xdr:colOff>479425</xdr:colOff>
      <xdr:row>315</xdr:row>
      <xdr:rowOff>0</xdr:rowOff>
    </xdr:to>
    <xdr:cxnSp>
      <xdr:nvCxnSpPr>
        <xdr:cNvPr id="9" name="直接连接符 8"/>
        <xdr:cNvCxnSpPr/>
      </xdr:nvCxnSpPr>
      <xdr:spPr>
        <a:xfrm>
          <a:off x="402590" y="64606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318</xdr:row>
      <xdr:rowOff>5715</xdr:rowOff>
    </xdr:from>
    <xdr:to>
      <xdr:col>1</xdr:col>
      <xdr:colOff>431800</xdr:colOff>
      <xdr:row>320</xdr:row>
      <xdr:rowOff>184150</xdr:rowOff>
    </xdr:to>
    <xdr:cxnSp>
      <xdr:nvCxnSpPr>
        <xdr:cNvPr id="10" name="直接连接符 9"/>
        <xdr:cNvCxnSpPr/>
      </xdr:nvCxnSpPr>
      <xdr:spPr>
        <a:xfrm>
          <a:off x="408305" y="65598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292</xdr:row>
      <xdr:rowOff>5715</xdr:rowOff>
    </xdr:from>
    <xdr:to>
      <xdr:col>1</xdr:col>
      <xdr:colOff>431800</xdr:colOff>
      <xdr:row>294</xdr:row>
      <xdr:rowOff>184150</xdr:rowOff>
    </xdr:to>
    <xdr:cxnSp>
      <xdr:nvCxnSpPr>
        <xdr:cNvPr id="11" name="直接连接符 10"/>
        <xdr:cNvCxnSpPr/>
      </xdr:nvCxnSpPr>
      <xdr:spPr>
        <a:xfrm>
          <a:off x="408305" y="60249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258</xdr:row>
      <xdr:rowOff>5715</xdr:rowOff>
    </xdr:from>
    <xdr:to>
      <xdr:col>1</xdr:col>
      <xdr:colOff>474272</xdr:colOff>
      <xdr:row>260</xdr:row>
      <xdr:rowOff>11</xdr:rowOff>
    </xdr:to>
    <xdr:cxnSp>
      <xdr:nvCxnSpPr>
        <xdr:cNvPr id="22" name="直接连接符 21"/>
        <xdr:cNvCxnSpPr/>
      </xdr:nvCxnSpPr>
      <xdr:spPr>
        <a:xfrm>
          <a:off x="402590" y="535133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288</xdr:row>
      <xdr:rowOff>4445</xdr:rowOff>
    </xdr:from>
    <xdr:to>
      <xdr:col>1</xdr:col>
      <xdr:colOff>479425</xdr:colOff>
      <xdr:row>290</xdr:row>
      <xdr:rowOff>0</xdr:rowOff>
    </xdr:to>
    <xdr:cxnSp>
      <xdr:nvCxnSpPr>
        <xdr:cNvPr id="23" name="直接连接符 22"/>
        <xdr:cNvCxnSpPr/>
      </xdr:nvCxnSpPr>
      <xdr:spPr>
        <a:xfrm>
          <a:off x="402590" y="59455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262</xdr:row>
      <xdr:rowOff>5715</xdr:rowOff>
    </xdr:from>
    <xdr:to>
      <xdr:col>1</xdr:col>
      <xdr:colOff>474272</xdr:colOff>
      <xdr:row>264</xdr:row>
      <xdr:rowOff>11</xdr:rowOff>
    </xdr:to>
    <xdr:cxnSp>
      <xdr:nvCxnSpPr>
        <xdr:cNvPr id="24" name="直接连接符 23"/>
        <xdr:cNvCxnSpPr/>
      </xdr:nvCxnSpPr>
      <xdr:spPr>
        <a:xfrm>
          <a:off x="402590" y="54305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267</xdr:row>
      <xdr:rowOff>4445</xdr:rowOff>
    </xdr:from>
    <xdr:to>
      <xdr:col>1</xdr:col>
      <xdr:colOff>479425</xdr:colOff>
      <xdr:row>269</xdr:row>
      <xdr:rowOff>0</xdr:rowOff>
    </xdr:to>
    <xdr:cxnSp>
      <xdr:nvCxnSpPr>
        <xdr:cNvPr id="25" name="直接连接符 24"/>
        <xdr:cNvCxnSpPr/>
      </xdr:nvCxnSpPr>
      <xdr:spPr>
        <a:xfrm>
          <a:off x="402590" y="55295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274</xdr:row>
      <xdr:rowOff>5715</xdr:rowOff>
    </xdr:from>
    <xdr:to>
      <xdr:col>1</xdr:col>
      <xdr:colOff>431800</xdr:colOff>
      <xdr:row>276</xdr:row>
      <xdr:rowOff>184150</xdr:rowOff>
    </xdr:to>
    <xdr:cxnSp>
      <xdr:nvCxnSpPr>
        <xdr:cNvPr id="26" name="直接连接符 25"/>
        <xdr:cNvCxnSpPr/>
      </xdr:nvCxnSpPr>
      <xdr:spPr>
        <a:xfrm>
          <a:off x="408305" y="566832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225</xdr:row>
      <xdr:rowOff>5715</xdr:rowOff>
    </xdr:from>
    <xdr:to>
      <xdr:col>1</xdr:col>
      <xdr:colOff>474272</xdr:colOff>
      <xdr:row>227</xdr:row>
      <xdr:rowOff>11</xdr:rowOff>
    </xdr:to>
    <xdr:cxnSp>
      <xdr:nvCxnSpPr>
        <xdr:cNvPr id="27" name="直接连接符 26"/>
        <xdr:cNvCxnSpPr/>
      </xdr:nvCxnSpPr>
      <xdr:spPr>
        <a:xfrm>
          <a:off x="402590" y="467772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254</xdr:row>
      <xdr:rowOff>4445</xdr:rowOff>
    </xdr:from>
    <xdr:to>
      <xdr:col>1</xdr:col>
      <xdr:colOff>479425</xdr:colOff>
      <xdr:row>256</xdr:row>
      <xdr:rowOff>0</xdr:rowOff>
    </xdr:to>
    <xdr:cxnSp>
      <xdr:nvCxnSpPr>
        <xdr:cNvPr id="28" name="直接连接符 27"/>
        <xdr:cNvCxnSpPr/>
      </xdr:nvCxnSpPr>
      <xdr:spPr>
        <a:xfrm>
          <a:off x="402590" y="52521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229</xdr:row>
      <xdr:rowOff>5715</xdr:rowOff>
    </xdr:from>
    <xdr:to>
      <xdr:col>1</xdr:col>
      <xdr:colOff>474272</xdr:colOff>
      <xdr:row>231</xdr:row>
      <xdr:rowOff>11</xdr:rowOff>
    </xdr:to>
    <xdr:cxnSp>
      <xdr:nvCxnSpPr>
        <xdr:cNvPr id="29" name="直接连接符 28"/>
        <xdr:cNvCxnSpPr/>
      </xdr:nvCxnSpPr>
      <xdr:spPr>
        <a:xfrm>
          <a:off x="402590" y="475697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237</xdr:row>
      <xdr:rowOff>4445</xdr:rowOff>
    </xdr:from>
    <xdr:to>
      <xdr:col>1</xdr:col>
      <xdr:colOff>479425</xdr:colOff>
      <xdr:row>239</xdr:row>
      <xdr:rowOff>0</xdr:rowOff>
    </xdr:to>
    <xdr:cxnSp>
      <xdr:nvCxnSpPr>
        <xdr:cNvPr id="30" name="直接连接符 29"/>
        <xdr:cNvCxnSpPr/>
      </xdr:nvCxnSpPr>
      <xdr:spPr>
        <a:xfrm>
          <a:off x="402590" y="49153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241</xdr:row>
      <xdr:rowOff>5715</xdr:rowOff>
    </xdr:from>
    <xdr:to>
      <xdr:col>1</xdr:col>
      <xdr:colOff>431800</xdr:colOff>
      <xdr:row>243</xdr:row>
      <xdr:rowOff>184150</xdr:rowOff>
    </xdr:to>
    <xdr:cxnSp>
      <xdr:nvCxnSpPr>
        <xdr:cNvPr id="31" name="直接连接符 30"/>
        <xdr:cNvCxnSpPr/>
      </xdr:nvCxnSpPr>
      <xdr:spPr>
        <a:xfrm>
          <a:off x="408305" y="499471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4445</xdr:rowOff>
    </xdr:from>
    <xdr:to>
      <xdr:col>1</xdr:col>
      <xdr:colOff>479425</xdr:colOff>
      <xdr:row>223</xdr:row>
      <xdr:rowOff>0</xdr:rowOff>
    </xdr:to>
    <xdr:cxnSp>
      <xdr:nvCxnSpPr>
        <xdr:cNvPr id="32" name="直接连接符 31"/>
        <xdr:cNvCxnSpPr/>
      </xdr:nvCxnSpPr>
      <xdr:spPr>
        <a:xfrm>
          <a:off x="402590" y="45785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</xdr:row>
      <xdr:rowOff>5715</xdr:rowOff>
    </xdr:from>
    <xdr:to>
      <xdr:col>1</xdr:col>
      <xdr:colOff>474272</xdr:colOff>
      <xdr:row>211</xdr:row>
      <xdr:rowOff>11</xdr:rowOff>
    </xdr:to>
    <xdr:cxnSp>
      <xdr:nvCxnSpPr>
        <xdr:cNvPr id="33" name="直接连接符 32"/>
        <xdr:cNvCxnSpPr/>
      </xdr:nvCxnSpPr>
      <xdr:spPr>
        <a:xfrm>
          <a:off x="402590" y="434092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212</xdr:row>
      <xdr:rowOff>4445</xdr:rowOff>
    </xdr:from>
    <xdr:to>
      <xdr:col>1</xdr:col>
      <xdr:colOff>479425</xdr:colOff>
      <xdr:row>214</xdr:row>
      <xdr:rowOff>0</xdr:rowOff>
    </xdr:to>
    <xdr:cxnSp>
      <xdr:nvCxnSpPr>
        <xdr:cNvPr id="34" name="直接连接符 33"/>
        <xdr:cNvCxnSpPr/>
      </xdr:nvCxnSpPr>
      <xdr:spPr>
        <a:xfrm>
          <a:off x="402590" y="44002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215</xdr:row>
      <xdr:rowOff>5715</xdr:rowOff>
    </xdr:from>
    <xdr:to>
      <xdr:col>1</xdr:col>
      <xdr:colOff>431800</xdr:colOff>
      <xdr:row>217</xdr:row>
      <xdr:rowOff>184150</xdr:rowOff>
    </xdr:to>
    <xdr:cxnSp>
      <xdr:nvCxnSpPr>
        <xdr:cNvPr id="35" name="直接连接符 34"/>
        <xdr:cNvCxnSpPr/>
      </xdr:nvCxnSpPr>
      <xdr:spPr>
        <a:xfrm>
          <a:off x="408305" y="44597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</xdr:row>
      <xdr:rowOff>4445</xdr:rowOff>
    </xdr:from>
    <xdr:to>
      <xdr:col>1</xdr:col>
      <xdr:colOff>479425</xdr:colOff>
      <xdr:row>207</xdr:row>
      <xdr:rowOff>0</xdr:rowOff>
    </xdr:to>
    <xdr:cxnSp>
      <xdr:nvCxnSpPr>
        <xdr:cNvPr id="36" name="直接连接符 35"/>
        <xdr:cNvCxnSpPr/>
      </xdr:nvCxnSpPr>
      <xdr:spPr>
        <a:xfrm>
          <a:off x="402590" y="42417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5715</xdr:rowOff>
    </xdr:from>
    <xdr:to>
      <xdr:col>1</xdr:col>
      <xdr:colOff>474272</xdr:colOff>
      <xdr:row>195</xdr:row>
      <xdr:rowOff>11</xdr:rowOff>
    </xdr:to>
    <xdr:cxnSp>
      <xdr:nvCxnSpPr>
        <xdr:cNvPr id="37" name="直接连接符 36"/>
        <xdr:cNvCxnSpPr/>
      </xdr:nvCxnSpPr>
      <xdr:spPr>
        <a:xfrm>
          <a:off x="402590" y="400411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196</xdr:row>
      <xdr:rowOff>4445</xdr:rowOff>
    </xdr:from>
    <xdr:to>
      <xdr:col>1</xdr:col>
      <xdr:colOff>479425</xdr:colOff>
      <xdr:row>198</xdr:row>
      <xdr:rowOff>0</xdr:rowOff>
    </xdr:to>
    <xdr:cxnSp>
      <xdr:nvCxnSpPr>
        <xdr:cNvPr id="38" name="直接连接符 37"/>
        <xdr:cNvCxnSpPr/>
      </xdr:nvCxnSpPr>
      <xdr:spPr>
        <a:xfrm>
          <a:off x="402590" y="40634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199</xdr:row>
      <xdr:rowOff>5715</xdr:rowOff>
    </xdr:from>
    <xdr:to>
      <xdr:col>1</xdr:col>
      <xdr:colOff>431800</xdr:colOff>
      <xdr:row>201</xdr:row>
      <xdr:rowOff>184150</xdr:rowOff>
    </xdr:to>
    <xdr:cxnSp>
      <xdr:nvCxnSpPr>
        <xdr:cNvPr id="39" name="直接连接符 38"/>
        <xdr:cNvCxnSpPr/>
      </xdr:nvCxnSpPr>
      <xdr:spPr>
        <a:xfrm>
          <a:off x="408305" y="412299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</xdr:row>
      <xdr:rowOff>5715</xdr:rowOff>
    </xdr:from>
    <xdr:to>
      <xdr:col>1</xdr:col>
      <xdr:colOff>474272</xdr:colOff>
      <xdr:row>179</xdr:row>
      <xdr:rowOff>11</xdr:rowOff>
    </xdr:to>
    <xdr:cxnSp>
      <xdr:nvCxnSpPr>
        <xdr:cNvPr id="40" name="直接连接符 39"/>
        <xdr:cNvCxnSpPr/>
      </xdr:nvCxnSpPr>
      <xdr:spPr>
        <a:xfrm>
          <a:off x="402590" y="366731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</xdr:row>
      <xdr:rowOff>4445</xdr:rowOff>
    </xdr:from>
    <xdr:to>
      <xdr:col>1</xdr:col>
      <xdr:colOff>479425</xdr:colOff>
      <xdr:row>182</xdr:row>
      <xdr:rowOff>0</xdr:rowOff>
    </xdr:to>
    <xdr:cxnSp>
      <xdr:nvCxnSpPr>
        <xdr:cNvPr id="41" name="直接连接符 40"/>
        <xdr:cNvCxnSpPr/>
      </xdr:nvCxnSpPr>
      <xdr:spPr>
        <a:xfrm>
          <a:off x="402590" y="37266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183</xdr:row>
      <xdr:rowOff>5715</xdr:rowOff>
    </xdr:from>
    <xdr:to>
      <xdr:col>1</xdr:col>
      <xdr:colOff>431800</xdr:colOff>
      <xdr:row>185</xdr:row>
      <xdr:rowOff>184150</xdr:rowOff>
    </xdr:to>
    <xdr:cxnSp>
      <xdr:nvCxnSpPr>
        <xdr:cNvPr id="42" name="直接连接符 41"/>
        <xdr:cNvCxnSpPr/>
      </xdr:nvCxnSpPr>
      <xdr:spPr>
        <a:xfrm>
          <a:off x="408305" y="378618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</xdr:row>
      <xdr:rowOff>5715</xdr:rowOff>
    </xdr:from>
    <xdr:to>
      <xdr:col>1</xdr:col>
      <xdr:colOff>474272</xdr:colOff>
      <xdr:row>166</xdr:row>
      <xdr:rowOff>11</xdr:rowOff>
    </xdr:to>
    <xdr:cxnSp>
      <xdr:nvCxnSpPr>
        <xdr:cNvPr id="43" name="直接连接符 42"/>
        <xdr:cNvCxnSpPr/>
      </xdr:nvCxnSpPr>
      <xdr:spPr>
        <a:xfrm>
          <a:off x="402590" y="338994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</xdr:row>
      <xdr:rowOff>4445</xdr:rowOff>
    </xdr:from>
    <xdr:to>
      <xdr:col>1</xdr:col>
      <xdr:colOff>479425</xdr:colOff>
      <xdr:row>169</xdr:row>
      <xdr:rowOff>0</xdr:rowOff>
    </xdr:to>
    <xdr:cxnSp>
      <xdr:nvCxnSpPr>
        <xdr:cNvPr id="44" name="直接连接符 43"/>
        <xdr:cNvCxnSpPr/>
      </xdr:nvCxnSpPr>
      <xdr:spPr>
        <a:xfrm>
          <a:off x="402590" y="34492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170</xdr:row>
      <xdr:rowOff>5715</xdr:rowOff>
    </xdr:from>
    <xdr:to>
      <xdr:col>1</xdr:col>
      <xdr:colOff>431800</xdr:colOff>
      <xdr:row>172</xdr:row>
      <xdr:rowOff>184150</xdr:rowOff>
    </xdr:to>
    <xdr:cxnSp>
      <xdr:nvCxnSpPr>
        <xdr:cNvPr id="45" name="直接连接符 44"/>
        <xdr:cNvCxnSpPr/>
      </xdr:nvCxnSpPr>
      <xdr:spPr>
        <a:xfrm>
          <a:off x="408305" y="350881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</xdr:row>
      <xdr:rowOff>5715</xdr:rowOff>
    </xdr:from>
    <xdr:to>
      <xdr:col>1</xdr:col>
      <xdr:colOff>474272</xdr:colOff>
      <xdr:row>126</xdr:row>
      <xdr:rowOff>11</xdr:rowOff>
    </xdr:to>
    <xdr:cxnSp>
      <xdr:nvCxnSpPr>
        <xdr:cNvPr id="58" name="直接连接符 57"/>
        <xdr:cNvCxnSpPr/>
      </xdr:nvCxnSpPr>
      <xdr:spPr>
        <a:xfrm>
          <a:off x="402590" y="25776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</xdr:row>
      <xdr:rowOff>4445</xdr:rowOff>
    </xdr:from>
    <xdr:to>
      <xdr:col>1</xdr:col>
      <xdr:colOff>479425</xdr:colOff>
      <xdr:row>161</xdr:row>
      <xdr:rowOff>0</xdr:rowOff>
    </xdr:to>
    <xdr:cxnSp>
      <xdr:nvCxnSpPr>
        <xdr:cNvPr id="59" name="直接连接符 58"/>
        <xdr:cNvCxnSpPr/>
      </xdr:nvCxnSpPr>
      <xdr:spPr>
        <a:xfrm>
          <a:off x="402590" y="32709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</xdr:row>
      <xdr:rowOff>5715</xdr:rowOff>
    </xdr:from>
    <xdr:to>
      <xdr:col>1</xdr:col>
      <xdr:colOff>474272</xdr:colOff>
      <xdr:row>132</xdr:row>
      <xdr:rowOff>11</xdr:rowOff>
    </xdr:to>
    <xdr:cxnSp>
      <xdr:nvCxnSpPr>
        <xdr:cNvPr id="60" name="直接连接符 59"/>
        <xdr:cNvCxnSpPr/>
      </xdr:nvCxnSpPr>
      <xdr:spPr>
        <a:xfrm>
          <a:off x="402590" y="269652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</xdr:row>
      <xdr:rowOff>4445</xdr:rowOff>
    </xdr:from>
    <xdr:to>
      <xdr:col>1</xdr:col>
      <xdr:colOff>479425</xdr:colOff>
      <xdr:row>136</xdr:row>
      <xdr:rowOff>0</xdr:rowOff>
    </xdr:to>
    <xdr:cxnSp>
      <xdr:nvCxnSpPr>
        <xdr:cNvPr id="61" name="直接连接符 60"/>
        <xdr:cNvCxnSpPr/>
      </xdr:nvCxnSpPr>
      <xdr:spPr>
        <a:xfrm>
          <a:off x="402590" y="27756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</xdr:row>
      <xdr:rowOff>4445</xdr:rowOff>
    </xdr:from>
    <xdr:to>
      <xdr:col>1</xdr:col>
      <xdr:colOff>479425</xdr:colOff>
      <xdr:row>140</xdr:row>
      <xdr:rowOff>0</xdr:rowOff>
    </xdr:to>
    <xdr:cxnSp>
      <xdr:nvCxnSpPr>
        <xdr:cNvPr id="62" name="直接连接符 61"/>
        <xdr:cNvCxnSpPr/>
      </xdr:nvCxnSpPr>
      <xdr:spPr>
        <a:xfrm>
          <a:off x="402590" y="28548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143</xdr:row>
      <xdr:rowOff>5715</xdr:rowOff>
    </xdr:from>
    <xdr:to>
      <xdr:col>1</xdr:col>
      <xdr:colOff>431800</xdr:colOff>
      <xdr:row>145</xdr:row>
      <xdr:rowOff>184150</xdr:rowOff>
    </xdr:to>
    <xdr:cxnSp>
      <xdr:nvCxnSpPr>
        <xdr:cNvPr id="63" name="直接连接符 62"/>
        <xdr:cNvCxnSpPr/>
      </xdr:nvCxnSpPr>
      <xdr:spPr>
        <a:xfrm>
          <a:off x="408305" y="295408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</xdr:row>
      <xdr:rowOff>5715</xdr:rowOff>
    </xdr:from>
    <xdr:to>
      <xdr:col>1</xdr:col>
      <xdr:colOff>474272</xdr:colOff>
      <xdr:row>94</xdr:row>
      <xdr:rowOff>11</xdr:rowOff>
    </xdr:to>
    <xdr:cxnSp>
      <xdr:nvCxnSpPr>
        <xdr:cNvPr id="64" name="直接连接符 63"/>
        <xdr:cNvCxnSpPr/>
      </xdr:nvCxnSpPr>
      <xdr:spPr>
        <a:xfrm>
          <a:off x="402590" y="19238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</xdr:row>
      <xdr:rowOff>4445</xdr:rowOff>
    </xdr:from>
    <xdr:to>
      <xdr:col>1</xdr:col>
      <xdr:colOff>479425</xdr:colOff>
      <xdr:row>119</xdr:row>
      <xdr:rowOff>0</xdr:rowOff>
    </xdr:to>
    <xdr:cxnSp>
      <xdr:nvCxnSpPr>
        <xdr:cNvPr id="65" name="直接连接符 64"/>
        <xdr:cNvCxnSpPr/>
      </xdr:nvCxnSpPr>
      <xdr:spPr>
        <a:xfrm>
          <a:off x="402590" y="24190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</xdr:row>
      <xdr:rowOff>4445</xdr:rowOff>
    </xdr:from>
    <xdr:to>
      <xdr:col>1</xdr:col>
      <xdr:colOff>479425</xdr:colOff>
      <xdr:row>98</xdr:row>
      <xdr:rowOff>0</xdr:rowOff>
    </xdr:to>
    <xdr:cxnSp>
      <xdr:nvCxnSpPr>
        <xdr:cNvPr id="66" name="直接连接符 65"/>
        <xdr:cNvCxnSpPr/>
      </xdr:nvCxnSpPr>
      <xdr:spPr>
        <a:xfrm>
          <a:off x="402590" y="20029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</xdr:row>
      <xdr:rowOff>5715</xdr:rowOff>
    </xdr:from>
    <xdr:to>
      <xdr:col>1</xdr:col>
      <xdr:colOff>431800</xdr:colOff>
      <xdr:row>105</xdr:row>
      <xdr:rowOff>184150</xdr:rowOff>
    </xdr:to>
    <xdr:cxnSp>
      <xdr:nvCxnSpPr>
        <xdr:cNvPr id="67" name="直接连接符 66"/>
        <xdr:cNvCxnSpPr/>
      </xdr:nvCxnSpPr>
      <xdr:spPr>
        <a:xfrm>
          <a:off x="408305" y="214179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</xdr:row>
      <xdr:rowOff>5715</xdr:rowOff>
    </xdr:from>
    <xdr:to>
      <xdr:col>1</xdr:col>
      <xdr:colOff>474272</xdr:colOff>
      <xdr:row>49</xdr:row>
      <xdr:rowOff>11</xdr:rowOff>
    </xdr:to>
    <xdr:cxnSp>
      <xdr:nvCxnSpPr>
        <xdr:cNvPr id="68" name="直接连接符 67"/>
        <xdr:cNvCxnSpPr/>
      </xdr:nvCxnSpPr>
      <xdr:spPr>
        <a:xfrm>
          <a:off x="402590" y="10125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</xdr:row>
      <xdr:rowOff>4445</xdr:rowOff>
    </xdr:from>
    <xdr:to>
      <xdr:col>1</xdr:col>
      <xdr:colOff>479425</xdr:colOff>
      <xdr:row>89</xdr:row>
      <xdr:rowOff>0</xdr:rowOff>
    </xdr:to>
    <xdr:cxnSp>
      <xdr:nvCxnSpPr>
        <xdr:cNvPr id="69" name="直接连接符 68"/>
        <xdr:cNvCxnSpPr/>
      </xdr:nvCxnSpPr>
      <xdr:spPr>
        <a:xfrm>
          <a:off x="402590" y="18048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</xdr:row>
      <xdr:rowOff>5715</xdr:rowOff>
    </xdr:from>
    <xdr:to>
      <xdr:col>1</xdr:col>
      <xdr:colOff>480060</xdr:colOff>
      <xdr:row>53</xdr:row>
      <xdr:rowOff>182880</xdr:rowOff>
    </xdr:to>
    <xdr:cxnSp>
      <xdr:nvCxnSpPr>
        <xdr:cNvPr id="70" name="直接连接符 69"/>
        <xdr:cNvCxnSpPr/>
      </xdr:nvCxnSpPr>
      <xdr:spPr>
        <a:xfrm>
          <a:off x="402590" y="11115675"/>
          <a:ext cx="48006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</xdr:row>
      <xdr:rowOff>4445</xdr:rowOff>
    </xdr:from>
    <xdr:to>
      <xdr:col>1</xdr:col>
      <xdr:colOff>479425</xdr:colOff>
      <xdr:row>62</xdr:row>
      <xdr:rowOff>0</xdr:rowOff>
    </xdr:to>
    <xdr:cxnSp>
      <xdr:nvCxnSpPr>
        <xdr:cNvPr id="71" name="直接连接符 70"/>
        <xdr:cNvCxnSpPr/>
      </xdr:nvCxnSpPr>
      <xdr:spPr>
        <a:xfrm>
          <a:off x="402590" y="12699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</xdr:row>
      <xdr:rowOff>4445</xdr:rowOff>
    </xdr:from>
    <xdr:to>
      <xdr:col>1</xdr:col>
      <xdr:colOff>479425</xdr:colOff>
      <xdr:row>71</xdr:row>
      <xdr:rowOff>0</xdr:rowOff>
    </xdr:to>
    <xdr:cxnSp>
      <xdr:nvCxnSpPr>
        <xdr:cNvPr id="72" name="直接连接符 71"/>
        <xdr:cNvCxnSpPr/>
      </xdr:nvCxnSpPr>
      <xdr:spPr>
        <a:xfrm>
          <a:off x="402590" y="14482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74</xdr:row>
      <xdr:rowOff>5715</xdr:rowOff>
    </xdr:from>
    <xdr:to>
      <xdr:col>1</xdr:col>
      <xdr:colOff>431800</xdr:colOff>
      <xdr:row>76</xdr:row>
      <xdr:rowOff>184150</xdr:rowOff>
    </xdr:to>
    <xdr:cxnSp>
      <xdr:nvCxnSpPr>
        <xdr:cNvPr id="73" name="直接连接符 72"/>
        <xdr:cNvCxnSpPr/>
      </xdr:nvCxnSpPr>
      <xdr:spPr>
        <a:xfrm>
          <a:off x="408305" y="154743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</xdr:row>
      <xdr:rowOff>5715</xdr:rowOff>
    </xdr:from>
    <xdr:to>
      <xdr:col>1</xdr:col>
      <xdr:colOff>474272</xdr:colOff>
      <xdr:row>10</xdr:row>
      <xdr:rowOff>11</xdr:rowOff>
    </xdr:to>
    <xdr:cxnSp>
      <xdr:nvCxnSpPr>
        <xdr:cNvPr id="74" name="直接连接符 73"/>
        <xdr:cNvCxnSpPr/>
      </xdr:nvCxnSpPr>
      <xdr:spPr>
        <a:xfrm>
          <a:off x="402590" y="2398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</xdr:row>
      <xdr:rowOff>4445</xdr:rowOff>
    </xdr:from>
    <xdr:to>
      <xdr:col>1</xdr:col>
      <xdr:colOff>479425</xdr:colOff>
      <xdr:row>42</xdr:row>
      <xdr:rowOff>0</xdr:rowOff>
    </xdr:to>
    <xdr:cxnSp>
      <xdr:nvCxnSpPr>
        <xdr:cNvPr id="75" name="直接连接符 74"/>
        <xdr:cNvCxnSpPr/>
      </xdr:nvCxnSpPr>
      <xdr:spPr>
        <a:xfrm>
          <a:off x="402590" y="8736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</xdr:row>
      <xdr:rowOff>5715</xdr:rowOff>
    </xdr:from>
    <xdr:to>
      <xdr:col>1</xdr:col>
      <xdr:colOff>474272</xdr:colOff>
      <xdr:row>14</xdr:row>
      <xdr:rowOff>11</xdr:rowOff>
    </xdr:to>
    <xdr:cxnSp>
      <xdr:nvCxnSpPr>
        <xdr:cNvPr id="76" name="直接连接符 75"/>
        <xdr:cNvCxnSpPr/>
      </xdr:nvCxnSpPr>
      <xdr:spPr>
        <a:xfrm>
          <a:off x="402590" y="31908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</xdr:row>
      <xdr:rowOff>4445</xdr:rowOff>
    </xdr:from>
    <xdr:to>
      <xdr:col>1</xdr:col>
      <xdr:colOff>479425</xdr:colOff>
      <xdr:row>21</xdr:row>
      <xdr:rowOff>0</xdr:rowOff>
    </xdr:to>
    <xdr:cxnSp>
      <xdr:nvCxnSpPr>
        <xdr:cNvPr id="77" name="直接连接符 76"/>
        <xdr:cNvCxnSpPr/>
      </xdr:nvCxnSpPr>
      <xdr:spPr>
        <a:xfrm>
          <a:off x="402590" y="4576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4445</xdr:rowOff>
    </xdr:from>
    <xdr:to>
      <xdr:col>1</xdr:col>
      <xdr:colOff>479425</xdr:colOff>
      <xdr:row>26</xdr:row>
      <xdr:rowOff>0</xdr:rowOff>
    </xdr:to>
    <xdr:cxnSp>
      <xdr:nvCxnSpPr>
        <xdr:cNvPr id="78" name="直接连接符 77"/>
        <xdr:cNvCxnSpPr/>
      </xdr:nvCxnSpPr>
      <xdr:spPr>
        <a:xfrm>
          <a:off x="402590" y="5567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</xdr:row>
      <xdr:rowOff>5715</xdr:rowOff>
    </xdr:from>
    <xdr:to>
      <xdr:col>1</xdr:col>
      <xdr:colOff>431800</xdr:colOff>
      <xdr:row>29</xdr:row>
      <xdr:rowOff>184150</xdr:rowOff>
    </xdr:to>
    <xdr:cxnSp>
      <xdr:nvCxnSpPr>
        <xdr:cNvPr id="79" name="直接连接符 78"/>
        <xdr:cNvCxnSpPr/>
      </xdr:nvCxnSpPr>
      <xdr:spPr>
        <a:xfrm>
          <a:off x="408305" y="6162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80" name="直接连接符 79"/>
        <xdr:cNvCxnSpPr/>
      </xdr:nvCxnSpPr>
      <xdr:spPr>
        <a:xfrm>
          <a:off x="408305" y="1209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433</xdr:row>
      <xdr:rowOff>4445</xdr:rowOff>
    </xdr:from>
    <xdr:to>
      <xdr:col>1</xdr:col>
      <xdr:colOff>479425</xdr:colOff>
      <xdr:row>435</xdr:row>
      <xdr:rowOff>0</xdr:rowOff>
    </xdr:to>
    <xdr:cxnSp>
      <xdr:nvCxnSpPr>
        <xdr:cNvPr id="81" name="直接连接符 80"/>
        <xdr:cNvCxnSpPr/>
      </xdr:nvCxnSpPr>
      <xdr:spPr>
        <a:xfrm>
          <a:off x="402590" y="89569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411</xdr:row>
      <xdr:rowOff>5715</xdr:rowOff>
    </xdr:from>
    <xdr:to>
      <xdr:col>1</xdr:col>
      <xdr:colOff>474272</xdr:colOff>
      <xdr:row>413</xdr:row>
      <xdr:rowOff>11</xdr:rowOff>
    </xdr:to>
    <xdr:cxnSp>
      <xdr:nvCxnSpPr>
        <xdr:cNvPr id="82" name="直接连接符 81"/>
        <xdr:cNvCxnSpPr/>
      </xdr:nvCxnSpPr>
      <xdr:spPr>
        <a:xfrm>
          <a:off x="402590" y="85212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416</xdr:row>
      <xdr:rowOff>4445</xdr:rowOff>
    </xdr:from>
    <xdr:to>
      <xdr:col>1</xdr:col>
      <xdr:colOff>479425</xdr:colOff>
      <xdr:row>418</xdr:row>
      <xdr:rowOff>0</xdr:rowOff>
    </xdr:to>
    <xdr:cxnSp>
      <xdr:nvCxnSpPr>
        <xdr:cNvPr id="83" name="直接连接符 82"/>
        <xdr:cNvCxnSpPr/>
      </xdr:nvCxnSpPr>
      <xdr:spPr>
        <a:xfrm>
          <a:off x="402590" y="86201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420</xdr:row>
      <xdr:rowOff>4445</xdr:rowOff>
    </xdr:from>
    <xdr:to>
      <xdr:col>1</xdr:col>
      <xdr:colOff>479425</xdr:colOff>
      <xdr:row>422</xdr:row>
      <xdr:rowOff>0</xdr:rowOff>
    </xdr:to>
    <xdr:cxnSp>
      <xdr:nvCxnSpPr>
        <xdr:cNvPr id="84" name="直接连接符 83"/>
        <xdr:cNvCxnSpPr/>
      </xdr:nvCxnSpPr>
      <xdr:spPr>
        <a:xfrm>
          <a:off x="402590" y="86994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423</xdr:row>
      <xdr:rowOff>5715</xdr:rowOff>
    </xdr:from>
    <xdr:to>
      <xdr:col>1</xdr:col>
      <xdr:colOff>431800</xdr:colOff>
      <xdr:row>425</xdr:row>
      <xdr:rowOff>184150</xdr:rowOff>
    </xdr:to>
    <xdr:cxnSp>
      <xdr:nvCxnSpPr>
        <xdr:cNvPr id="85" name="直接连接符 84"/>
        <xdr:cNvCxnSpPr/>
      </xdr:nvCxnSpPr>
      <xdr:spPr>
        <a:xfrm>
          <a:off x="408305" y="875899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377</xdr:row>
      <xdr:rowOff>5715</xdr:rowOff>
    </xdr:from>
    <xdr:to>
      <xdr:col>1</xdr:col>
      <xdr:colOff>474272</xdr:colOff>
      <xdr:row>379</xdr:row>
      <xdr:rowOff>11</xdr:rowOff>
    </xdr:to>
    <xdr:cxnSp>
      <xdr:nvCxnSpPr>
        <xdr:cNvPr id="86" name="直接连接符 85"/>
        <xdr:cNvCxnSpPr/>
      </xdr:nvCxnSpPr>
      <xdr:spPr>
        <a:xfrm>
          <a:off x="402590" y="782783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405</xdr:row>
      <xdr:rowOff>4445</xdr:rowOff>
    </xdr:from>
    <xdr:to>
      <xdr:col>1</xdr:col>
      <xdr:colOff>479425</xdr:colOff>
      <xdr:row>407</xdr:row>
      <xdr:rowOff>0</xdr:rowOff>
    </xdr:to>
    <xdr:cxnSp>
      <xdr:nvCxnSpPr>
        <xdr:cNvPr id="87" name="直接连接符 86"/>
        <xdr:cNvCxnSpPr/>
      </xdr:nvCxnSpPr>
      <xdr:spPr>
        <a:xfrm>
          <a:off x="402590" y="83824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384</xdr:row>
      <xdr:rowOff>4445</xdr:rowOff>
    </xdr:from>
    <xdr:to>
      <xdr:col>1</xdr:col>
      <xdr:colOff>479425</xdr:colOff>
      <xdr:row>386</xdr:row>
      <xdr:rowOff>0</xdr:rowOff>
    </xdr:to>
    <xdr:cxnSp>
      <xdr:nvCxnSpPr>
        <xdr:cNvPr id="88" name="直接连接符 87"/>
        <xdr:cNvCxnSpPr/>
      </xdr:nvCxnSpPr>
      <xdr:spPr>
        <a:xfrm>
          <a:off x="402590" y="79663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387</xdr:row>
      <xdr:rowOff>4445</xdr:rowOff>
    </xdr:from>
    <xdr:to>
      <xdr:col>1</xdr:col>
      <xdr:colOff>479425</xdr:colOff>
      <xdr:row>389</xdr:row>
      <xdr:rowOff>0</xdr:rowOff>
    </xdr:to>
    <xdr:cxnSp>
      <xdr:nvCxnSpPr>
        <xdr:cNvPr id="89" name="直接连接符 88"/>
        <xdr:cNvCxnSpPr/>
      </xdr:nvCxnSpPr>
      <xdr:spPr>
        <a:xfrm>
          <a:off x="402590" y="80258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393</xdr:row>
      <xdr:rowOff>5715</xdr:rowOff>
    </xdr:from>
    <xdr:to>
      <xdr:col>1</xdr:col>
      <xdr:colOff>431800</xdr:colOff>
      <xdr:row>395</xdr:row>
      <xdr:rowOff>184150</xdr:rowOff>
    </xdr:to>
    <xdr:cxnSp>
      <xdr:nvCxnSpPr>
        <xdr:cNvPr id="90" name="直接连接符 89"/>
        <xdr:cNvCxnSpPr/>
      </xdr:nvCxnSpPr>
      <xdr:spPr>
        <a:xfrm>
          <a:off x="408305" y="814482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373</xdr:row>
      <xdr:rowOff>4445</xdr:rowOff>
    </xdr:from>
    <xdr:to>
      <xdr:col>1</xdr:col>
      <xdr:colOff>479425</xdr:colOff>
      <xdr:row>375</xdr:row>
      <xdr:rowOff>0</xdr:rowOff>
    </xdr:to>
    <xdr:cxnSp>
      <xdr:nvCxnSpPr>
        <xdr:cNvPr id="91" name="直接连接符 90"/>
        <xdr:cNvCxnSpPr/>
      </xdr:nvCxnSpPr>
      <xdr:spPr>
        <a:xfrm>
          <a:off x="402590" y="77286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361</xdr:row>
      <xdr:rowOff>5715</xdr:rowOff>
    </xdr:from>
    <xdr:to>
      <xdr:col>1</xdr:col>
      <xdr:colOff>474272</xdr:colOff>
      <xdr:row>363</xdr:row>
      <xdr:rowOff>11</xdr:rowOff>
    </xdr:to>
    <xdr:cxnSp>
      <xdr:nvCxnSpPr>
        <xdr:cNvPr id="92" name="直接连接符 91"/>
        <xdr:cNvCxnSpPr/>
      </xdr:nvCxnSpPr>
      <xdr:spPr>
        <a:xfrm>
          <a:off x="402590" y="74910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364</xdr:row>
      <xdr:rowOff>4445</xdr:rowOff>
    </xdr:from>
    <xdr:to>
      <xdr:col>1</xdr:col>
      <xdr:colOff>479425</xdr:colOff>
      <xdr:row>366</xdr:row>
      <xdr:rowOff>0</xdr:rowOff>
    </xdr:to>
    <xdr:cxnSp>
      <xdr:nvCxnSpPr>
        <xdr:cNvPr id="93" name="直接连接符 92"/>
        <xdr:cNvCxnSpPr/>
      </xdr:nvCxnSpPr>
      <xdr:spPr>
        <a:xfrm>
          <a:off x="402590" y="75503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367</xdr:row>
      <xdr:rowOff>4445</xdr:rowOff>
    </xdr:from>
    <xdr:to>
      <xdr:col>1</xdr:col>
      <xdr:colOff>479425</xdr:colOff>
      <xdr:row>369</xdr:row>
      <xdr:rowOff>0</xdr:rowOff>
    </xdr:to>
    <xdr:cxnSp>
      <xdr:nvCxnSpPr>
        <xdr:cNvPr id="94" name="直接连接符 93"/>
        <xdr:cNvCxnSpPr/>
      </xdr:nvCxnSpPr>
      <xdr:spPr>
        <a:xfrm>
          <a:off x="402590" y="76097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348</xdr:row>
      <xdr:rowOff>5715</xdr:rowOff>
    </xdr:from>
    <xdr:to>
      <xdr:col>1</xdr:col>
      <xdr:colOff>474272</xdr:colOff>
      <xdr:row>350</xdr:row>
      <xdr:rowOff>11</xdr:rowOff>
    </xdr:to>
    <xdr:cxnSp>
      <xdr:nvCxnSpPr>
        <xdr:cNvPr id="95" name="直接连接符 94"/>
        <xdr:cNvCxnSpPr/>
      </xdr:nvCxnSpPr>
      <xdr:spPr>
        <a:xfrm>
          <a:off x="402590" y="72136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351</xdr:row>
      <xdr:rowOff>4445</xdr:rowOff>
    </xdr:from>
    <xdr:to>
      <xdr:col>1</xdr:col>
      <xdr:colOff>479425</xdr:colOff>
      <xdr:row>353</xdr:row>
      <xdr:rowOff>0</xdr:rowOff>
    </xdr:to>
    <xdr:cxnSp>
      <xdr:nvCxnSpPr>
        <xdr:cNvPr id="96" name="直接连接符 95"/>
        <xdr:cNvCxnSpPr/>
      </xdr:nvCxnSpPr>
      <xdr:spPr>
        <a:xfrm>
          <a:off x="402590" y="72729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354</xdr:row>
      <xdr:rowOff>5715</xdr:rowOff>
    </xdr:from>
    <xdr:to>
      <xdr:col>1</xdr:col>
      <xdr:colOff>431800</xdr:colOff>
      <xdr:row>356</xdr:row>
      <xdr:rowOff>184150</xdr:rowOff>
    </xdr:to>
    <xdr:cxnSp>
      <xdr:nvCxnSpPr>
        <xdr:cNvPr id="97" name="直接连接符 96"/>
        <xdr:cNvCxnSpPr/>
      </xdr:nvCxnSpPr>
      <xdr:spPr>
        <a:xfrm>
          <a:off x="408305" y="733253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2" name="直接连接符 1"/>
        <xdr:cNvCxnSpPr/>
      </xdr:nvCxnSpPr>
      <xdr:spPr>
        <a:xfrm>
          <a:off x="617220" y="8820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</xdr:row>
      <xdr:rowOff>4445</xdr:rowOff>
    </xdr:from>
    <xdr:to>
      <xdr:col>1</xdr:col>
      <xdr:colOff>479425</xdr:colOff>
      <xdr:row>39</xdr:row>
      <xdr:rowOff>0</xdr:rowOff>
    </xdr:to>
    <xdr:cxnSp>
      <xdr:nvCxnSpPr>
        <xdr:cNvPr id="3" name="直接连接符 2"/>
        <xdr:cNvCxnSpPr/>
      </xdr:nvCxnSpPr>
      <xdr:spPr>
        <a:xfrm>
          <a:off x="617220" y="8013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</xdr:row>
      <xdr:rowOff>5715</xdr:rowOff>
    </xdr:from>
    <xdr:to>
      <xdr:col>1</xdr:col>
      <xdr:colOff>474272</xdr:colOff>
      <xdr:row>9</xdr:row>
      <xdr:rowOff>11</xdr:rowOff>
    </xdr:to>
    <xdr:cxnSp>
      <xdr:nvCxnSpPr>
        <xdr:cNvPr id="4" name="直接连接符 3"/>
        <xdr:cNvCxnSpPr/>
      </xdr:nvCxnSpPr>
      <xdr:spPr>
        <a:xfrm>
          <a:off x="617220" y="16744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</xdr:row>
      <xdr:rowOff>4445</xdr:rowOff>
    </xdr:from>
    <xdr:to>
      <xdr:col>1</xdr:col>
      <xdr:colOff>479425</xdr:colOff>
      <xdr:row>15</xdr:row>
      <xdr:rowOff>0</xdr:rowOff>
    </xdr:to>
    <xdr:cxnSp>
      <xdr:nvCxnSpPr>
        <xdr:cNvPr id="5" name="直接连接符 4"/>
        <xdr:cNvCxnSpPr/>
      </xdr:nvCxnSpPr>
      <xdr:spPr>
        <a:xfrm>
          <a:off x="617220" y="2861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</xdr:row>
      <xdr:rowOff>4445</xdr:rowOff>
    </xdr:from>
    <xdr:to>
      <xdr:col>1</xdr:col>
      <xdr:colOff>479425</xdr:colOff>
      <xdr:row>18</xdr:row>
      <xdr:rowOff>0</xdr:rowOff>
    </xdr:to>
    <xdr:cxnSp>
      <xdr:nvCxnSpPr>
        <xdr:cNvPr id="6" name="直接连接符 5"/>
        <xdr:cNvCxnSpPr/>
      </xdr:nvCxnSpPr>
      <xdr:spPr>
        <a:xfrm>
          <a:off x="617220" y="3456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</xdr:row>
      <xdr:rowOff>5715</xdr:rowOff>
    </xdr:from>
    <xdr:to>
      <xdr:col>1</xdr:col>
      <xdr:colOff>431800</xdr:colOff>
      <xdr:row>22</xdr:row>
      <xdr:rowOff>184150</xdr:rowOff>
    </xdr:to>
    <xdr:cxnSp>
      <xdr:nvCxnSpPr>
        <xdr:cNvPr id="7" name="直接连接符 6"/>
        <xdr:cNvCxnSpPr/>
      </xdr:nvCxnSpPr>
      <xdr:spPr>
        <a:xfrm>
          <a:off x="622935" y="42500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</xdr:row>
      <xdr:rowOff>5715</xdr:rowOff>
    </xdr:from>
    <xdr:to>
      <xdr:col>1</xdr:col>
      <xdr:colOff>474272</xdr:colOff>
      <xdr:row>47</xdr:row>
      <xdr:rowOff>11</xdr:rowOff>
    </xdr:to>
    <xdr:cxnSp>
      <xdr:nvCxnSpPr>
        <xdr:cNvPr id="8" name="直接连接符 7"/>
        <xdr:cNvCxnSpPr/>
      </xdr:nvCxnSpPr>
      <xdr:spPr>
        <a:xfrm>
          <a:off x="617220" y="97974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</xdr:row>
      <xdr:rowOff>5715</xdr:rowOff>
    </xdr:from>
    <xdr:to>
      <xdr:col>1</xdr:col>
      <xdr:colOff>474272</xdr:colOff>
      <xdr:row>50</xdr:row>
      <xdr:rowOff>11</xdr:rowOff>
    </xdr:to>
    <xdr:cxnSp>
      <xdr:nvCxnSpPr>
        <xdr:cNvPr id="9" name="直接连接符 8"/>
        <xdr:cNvCxnSpPr/>
      </xdr:nvCxnSpPr>
      <xdr:spPr>
        <a:xfrm>
          <a:off x="617220" y="10391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</xdr:row>
      <xdr:rowOff>5715</xdr:rowOff>
    </xdr:from>
    <xdr:to>
      <xdr:col>1</xdr:col>
      <xdr:colOff>474272</xdr:colOff>
      <xdr:row>57</xdr:row>
      <xdr:rowOff>11</xdr:rowOff>
    </xdr:to>
    <xdr:cxnSp>
      <xdr:nvCxnSpPr>
        <xdr:cNvPr id="10" name="直接连接符 9"/>
        <xdr:cNvCxnSpPr/>
      </xdr:nvCxnSpPr>
      <xdr:spPr>
        <a:xfrm>
          <a:off x="617220" y="11976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</xdr:row>
      <xdr:rowOff>4445</xdr:rowOff>
    </xdr:from>
    <xdr:to>
      <xdr:col>1</xdr:col>
      <xdr:colOff>479425</xdr:colOff>
      <xdr:row>109</xdr:row>
      <xdr:rowOff>0</xdr:rowOff>
    </xdr:to>
    <xdr:cxnSp>
      <xdr:nvCxnSpPr>
        <xdr:cNvPr id="11" name="直接连接符 10"/>
        <xdr:cNvCxnSpPr/>
      </xdr:nvCxnSpPr>
      <xdr:spPr>
        <a:xfrm>
          <a:off x="617220" y="22475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</xdr:row>
      <xdr:rowOff>5715</xdr:rowOff>
    </xdr:from>
    <xdr:to>
      <xdr:col>1</xdr:col>
      <xdr:colOff>474272</xdr:colOff>
      <xdr:row>66</xdr:row>
      <xdr:rowOff>11</xdr:rowOff>
    </xdr:to>
    <xdr:cxnSp>
      <xdr:nvCxnSpPr>
        <xdr:cNvPr id="12" name="直接连接符 11"/>
        <xdr:cNvCxnSpPr/>
      </xdr:nvCxnSpPr>
      <xdr:spPr>
        <a:xfrm>
          <a:off x="617220" y="137598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</xdr:row>
      <xdr:rowOff>4445</xdr:rowOff>
    </xdr:from>
    <xdr:to>
      <xdr:col>1</xdr:col>
      <xdr:colOff>479425</xdr:colOff>
      <xdr:row>71</xdr:row>
      <xdr:rowOff>0</xdr:rowOff>
    </xdr:to>
    <xdr:cxnSp>
      <xdr:nvCxnSpPr>
        <xdr:cNvPr id="13" name="直接连接符 12"/>
        <xdr:cNvCxnSpPr/>
      </xdr:nvCxnSpPr>
      <xdr:spPr>
        <a:xfrm>
          <a:off x="617220" y="14749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</xdr:row>
      <xdr:rowOff>4445</xdr:rowOff>
    </xdr:from>
    <xdr:to>
      <xdr:col>1</xdr:col>
      <xdr:colOff>479425</xdr:colOff>
      <xdr:row>79</xdr:row>
      <xdr:rowOff>0</xdr:rowOff>
    </xdr:to>
    <xdr:cxnSp>
      <xdr:nvCxnSpPr>
        <xdr:cNvPr id="14" name="直接连接符 13"/>
        <xdr:cNvCxnSpPr/>
      </xdr:nvCxnSpPr>
      <xdr:spPr>
        <a:xfrm>
          <a:off x="617220" y="16334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82</xdr:row>
      <xdr:rowOff>5715</xdr:rowOff>
    </xdr:from>
    <xdr:to>
      <xdr:col>1</xdr:col>
      <xdr:colOff>431800</xdr:colOff>
      <xdr:row>84</xdr:row>
      <xdr:rowOff>184150</xdr:rowOff>
    </xdr:to>
    <xdr:cxnSp>
      <xdr:nvCxnSpPr>
        <xdr:cNvPr id="15" name="直接连接符 14"/>
        <xdr:cNvCxnSpPr/>
      </xdr:nvCxnSpPr>
      <xdr:spPr>
        <a:xfrm>
          <a:off x="622935" y="173259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227</xdr:row>
      <xdr:rowOff>5715</xdr:rowOff>
    </xdr:from>
    <xdr:to>
      <xdr:col>1</xdr:col>
      <xdr:colOff>474272</xdr:colOff>
      <xdr:row>229</xdr:row>
      <xdr:rowOff>11</xdr:rowOff>
    </xdr:to>
    <xdr:cxnSp>
      <xdr:nvCxnSpPr>
        <xdr:cNvPr id="16" name="直接连接符 15"/>
        <xdr:cNvCxnSpPr/>
      </xdr:nvCxnSpPr>
      <xdr:spPr>
        <a:xfrm>
          <a:off x="617220" y="47638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230</xdr:row>
      <xdr:rowOff>5715</xdr:rowOff>
    </xdr:from>
    <xdr:to>
      <xdr:col>1</xdr:col>
      <xdr:colOff>474272</xdr:colOff>
      <xdr:row>232</xdr:row>
      <xdr:rowOff>11</xdr:rowOff>
    </xdr:to>
    <xdr:cxnSp>
      <xdr:nvCxnSpPr>
        <xdr:cNvPr id="17" name="直接连接符 16"/>
        <xdr:cNvCxnSpPr/>
      </xdr:nvCxnSpPr>
      <xdr:spPr>
        <a:xfrm>
          <a:off x="617220" y="482326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4445</xdr:rowOff>
    </xdr:from>
    <xdr:to>
      <xdr:col>1</xdr:col>
      <xdr:colOff>479425</xdr:colOff>
      <xdr:row>237</xdr:row>
      <xdr:rowOff>0</xdr:rowOff>
    </xdr:to>
    <xdr:cxnSp>
      <xdr:nvCxnSpPr>
        <xdr:cNvPr id="18" name="直接连接符 17"/>
        <xdr:cNvCxnSpPr/>
      </xdr:nvCxnSpPr>
      <xdr:spPr>
        <a:xfrm>
          <a:off x="617220" y="49222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240</xdr:row>
      <xdr:rowOff>4445</xdr:rowOff>
    </xdr:from>
    <xdr:to>
      <xdr:col>1</xdr:col>
      <xdr:colOff>479425</xdr:colOff>
      <xdr:row>242</xdr:row>
      <xdr:rowOff>0</xdr:rowOff>
    </xdr:to>
    <xdr:cxnSp>
      <xdr:nvCxnSpPr>
        <xdr:cNvPr id="19" name="直接连接符 18"/>
        <xdr:cNvCxnSpPr/>
      </xdr:nvCxnSpPr>
      <xdr:spPr>
        <a:xfrm>
          <a:off x="617220" y="50212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245</xdr:row>
      <xdr:rowOff>5715</xdr:rowOff>
    </xdr:from>
    <xdr:to>
      <xdr:col>1</xdr:col>
      <xdr:colOff>431800</xdr:colOff>
      <xdr:row>247</xdr:row>
      <xdr:rowOff>184150</xdr:rowOff>
    </xdr:to>
    <xdr:cxnSp>
      <xdr:nvCxnSpPr>
        <xdr:cNvPr id="20" name="直接连接符 19"/>
        <xdr:cNvCxnSpPr/>
      </xdr:nvCxnSpPr>
      <xdr:spPr>
        <a:xfrm>
          <a:off x="622935" y="51204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255</xdr:row>
      <xdr:rowOff>5715</xdr:rowOff>
    </xdr:from>
    <xdr:to>
      <xdr:col>1</xdr:col>
      <xdr:colOff>474272</xdr:colOff>
      <xdr:row>257</xdr:row>
      <xdr:rowOff>11</xdr:rowOff>
    </xdr:to>
    <xdr:cxnSp>
      <xdr:nvCxnSpPr>
        <xdr:cNvPr id="21" name="直接连接符 20"/>
        <xdr:cNvCxnSpPr/>
      </xdr:nvCxnSpPr>
      <xdr:spPr>
        <a:xfrm>
          <a:off x="617220" y="533838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258</xdr:row>
      <xdr:rowOff>5715</xdr:rowOff>
    </xdr:from>
    <xdr:to>
      <xdr:col>1</xdr:col>
      <xdr:colOff>474272</xdr:colOff>
      <xdr:row>260</xdr:row>
      <xdr:rowOff>11</xdr:rowOff>
    </xdr:to>
    <xdr:cxnSp>
      <xdr:nvCxnSpPr>
        <xdr:cNvPr id="22" name="直接连接符 21"/>
        <xdr:cNvCxnSpPr/>
      </xdr:nvCxnSpPr>
      <xdr:spPr>
        <a:xfrm>
          <a:off x="617220" y="539781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261</xdr:row>
      <xdr:rowOff>4445</xdr:rowOff>
    </xdr:from>
    <xdr:to>
      <xdr:col>1</xdr:col>
      <xdr:colOff>479425</xdr:colOff>
      <xdr:row>263</xdr:row>
      <xdr:rowOff>0</xdr:rowOff>
    </xdr:to>
    <xdr:cxnSp>
      <xdr:nvCxnSpPr>
        <xdr:cNvPr id="23" name="直接连接符 22"/>
        <xdr:cNvCxnSpPr/>
      </xdr:nvCxnSpPr>
      <xdr:spPr>
        <a:xfrm>
          <a:off x="617220" y="54571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</xdr:colOff>
      <xdr:row>268</xdr:row>
      <xdr:rowOff>13335</xdr:rowOff>
    </xdr:from>
    <xdr:to>
      <xdr:col>1</xdr:col>
      <xdr:colOff>441960</xdr:colOff>
      <xdr:row>269</xdr:row>
      <xdr:rowOff>182880</xdr:rowOff>
    </xdr:to>
    <xdr:cxnSp>
      <xdr:nvCxnSpPr>
        <xdr:cNvPr id="24" name="直接连接符 23"/>
        <xdr:cNvCxnSpPr/>
      </xdr:nvCxnSpPr>
      <xdr:spPr>
        <a:xfrm>
          <a:off x="647700" y="56165115"/>
          <a:ext cx="41148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299</xdr:row>
      <xdr:rowOff>4445</xdr:rowOff>
    </xdr:from>
    <xdr:to>
      <xdr:col>1</xdr:col>
      <xdr:colOff>479425</xdr:colOff>
      <xdr:row>301</xdr:row>
      <xdr:rowOff>0</xdr:rowOff>
    </xdr:to>
    <xdr:cxnSp>
      <xdr:nvCxnSpPr>
        <xdr:cNvPr id="25" name="直接连接符 24"/>
        <xdr:cNvCxnSpPr/>
      </xdr:nvCxnSpPr>
      <xdr:spPr>
        <a:xfrm>
          <a:off x="617220" y="62297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275</xdr:row>
      <xdr:rowOff>5715</xdr:rowOff>
    </xdr:from>
    <xdr:to>
      <xdr:col>1</xdr:col>
      <xdr:colOff>474272</xdr:colOff>
      <xdr:row>277</xdr:row>
      <xdr:rowOff>11</xdr:rowOff>
    </xdr:to>
    <xdr:cxnSp>
      <xdr:nvCxnSpPr>
        <xdr:cNvPr id="26" name="直接连接符 25"/>
        <xdr:cNvCxnSpPr/>
      </xdr:nvCxnSpPr>
      <xdr:spPr>
        <a:xfrm>
          <a:off x="617220" y="57544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278</xdr:row>
      <xdr:rowOff>4445</xdr:rowOff>
    </xdr:from>
    <xdr:to>
      <xdr:col>1</xdr:col>
      <xdr:colOff>479425</xdr:colOff>
      <xdr:row>280</xdr:row>
      <xdr:rowOff>0</xdr:rowOff>
    </xdr:to>
    <xdr:cxnSp>
      <xdr:nvCxnSpPr>
        <xdr:cNvPr id="27" name="直接连接符 26"/>
        <xdr:cNvCxnSpPr/>
      </xdr:nvCxnSpPr>
      <xdr:spPr>
        <a:xfrm>
          <a:off x="617220" y="58137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285</xdr:row>
      <xdr:rowOff>4445</xdr:rowOff>
    </xdr:from>
    <xdr:to>
      <xdr:col>1</xdr:col>
      <xdr:colOff>479425</xdr:colOff>
      <xdr:row>287</xdr:row>
      <xdr:rowOff>0</xdr:rowOff>
    </xdr:to>
    <xdr:cxnSp>
      <xdr:nvCxnSpPr>
        <xdr:cNvPr id="28" name="直接连接符 27"/>
        <xdr:cNvCxnSpPr/>
      </xdr:nvCxnSpPr>
      <xdr:spPr>
        <a:xfrm>
          <a:off x="617220" y="59524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289</xdr:row>
      <xdr:rowOff>5715</xdr:rowOff>
    </xdr:from>
    <xdr:to>
      <xdr:col>1</xdr:col>
      <xdr:colOff>431800</xdr:colOff>
      <xdr:row>291</xdr:row>
      <xdr:rowOff>184150</xdr:rowOff>
    </xdr:to>
    <xdr:cxnSp>
      <xdr:nvCxnSpPr>
        <xdr:cNvPr id="29" name="直接连接符 28"/>
        <xdr:cNvCxnSpPr/>
      </xdr:nvCxnSpPr>
      <xdr:spPr>
        <a:xfrm>
          <a:off x="622935" y="603180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316</xdr:row>
      <xdr:rowOff>4445</xdr:rowOff>
    </xdr:from>
    <xdr:to>
      <xdr:col>1</xdr:col>
      <xdr:colOff>479425</xdr:colOff>
      <xdr:row>318</xdr:row>
      <xdr:rowOff>0</xdr:rowOff>
    </xdr:to>
    <xdr:cxnSp>
      <xdr:nvCxnSpPr>
        <xdr:cNvPr id="30" name="直接连接符 29"/>
        <xdr:cNvCxnSpPr/>
      </xdr:nvCxnSpPr>
      <xdr:spPr>
        <a:xfrm>
          <a:off x="617220" y="65864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305</xdr:row>
      <xdr:rowOff>5715</xdr:rowOff>
    </xdr:from>
    <xdr:to>
      <xdr:col>1</xdr:col>
      <xdr:colOff>431800</xdr:colOff>
      <xdr:row>307</xdr:row>
      <xdr:rowOff>184150</xdr:rowOff>
    </xdr:to>
    <xdr:cxnSp>
      <xdr:nvCxnSpPr>
        <xdr:cNvPr id="31" name="直接连接符 30"/>
        <xdr:cNvCxnSpPr/>
      </xdr:nvCxnSpPr>
      <xdr:spPr>
        <a:xfrm>
          <a:off x="622935" y="636860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4445</xdr:rowOff>
    </xdr:from>
    <xdr:to>
      <xdr:col>1</xdr:col>
      <xdr:colOff>479425</xdr:colOff>
      <xdr:row>335</xdr:row>
      <xdr:rowOff>0</xdr:rowOff>
    </xdr:to>
    <xdr:cxnSp>
      <xdr:nvCxnSpPr>
        <xdr:cNvPr id="32" name="直接连接符 31"/>
        <xdr:cNvCxnSpPr/>
      </xdr:nvCxnSpPr>
      <xdr:spPr>
        <a:xfrm>
          <a:off x="617220" y="69430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320</xdr:row>
      <xdr:rowOff>5715</xdr:rowOff>
    </xdr:from>
    <xdr:to>
      <xdr:col>1</xdr:col>
      <xdr:colOff>474272</xdr:colOff>
      <xdr:row>322</xdr:row>
      <xdr:rowOff>11</xdr:rowOff>
    </xdr:to>
    <xdr:cxnSp>
      <xdr:nvCxnSpPr>
        <xdr:cNvPr id="33" name="直接连接符 32"/>
        <xdr:cNvCxnSpPr/>
      </xdr:nvCxnSpPr>
      <xdr:spPr>
        <a:xfrm>
          <a:off x="617220" y="668559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323</xdr:row>
      <xdr:rowOff>4445</xdr:rowOff>
    </xdr:from>
    <xdr:to>
      <xdr:col>1</xdr:col>
      <xdr:colOff>479425</xdr:colOff>
      <xdr:row>325</xdr:row>
      <xdr:rowOff>0</xdr:rowOff>
    </xdr:to>
    <xdr:cxnSp>
      <xdr:nvCxnSpPr>
        <xdr:cNvPr id="34" name="直接连接符 33"/>
        <xdr:cNvCxnSpPr/>
      </xdr:nvCxnSpPr>
      <xdr:spPr>
        <a:xfrm>
          <a:off x="617220" y="67449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326</xdr:row>
      <xdr:rowOff>5715</xdr:rowOff>
    </xdr:from>
    <xdr:to>
      <xdr:col>1</xdr:col>
      <xdr:colOff>431800</xdr:colOff>
      <xdr:row>328</xdr:row>
      <xdr:rowOff>184150</xdr:rowOff>
    </xdr:to>
    <xdr:cxnSp>
      <xdr:nvCxnSpPr>
        <xdr:cNvPr id="35" name="直接连接符 34"/>
        <xdr:cNvCxnSpPr/>
      </xdr:nvCxnSpPr>
      <xdr:spPr>
        <a:xfrm>
          <a:off x="622935" y="680446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337</xdr:row>
      <xdr:rowOff>5715</xdr:rowOff>
    </xdr:from>
    <xdr:to>
      <xdr:col>1</xdr:col>
      <xdr:colOff>474272</xdr:colOff>
      <xdr:row>339</xdr:row>
      <xdr:rowOff>11</xdr:rowOff>
    </xdr:to>
    <xdr:cxnSp>
      <xdr:nvCxnSpPr>
        <xdr:cNvPr id="36" name="直接连接符 35"/>
        <xdr:cNvCxnSpPr/>
      </xdr:nvCxnSpPr>
      <xdr:spPr>
        <a:xfrm>
          <a:off x="617220" y="704221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356</xdr:row>
      <xdr:rowOff>4445</xdr:rowOff>
    </xdr:from>
    <xdr:to>
      <xdr:col>1</xdr:col>
      <xdr:colOff>479425</xdr:colOff>
      <xdr:row>358</xdr:row>
      <xdr:rowOff>0</xdr:rowOff>
    </xdr:to>
    <xdr:cxnSp>
      <xdr:nvCxnSpPr>
        <xdr:cNvPr id="37" name="直接连接符 36"/>
        <xdr:cNvCxnSpPr/>
      </xdr:nvCxnSpPr>
      <xdr:spPr>
        <a:xfrm>
          <a:off x="617220" y="74185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341</xdr:row>
      <xdr:rowOff>4445</xdr:rowOff>
    </xdr:from>
    <xdr:to>
      <xdr:col>1</xdr:col>
      <xdr:colOff>479425</xdr:colOff>
      <xdr:row>343</xdr:row>
      <xdr:rowOff>0</xdr:rowOff>
    </xdr:to>
    <xdr:cxnSp>
      <xdr:nvCxnSpPr>
        <xdr:cNvPr id="38" name="直接连接符 37"/>
        <xdr:cNvCxnSpPr/>
      </xdr:nvCxnSpPr>
      <xdr:spPr>
        <a:xfrm>
          <a:off x="617220" y="71213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345</xdr:row>
      <xdr:rowOff>4445</xdr:rowOff>
    </xdr:from>
    <xdr:to>
      <xdr:col>1</xdr:col>
      <xdr:colOff>479425</xdr:colOff>
      <xdr:row>347</xdr:row>
      <xdr:rowOff>0</xdr:rowOff>
    </xdr:to>
    <xdr:cxnSp>
      <xdr:nvCxnSpPr>
        <xdr:cNvPr id="39" name="直接连接符 38"/>
        <xdr:cNvCxnSpPr/>
      </xdr:nvCxnSpPr>
      <xdr:spPr>
        <a:xfrm>
          <a:off x="617220" y="72005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349</xdr:row>
      <xdr:rowOff>5715</xdr:rowOff>
    </xdr:from>
    <xdr:to>
      <xdr:col>1</xdr:col>
      <xdr:colOff>431800</xdr:colOff>
      <xdr:row>351</xdr:row>
      <xdr:rowOff>184150</xdr:rowOff>
    </xdr:to>
    <xdr:cxnSp>
      <xdr:nvCxnSpPr>
        <xdr:cNvPr id="40" name="直接连接符 39"/>
        <xdr:cNvCxnSpPr/>
      </xdr:nvCxnSpPr>
      <xdr:spPr>
        <a:xfrm>
          <a:off x="622935" y="72799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379</xdr:row>
      <xdr:rowOff>4445</xdr:rowOff>
    </xdr:from>
    <xdr:to>
      <xdr:col>1</xdr:col>
      <xdr:colOff>479425</xdr:colOff>
      <xdr:row>381</xdr:row>
      <xdr:rowOff>0</xdr:rowOff>
    </xdr:to>
    <xdr:cxnSp>
      <xdr:nvCxnSpPr>
        <xdr:cNvPr id="41" name="直接连接符 40"/>
        <xdr:cNvCxnSpPr/>
      </xdr:nvCxnSpPr>
      <xdr:spPr>
        <a:xfrm>
          <a:off x="617220" y="78940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361</xdr:row>
      <xdr:rowOff>5715</xdr:rowOff>
    </xdr:from>
    <xdr:to>
      <xdr:col>1</xdr:col>
      <xdr:colOff>474272</xdr:colOff>
      <xdr:row>363</xdr:row>
      <xdr:rowOff>11</xdr:rowOff>
    </xdr:to>
    <xdr:cxnSp>
      <xdr:nvCxnSpPr>
        <xdr:cNvPr id="42" name="直接连接符 41"/>
        <xdr:cNvCxnSpPr/>
      </xdr:nvCxnSpPr>
      <xdr:spPr>
        <a:xfrm>
          <a:off x="617220" y="753751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364</xdr:row>
      <xdr:rowOff>4445</xdr:rowOff>
    </xdr:from>
    <xdr:to>
      <xdr:col>1</xdr:col>
      <xdr:colOff>479425</xdr:colOff>
      <xdr:row>366</xdr:row>
      <xdr:rowOff>0</xdr:rowOff>
    </xdr:to>
    <xdr:cxnSp>
      <xdr:nvCxnSpPr>
        <xdr:cNvPr id="43" name="直接连接符 42"/>
        <xdr:cNvCxnSpPr/>
      </xdr:nvCxnSpPr>
      <xdr:spPr>
        <a:xfrm>
          <a:off x="617220" y="75968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368</xdr:row>
      <xdr:rowOff>4445</xdr:rowOff>
    </xdr:from>
    <xdr:to>
      <xdr:col>1</xdr:col>
      <xdr:colOff>479425</xdr:colOff>
      <xdr:row>370</xdr:row>
      <xdr:rowOff>0</xdr:rowOff>
    </xdr:to>
    <xdr:cxnSp>
      <xdr:nvCxnSpPr>
        <xdr:cNvPr id="44" name="直接连接符 43"/>
        <xdr:cNvCxnSpPr/>
      </xdr:nvCxnSpPr>
      <xdr:spPr>
        <a:xfrm>
          <a:off x="617220" y="76760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371</xdr:row>
      <xdr:rowOff>5715</xdr:rowOff>
    </xdr:from>
    <xdr:to>
      <xdr:col>1</xdr:col>
      <xdr:colOff>431800</xdr:colOff>
      <xdr:row>373</xdr:row>
      <xdr:rowOff>184150</xdr:rowOff>
    </xdr:to>
    <xdr:cxnSp>
      <xdr:nvCxnSpPr>
        <xdr:cNvPr id="45" name="直接连接符 44"/>
        <xdr:cNvCxnSpPr/>
      </xdr:nvCxnSpPr>
      <xdr:spPr>
        <a:xfrm>
          <a:off x="622935" y="773563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384</xdr:row>
      <xdr:rowOff>5715</xdr:rowOff>
    </xdr:from>
    <xdr:to>
      <xdr:col>1</xdr:col>
      <xdr:colOff>474272</xdr:colOff>
      <xdr:row>386</xdr:row>
      <xdr:rowOff>11</xdr:rowOff>
    </xdr:to>
    <xdr:cxnSp>
      <xdr:nvCxnSpPr>
        <xdr:cNvPr id="46" name="直接连接符 45"/>
        <xdr:cNvCxnSpPr/>
      </xdr:nvCxnSpPr>
      <xdr:spPr>
        <a:xfrm>
          <a:off x="617220" y="801300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470</xdr:row>
      <xdr:rowOff>4445</xdr:rowOff>
    </xdr:from>
    <xdr:to>
      <xdr:col>1</xdr:col>
      <xdr:colOff>479425</xdr:colOff>
      <xdr:row>472</xdr:row>
      <xdr:rowOff>0</xdr:rowOff>
    </xdr:to>
    <xdr:cxnSp>
      <xdr:nvCxnSpPr>
        <xdr:cNvPr id="47" name="直接连接符 46"/>
        <xdr:cNvCxnSpPr/>
      </xdr:nvCxnSpPr>
      <xdr:spPr>
        <a:xfrm>
          <a:off x="617220" y="97761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392</xdr:row>
      <xdr:rowOff>5715</xdr:rowOff>
    </xdr:from>
    <xdr:to>
      <xdr:col>1</xdr:col>
      <xdr:colOff>457200</xdr:colOff>
      <xdr:row>393</xdr:row>
      <xdr:rowOff>190500</xdr:rowOff>
    </xdr:to>
    <xdr:cxnSp>
      <xdr:nvCxnSpPr>
        <xdr:cNvPr id="48" name="直接连接符 47"/>
        <xdr:cNvCxnSpPr/>
      </xdr:nvCxnSpPr>
      <xdr:spPr>
        <a:xfrm>
          <a:off x="617220" y="81714975"/>
          <a:ext cx="4572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410</xdr:row>
      <xdr:rowOff>4445</xdr:rowOff>
    </xdr:from>
    <xdr:to>
      <xdr:col>1</xdr:col>
      <xdr:colOff>479425</xdr:colOff>
      <xdr:row>412</xdr:row>
      <xdr:rowOff>0</xdr:rowOff>
    </xdr:to>
    <xdr:cxnSp>
      <xdr:nvCxnSpPr>
        <xdr:cNvPr id="49" name="直接连接符 48"/>
        <xdr:cNvCxnSpPr/>
      </xdr:nvCxnSpPr>
      <xdr:spPr>
        <a:xfrm>
          <a:off x="617220" y="85279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417</xdr:row>
      <xdr:rowOff>4445</xdr:rowOff>
    </xdr:from>
    <xdr:to>
      <xdr:col>1</xdr:col>
      <xdr:colOff>479425</xdr:colOff>
      <xdr:row>419</xdr:row>
      <xdr:rowOff>0</xdr:rowOff>
    </xdr:to>
    <xdr:cxnSp>
      <xdr:nvCxnSpPr>
        <xdr:cNvPr id="50" name="直接连接符 49"/>
        <xdr:cNvCxnSpPr/>
      </xdr:nvCxnSpPr>
      <xdr:spPr>
        <a:xfrm>
          <a:off x="617220" y="86666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425</xdr:row>
      <xdr:rowOff>5715</xdr:rowOff>
    </xdr:from>
    <xdr:to>
      <xdr:col>1</xdr:col>
      <xdr:colOff>431800</xdr:colOff>
      <xdr:row>427</xdr:row>
      <xdr:rowOff>184150</xdr:rowOff>
    </xdr:to>
    <xdr:cxnSp>
      <xdr:nvCxnSpPr>
        <xdr:cNvPr id="51" name="直接连接符 50"/>
        <xdr:cNvCxnSpPr/>
      </xdr:nvCxnSpPr>
      <xdr:spPr>
        <a:xfrm>
          <a:off x="622935" y="88252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479</xdr:row>
      <xdr:rowOff>5715</xdr:rowOff>
    </xdr:from>
    <xdr:to>
      <xdr:col>1</xdr:col>
      <xdr:colOff>474272</xdr:colOff>
      <xdr:row>481</xdr:row>
      <xdr:rowOff>11</xdr:rowOff>
    </xdr:to>
    <xdr:cxnSp>
      <xdr:nvCxnSpPr>
        <xdr:cNvPr id="52" name="直接连接符 51"/>
        <xdr:cNvCxnSpPr/>
      </xdr:nvCxnSpPr>
      <xdr:spPr>
        <a:xfrm>
          <a:off x="617220" y="997438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522</xdr:row>
      <xdr:rowOff>4445</xdr:rowOff>
    </xdr:from>
    <xdr:to>
      <xdr:col>1</xdr:col>
      <xdr:colOff>479425</xdr:colOff>
      <xdr:row>524</xdr:row>
      <xdr:rowOff>0</xdr:rowOff>
    </xdr:to>
    <xdr:cxnSp>
      <xdr:nvCxnSpPr>
        <xdr:cNvPr id="53" name="直接连接符 52"/>
        <xdr:cNvCxnSpPr/>
      </xdr:nvCxnSpPr>
      <xdr:spPr>
        <a:xfrm>
          <a:off x="617220" y="108658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483</xdr:row>
      <xdr:rowOff>5715</xdr:rowOff>
    </xdr:from>
    <xdr:to>
      <xdr:col>1</xdr:col>
      <xdr:colOff>474272</xdr:colOff>
      <xdr:row>485</xdr:row>
      <xdr:rowOff>11</xdr:rowOff>
    </xdr:to>
    <xdr:cxnSp>
      <xdr:nvCxnSpPr>
        <xdr:cNvPr id="54" name="直接连接符 53"/>
        <xdr:cNvCxnSpPr/>
      </xdr:nvCxnSpPr>
      <xdr:spPr>
        <a:xfrm>
          <a:off x="617220" y="1005363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489</xdr:row>
      <xdr:rowOff>4445</xdr:rowOff>
    </xdr:from>
    <xdr:to>
      <xdr:col>1</xdr:col>
      <xdr:colOff>479425</xdr:colOff>
      <xdr:row>491</xdr:row>
      <xdr:rowOff>0</xdr:rowOff>
    </xdr:to>
    <xdr:cxnSp>
      <xdr:nvCxnSpPr>
        <xdr:cNvPr id="55" name="直接连接符 54"/>
        <xdr:cNvCxnSpPr/>
      </xdr:nvCxnSpPr>
      <xdr:spPr>
        <a:xfrm>
          <a:off x="617220" y="101723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495</xdr:row>
      <xdr:rowOff>4445</xdr:rowOff>
    </xdr:from>
    <xdr:to>
      <xdr:col>1</xdr:col>
      <xdr:colOff>479425</xdr:colOff>
      <xdr:row>497</xdr:row>
      <xdr:rowOff>0</xdr:rowOff>
    </xdr:to>
    <xdr:cxnSp>
      <xdr:nvCxnSpPr>
        <xdr:cNvPr id="56" name="直接连接符 55"/>
        <xdr:cNvCxnSpPr/>
      </xdr:nvCxnSpPr>
      <xdr:spPr>
        <a:xfrm>
          <a:off x="617220" y="102912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500</xdr:row>
      <xdr:rowOff>5715</xdr:rowOff>
    </xdr:from>
    <xdr:to>
      <xdr:col>1</xdr:col>
      <xdr:colOff>431800</xdr:colOff>
      <xdr:row>502</xdr:row>
      <xdr:rowOff>184150</xdr:rowOff>
    </xdr:to>
    <xdr:cxnSp>
      <xdr:nvCxnSpPr>
        <xdr:cNvPr id="57" name="直接连接符 56"/>
        <xdr:cNvCxnSpPr/>
      </xdr:nvCxnSpPr>
      <xdr:spPr>
        <a:xfrm>
          <a:off x="622935" y="103904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529</xdr:row>
      <xdr:rowOff>5715</xdr:rowOff>
    </xdr:from>
    <xdr:to>
      <xdr:col>1</xdr:col>
      <xdr:colOff>474272</xdr:colOff>
      <xdr:row>531</xdr:row>
      <xdr:rowOff>11</xdr:rowOff>
    </xdr:to>
    <xdr:cxnSp>
      <xdr:nvCxnSpPr>
        <xdr:cNvPr id="58" name="直接连接符 57"/>
        <xdr:cNvCxnSpPr/>
      </xdr:nvCxnSpPr>
      <xdr:spPr>
        <a:xfrm>
          <a:off x="617220" y="110244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566</xdr:row>
      <xdr:rowOff>4445</xdr:rowOff>
    </xdr:from>
    <xdr:to>
      <xdr:col>1</xdr:col>
      <xdr:colOff>479425</xdr:colOff>
      <xdr:row>568</xdr:row>
      <xdr:rowOff>0</xdr:rowOff>
    </xdr:to>
    <xdr:cxnSp>
      <xdr:nvCxnSpPr>
        <xdr:cNvPr id="59" name="直接连接符 58"/>
        <xdr:cNvCxnSpPr/>
      </xdr:nvCxnSpPr>
      <xdr:spPr>
        <a:xfrm>
          <a:off x="617220" y="117573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534</xdr:row>
      <xdr:rowOff>5715</xdr:rowOff>
    </xdr:from>
    <xdr:to>
      <xdr:col>1</xdr:col>
      <xdr:colOff>474272</xdr:colOff>
      <xdr:row>536</xdr:row>
      <xdr:rowOff>11</xdr:rowOff>
    </xdr:to>
    <xdr:cxnSp>
      <xdr:nvCxnSpPr>
        <xdr:cNvPr id="60" name="直接连接符 59"/>
        <xdr:cNvCxnSpPr/>
      </xdr:nvCxnSpPr>
      <xdr:spPr>
        <a:xfrm>
          <a:off x="617220" y="111234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4445</xdr:rowOff>
    </xdr:from>
    <xdr:to>
      <xdr:col>1</xdr:col>
      <xdr:colOff>479425</xdr:colOff>
      <xdr:row>542</xdr:row>
      <xdr:rowOff>0</xdr:rowOff>
    </xdr:to>
    <xdr:cxnSp>
      <xdr:nvCxnSpPr>
        <xdr:cNvPr id="61" name="直接连接符 60"/>
        <xdr:cNvCxnSpPr/>
      </xdr:nvCxnSpPr>
      <xdr:spPr>
        <a:xfrm>
          <a:off x="617220" y="112422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547</xdr:row>
      <xdr:rowOff>4445</xdr:rowOff>
    </xdr:from>
    <xdr:to>
      <xdr:col>1</xdr:col>
      <xdr:colOff>479425</xdr:colOff>
      <xdr:row>549</xdr:row>
      <xdr:rowOff>0</xdr:rowOff>
    </xdr:to>
    <xdr:cxnSp>
      <xdr:nvCxnSpPr>
        <xdr:cNvPr id="62" name="直接连接符 61"/>
        <xdr:cNvCxnSpPr/>
      </xdr:nvCxnSpPr>
      <xdr:spPr>
        <a:xfrm>
          <a:off x="617220" y="113809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551</xdr:row>
      <xdr:rowOff>5715</xdr:rowOff>
    </xdr:from>
    <xdr:to>
      <xdr:col>1</xdr:col>
      <xdr:colOff>431800</xdr:colOff>
      <xdr:row>553</xdr:row>
      <xdr:rowOff>184150</xdr:rowOff>
    </xdr:to>
    <xdr:cxnSp>
      <xdr:nvCxnSpPr>
        <xdr:cNvPr id="63" name="直接连接符 62"/>
        <xdr:cNvCxnSpPr/>
      </xdr:nvCxnSpPr>
      <xdr:spPr>
        <a:xfrm>
          <a:off x="622935" y="1146028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572</xdr:row>
      <xdr:rowOff>5715</xdr:rowOff>
    </xdr:from>
    <xdr:to>
      <xdr:col>1</xdr:col>
      <xdr:colOff>474272</xdr:colOff>
      <xdr:row>574</xdr:row>
      <xdr:rowOff>11</xdr:rowOff>
    </xdr:to>
    <xdr:cxnSp>
      <xdr:nvCxnSpPr>
        <xdr:cNvPr id="64" name="直接连接符 63"/>
        <xdr:cNvCxnSpPr/>
      </xdr:nvCxnSpPr>
      <xdr:spPr>
        <a:xfrm>
          <a:off x="617220" y="1189615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616</xdr:row>
      <xdr:rowOff>4445</xdr:rowOff>
    </xdr:from>
    <xdr:to>
      <xdr:col>1</xdr:col>
      <xdr:colOff>479425</xdr:colOff>
      <xdr:row>618</xdr:row>
      <xdr:rowOff>0</xdr:rowOff>
    </xdr:to>
    <xdr:cxnSp>
      <xdr:nvCxnSpPr>
        <xdr:cNvPr id="65" name="直接连接符 64"/>
        <xdr:cNvCxnSpPr/>
      </xdr:nvCxnSpPr>
      <xdr:spPr>
        <a:xfrm>
          <a:off x="617220" y="127875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580</xdr:row>
      <xdr:rowOff>5715</xdr:rowOff>
    </xdr:from>
    <xdr:to>
      <xdr:col>1</xdr:col>
      <xdr:colOff>474272</xdr:colOff>
      <xdr:row>582</xdr:row>
      <xdr:rowOff>11</xdr:rowOff>
    </xdr:to>
    <xdr:cxnSp>
      <xdr:nvCxnSpPr>
        <xdr:cNvPr id="66" name="直接连接符 65"/>
        <xdr:cNvCxnSpPr/>
      </xdr:nvCxnSpPr>
      <xdr:spPr>
        <a:xfrm>
          <a:off x="617220" y="1205464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586</xdr:row>
      <xdr:rowOff>4445</xdr:rowOff>
    </xdr:from>
    <xdr:to>
      <xdr:col>1</xdr:col>
      <xdr:colOff>479425</xdr:colOff>
      <xdr:row>588</xdr:row>
      <xdr:rowOff>0</xdr:rowOff>
    </xdr:to>
    <xdr:cxnSp>
      <xdr:nvCxnSpPr>
        <xdr:cNvPr id="67" name="直接连接符 66"/>
        <xdr:cNvCxnSpPr/>
      </xdr:nvCxnSpPr>
      <xdr:spPr>
        <a:xfrm>
          <a:off x="617220" y="121733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593</xdr:row>
      <xdr:rowOff>4445</xdr:rowOff>
    </xdr:from>
    <xdr:to>
      <xdr:col>1</xdr:col>
      <xdr:colOff>479425</xdr:colOff>
      <xdr:row>595</xdr:row>
      <xdr:rowOff>0</xdr:rowOff>
    </xdr:to>
    <xdr:cxnSp>
      <xdr:nvCxnSpPr>
        <xdr:cNvPr id="68" name="直接连接符 67"/>
        <xdr:cNvCxnSpPr/>
      </xdr:nvCxnSpPr>
      <xdr:spPr>
        <a:xfrm>
          <a:off x="617220" y="123120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599</xdr:row>
      <xdr:rowOff>5715</xdr:rowOff>
    </xdr:from>
    <xdr:to>
      <xdr:col>1</xdr:col>
      <xdr:colOff>431800</xdr:colOff>
      <xdr:row>601</xdr:row>
      <xdr:rowOff>184150</xdr:rowOff>
    </xdr:to>
    <xdr:cxnSp>
      <xdr:nvCxnSpPr>
        <xdr:cNvPr id="69" name="直接连接符 68"/>
        <xdr:cNvCxnSpPr/>
      </xdr:nvCxnSpPr>
      <xdr:spPr>
        <a:xfrm>
          <a:off x="622935" y="124310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624</xdr:row>
      <xdr:rowOff>5715</xdr:rowOff>
    </xdr:from>
    <xdr:to>
      <xdr:col>1</xdr:col>
      <xdr:colOff>474272</xdr:colOff>
      <xdr:row>626</xdr:row>
      <xdr:rowOff>11</xdr:rowOff>
    </xdr:to>
    <xdr:cxnSp>
      <xdr:nvCxnSpPr>
        <xdr:cNvPr id="70" name="直接连接符 69"/>
        <xdr:cNvCxnSpPr/>
      </xdr:nvCxnSpPr>
      <xdr:spPr>
        <a:xfrm>
          <a:off x="617220" y="1296600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666</xdr:row>
      <xdr:rowOff>4445</xdr:rowOff>
    </xdr:from>
    <xdr:to>
      <xdr:col>1</xdr:col>
      <xdr:colOff>479425</xdr:colOff>
      <xdr:row>668</xdr:row>
      <xdr:rowOff>0</xdr:rowOff>
    </xdr:to>
    <xdr:cxnSp>
      <xdr:nvCxnSpPr>
        <xdr:cNvPr id="71" name="直接连接符 70"/>
        <xdr:cNvCxnSpPr/>
      </xdr:nvCxnSpPr>
      <xdr:spPr>
        <a:xfrm>
          <a:off x="617220" y="138376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629</xdr:row>
      <xdr:rowOff>5715</xdr:rowOff>
    </xdr:from>
    <xdr:to>
      <xdr:col>1</xdr:col>
      <xdr:colOff>474272</xdr:colOff>
      <xdr:row>631</xdr:row>
      <xdr:rowOff>11</xdr:rowOff>
    </xdr:to>
    <xdr:cxnSp>
      <xdr:nvCxnSpPr>
        <xdr:cNvPr id="72" name="直接连接符 71"/>
        <xdr:cNvCxnSpPr/>
      </xdr:nvCxnSpPr>
      <xdr:spPr>
        <a:xfrm>
          <a:off x="617220" y="1306506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635</xdr:row>
      <xdr:rowOff>4445</xdr:rowOff>
    </xdr:from>
    <xdr:to>
      <xdr:col>1</xdr:col>
      <xdr:colOff>479425</xdr:colOff>
      <xdr:row>637</xdr:row>
      <xdr:rowOff>0</xdr:rowOff>
    </xdr:to>
    <xdr:cxnSp>
      <xdr:nvCxnSpPr>
        <xdr:cNvPr id="73" name="直接连接符 72"/>
        <xdr:cNvCxnSpPr/>
      </xdr:nvCxnSpPr>
      <xdr:spPr>
        <a:xfrm>
          <a:off x="617220" y="131838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643</xdr:row>
      <xdr:rowOff>4445</xdr:rowOff>
    </xdr:from>
    <xdr:to>
      <xdr:col>1</xdr:col>
      <xdr:colOff>479425</xdr:colOff>
      <xdr:row>645</xdr:row>
      <xdr:rowOff>0</xdr:rowOff>
    </xdr:to>
    <xdr:cxnSp>
      <xdr:nvCxnSpPr>
        <xdr:cNvPr id="74" name="直接连接符 73"/>
        <xdr:cNvCxnSpPr/>
      </xdr:nvCxnSpPr>
      <xdr:spPr>
        <a:xfrm>
          <a:off x="617220" y="133423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649</xdr:row>
      <xdr:rowOff>5715</xdr:rowOff>
    </xdr:from>
    <xdr:to>
      <xdr:col>1</xdr:col>
      <xdr:colOff>431800</xdr:colOff>
      <xdr:row>651</xdr:row>
      <xdr:rowOff>184150</xdr:rowOff>
    </xdr:to>
    <xdr:cxnSp>
      <xdr:nvCxnSpPr>
        <xdr:cNvPr id="75" name="直接连接符 74"/>
        <xdr:cNvCxnSpPr/>
      </xdr:nvCxnSpPr>
      <xdr:spPr>
        <a:xfrm>
          <a:off x="622935" y="1346130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685</xdr:row>
      <xdr:rowOff>4445</xdr:rowOff>
    </xdr:from>
    <xdr:to>
      <xdr:col>1</xdr:col>
      <xdr:colOff>479425</xdr:colOff>
      <xdr:row>687</xdr:row>
      <xdr:rowOff>0</xdr:rowOff>
    </xdr:to>
    <xdr:cxnSp>
      <xdr:nvCxnSpPr>
        <xdr:cNvPr id="76" name="直接连接符 75"/>
        <xdr:cNvCxnSpPr/>
      </xdr:nvCxnSpPr>
      <xdr:spPr>
        <a:xfrm>
          <a:off x="617220" y="142338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671</xdr:row>
      <xdr:rowOff>4445</xdr:rowOff>
    </xdr:from>
    <xdr:to>
      <xdr:col>1</xdr:col>
      <xdr:colOff>479425</xdr:colOff>
      <xdr:row>673</xdr:row>
      <xdr:rowOff>0</xdr:rowOff>
    </xdr:to>
    <xdr:cxnSp>
      <xdr:nvCxnSpPr>
        <xdr:cNvPr id="77" name="直接连接符 76"/>
        <xdr:cNvCxnSpPr/>
      </xdr:nvCxnSpPr>
      <xdr:spPr>
        <a:xfrm>
          <a:off x="617220" y="139564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674</xdr:row>
      <xdr:rowOff>5715</xdr:rowOff>
    </xdr:from>
    <xdr:to>
      <xdr:col>1</xdr:col>
      <xdr:colOff>431800</xdr:colOff>
      <xdr:row>676</xdr:row>
      <xdr:rowOff>184150</xdr:rowOff>
    </xdr:to>
    <xdr:cxnSp>
      <xdr:nvCxnSpPr>
        <xdr:cNvPr id="78" name="直接连接符 77"/>
        <xdr:cNvCxnSpPr/>
      </xdr:nvCxnSpPr>
      <xdr:spPr>
        <a:xfrm>
          <a:off x="622935" y="1401603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699</xdr:row>
      <xdr:rowOff>4445</xdr:rowOff>
    </xdr:from>
    <xdr:to>
      <xdr:col>1</xdr:col>
      <xdr:colOff>479425</xdr:colOff>
      <xdr:row>701</xdr:row>
      <xdr:rowOff>0</xdr:rowOff>
    </xdr:to>
    <xdr:cxnSp>
      <xdr:nvCxnSpPr>
        <xdr:cNvPr id="79" name="直接连接符 78"/>
        <xdr:cNvCxnSpPr/>
      </xdr:nvCxnSpPr>
      <xdr:spPr>
        <a:xfrm>
          <a:off x="617220" y="145310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689</xdr:row>
      <xdr:rowOff>4445</xdr:rowOff>
    </xdr:from>
    <xdr:to>
      <xdr:col>1</xdr:col>
      <xdr:colOff>479425</xdr:colOff>
      <xdr:row>691</xdr:row>
      <xdr:rowOff>0</xdr:rowOff>
    </xdr:to>
    <xdr:cxnSp>
      <xdr:nvCxnSpPr>
        <xdr:cNvPr id="80" name="直接连接符 79"/>
        <xdr:cNvCxnSpPr/>
      </xdr:nvCxnSpPr>
      <xdr:spPr>
        <a:xfrm>
          <a:off x="617220" y="143329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703</xdr:row>
      <xdr:rowOff>5715</xdr:rowOff>
    </xdr:from>
    <xdr:to>
      <xdr:col>1</xdr:col>
      <xdr:colOff>474272</xdr:colOff>
      <xdr:row>705</xdr:row>
      <xdr:rowOff>11</xdr:rowOff>
    </xdr:to>
    <xdr:cxnSp>
      <xdr:nvCxnSpPr>
        <xdr:cNvPr id="81" name="直接连接符 80"/>
        <xdr:cNvCxnSpPr/>
      </xdr:nvCxnSpPr>
      <xdr:spPr>
        <a:xfrm>
          <a:off x="617220" y="146302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764</xdr:row>
      <xdr:rowOff>4445</xdr:rowOff>
    </xdr:from>
    <xdr:to>
      <xdr:col>1</xdr:col>
      <xdr:colOff>479425</xdr:colOff>
      <xdr:row>766</xdr:row>
      <xdr:rowOff>0</xdr:rowOff>
    </xdr:to>
    <xdr:cxnSp>
      <xdr:nvCxnSpPr>
        <xdr:cNvPr id="82" name="直接连接符 81"/>
        <xdr:cNvCxnSpPr/>
      </xdr:nvCxnSpPr>
      <xdr:spPr>
        <a:xfrm>
          <a:off x="617220" y="158980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709</xdr:row>
      <xdr:rowOff>5715</xdr:rowOff>
    </xdr:from>
    <xdr:to>
      <xdr:col>1</xdr:col>
      <xdr:colOff>474272</xdr:colOff>
      <xdr:row>711</xdr:row>
      <xdr:rowOff>11</xdr:rowOff>
    </xdr:to>
    <xdr:cxnSp>
      <xdr:nvCxnSpPr>
        <xdr:cNvPr id="83" name="直接连接符 82"/>
        <xdr:cNvCxnSpPr/>
      </xdr:nvCxnSpPr>
      <xdr:spPr>
        <a:xfrm>
          <a:off x="617220" y="1474908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718</xdr:row>
      <xdr:rowOff>4445</xdr:rowOff>
    </xdr:from>
    <xdr:to>
      <xdr:col>1</xdr:col>
      <xdr:colOff>479425</xdr:colOff>
      <xdr:row>720</xdr:row>
      <xdr:rowOff>0</xdr:rowOff>
    </xdr:to>
    <xdr:cxnSp>
      <xdr:nvCxnSpPr>
        <xdr:cNvPr id="84" name="直接连接符 83"/>
        <xdr:cNvCxnSpPr/>
      </xdr:nvCxnSpPr>
      <xdr:spPr>
        <a:xfrm>
          <a:off x="617220" y="149272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727</xdr:row>
      <xdr:rowOff>4445</xdr:rowOff>
    </xdr:from>
    <xdr:to>
      <xdr:col>1</xdr:col>
      <xdr:colOff>479425</xdr:colOff>
      <xdr:row>729</xdr:row>
      <xdr:rowOff>0</xdr:rowOff>
    </xdr:to>
    <xdr:cxnSp>
      <xdr:nvCxnSpPr>
        <xdr:cNvPr id="85" name="直接连接符 84"/>
        <xdr:cNvCxnSpPr/>
      </xdr:nvCxnSpPr>
      <xdr:spPr>
        <a:xfrm>
          <a:off x="617220" y="151055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732</xdr:row>
      <xdr:rowOff>5715</xdr:rowOff>
    </xdr:from>
    <xdr:to>
      <xdr:col>1</xdr:col>
      <xdr:colOff>431800</xdr:colOff>
      <xdr:row>734</xdr:row>
      <xdr:rowOff>184150</xdr:rowOff>
    </xdr:to>
    <xdr:cxnSp>
      <xdr:nvCxnSpPr>
        <xdr:cNvPr id="86" name="直接连接符 85"/>
        <xdr:cNvCxnSpPr/>
      </xdr:nvCxnSpPr>
      <xdr:spPr>
        <a:xfrm>
          <a:off x="622935" y="152047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772</xdr:row>
      <xdr:rowOff>5715</xdr:rowOff>
    </xdr:from>
    <xdr:to>
      <xdr:col>1</xdr:col>
      <xdr:colOff>474272</xdr:colOff>
      <xdr:row>774</xdr:row>
      <xdr:rowOff>11</xdr:rowOff>
    </xdr:to>
    <xdr:cxnSp>
      <xdr:nvCxnSpPr>
        <xdr:cNvPr id="87" name="直接连接符 86"/>
        <xdr:cNvCxnSpPr/>
      </xdr:nvCxnSpPr>
      <xdr:spPr>
        <a:xfrm>
          <a:off x="617220" y="160764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809</xdr:row>
      <xdr:rowOff>4445</xdr:rowOff>
    </xdr:from>
    <xdr:to>
      <xdr:col>1</xdr:col>
      <xdr:colOff>479425</xdr:colOff>
      <xdr:row>811</xdr:row>
      <xdr:rowOff>0</xdr:rowOff>
    </xdr:to>
    <xdr:cxnSp>
      <xdr:nvCxnSpPr>
        <xdr:cNvPr id="88" name="直接连接符 87"/>
        <xdr:cNvCxnSpPr/>
      </xdr:nvCxnSpPr>
      <xdr:spPr>
        <a:xfrm>
          <a:off x="617220" y="168094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780</xdr:row>
      <xdr:rowOff>5715</xdr:rowOff>
    </xdr:from>
    <xdr:to>
      <xdr:col>1</xdr:col>
      <xdr:colOff>474272</xdr:colOff>
      <xdr:row>782</xdr:row>
      <xdr:rowOff>11</xdr:rowOff>
    </xdr:to>
    <xdr:cxnSp>
      <xdr:nvCxnSpPr>
        <xdr:cNvPr id="89" name="直接连接符 88"/>
        <xdr:cNvCxnSpPr/>
      </xdr:nvCxnSpPr>
      <xdr:spPr>
        <a:xfrm>
          <a:off x="617220" y="1623498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786</xdr:row>
      <xdr:rowOff>4445</xdr:rowOff>
    </xdr:from>
    <xdr:to>
      <xdr:col>1</xdr:col>
      <xdr:colOff>479425</xdr:colOff>
      <xdr:row>788</xdr:row>
      <xdr:rowOff>0</xdr:rowOff>
    </xdr:to>
    <xdr:cxnSp>
      <xdr:nvCxnSpPr>
        <xdr:cNvPr id="90" name="直接连接符 89"/>
        <xdr:cNvCxnSpPr/>
      </xdr:nvCxnSpPr>
      <xdr:spPr>
        <a:xfrm>
          <a:off x="617220" y="163537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791</xdr:row>
      <xdr:rowOff>4445</xdr:rowOff>
    </xdr:from>
    <xdr:to>
      <xdr:col>1</xdr:col>
      <xdr:colOff>479425</xdr:colOff>
      <xdr:row>793</xdr:row>
      <xdr:rowOff>0</xdr:rowOff>
    </xdr:to>
    <xdr:cxnSp>
      <xdr:nvCxnSpPr>
        <xdr:cNvPr id="91" name="直接连接符 90"/>
        <xdr:cNvCxnSpPr/>
      </xdr:nvCxnSpPr>
      <xdr:spPr>
        <a:xfrm>
          <a:off x="617220" y="164527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797</xdr:row>
      <xdr:rowOff>5715</xdr:rowOff>
    </xdr:from>
    <xdr:to>
      <xdr:col>1</xdr:col>
      <xdr:colOff>431800</xdr:colOff>
      <xdr:row>799</xdr:row>
      <xdr:rowOff>184150</xdr:rowOff>
    </xdr:to>
    <xdr:cxnSp>
      <xdr:nvCxnSpPr>
        <xdr:cNvPr id="92" name="直接连接符 91"/>
        <xdr:cNvCxnSpPr/>
      </xdr:nvCxnSpPr>
      <xdr:spPr>
        <a:xfrm>
          <a:off x="622935" y="1657178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819</xdr:row>
      <xdr:rowOff>5715</xdr:rowOff>
    </xdr:from>
    <xdr:to>
      <xdr:col>1</xdr:col>
      <xdr:colOff>474272</xdr:colOff>
      <xdr:row>821</xdr:row>
      <xdr:rowOff>11</xdr:rowOff>
    </xdr:to>
    <xdr:cxnSp>
      <xdr:nvCxnSpPr>
        <xdr:cNvPr id="93" name="直接连接符 92"/>
        <xdr:cNvCxnSpPr/>
      </xdr:nvCxnSpPr>
      <xdr:spPr>
        <a:xfrm>
          <a:off x="617220" y="1702746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841</xdr:row>
      <xdr:rowOff>4445</xdr:rowOff>
    </xdr:from>
    <xdr:to>
      <xdr:col>1</xdr:col>
      <xdr:colOff>479425</xdr:colOff>
      <xdr:row>843</xdr:row>
      <xdr:rowOff>0</xdr:rowOff>
    </xdr:to>
    <xdr:cxnSp>
      <xdr:nvCxnSpPr>
        <xdr:cNvPr id="94" name="直接连接符 93"/>
        <xdr:cNvCxnSpPr/>
      </xdr:nvCxnSpPr>
      <xdr:spPr>
        <a:xfrm>
          <a:off x="617220" y="174631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822</xdr:row>
      <xdr:rowOff>4445</xdr:rowOff>
    </xdr:from>
    <xdr:to>
      <xdr:col>1</xdr:col>
      <xdr:colOff>479425</xdr:colOff>
      <xdr:row>824</xdr:row>
      <xdr:rowOff>0</xdr:rowOff>
    </xdr:to>
    <xdr:cxnSp>
      <xdr:nvCxnSpPr>
        <xdr:cNvPr id="95" name="直接连接符 94"/>
        <xdr:cNvCxnSpPr/>
      </xdr:nvCxnSpPr>
      <xdr:spPr>
        <a:xfrm>
          <a:off x="617220" y="170867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828</xdr:row>
      <xdr:rowOff>4445</xdr:rowOff>
    </xdr:from>
    <xdr:to>
      <xdr:col>1</xdr:col>
      <xdr:colOff>479425</xdr:colOff>
      <xdr:row>830</xdr:row>
      <xdr:rowOff>0</xdr:rowOff>
    </xdr:to>
    <xdr:cxnSp>
      <xdr:nvCxnSpPr>
        <xdr:cNvPr id="96" name="直接连接符 95"/>
        <xdr:cNvCxnSpPr/>
      </xdr:nvCxnSpPr>
      <xdr:spPr>
        <a:xfrm>
          <a:off x="617220" y="172056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831</xdr:row>
      <xdr:rowOff>5715</xdr:rowOff>
    </xdr:from>
    <xdr:to>
      <xdr:col>1</xdr:col>
      <xdr:colOff>431800</xdr:colOff>
      <xdr:row>833</xdr:row>
      <xdr:rowOff>184150</xdr:rowOff>
    </xdr:to>
    <xdr:cxnSp>
      <xdr:nvCxnSpPr>
        <xdr:cNvPr id="97" name="直接连接符 96"/>
        <xdr:cNvCxnSpPr/>
      </xdr:nvCxnSpPr>
      <xdr:spPr>
        <a:xfrm>
          <a:off x="622935" y="1726520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846</xdr:row>
      <xdr:rowOff>5715</xdr:rowOff>
    </xdr:from>
    <xdr:to>
      <xdr:col>1</xdr:col>
      <xdr:colOff>474272</xdr:colOff>
      <xdr:row>848</xdr:row>
      <xdr:rowOff>11</xdr:rowOff>
    </xdr:to>
    <xdr:cxnSp>
      <xdr:nvCxnSpPr>
        <xdr:cNvPr id="98" name="直接连接符 97"/>
        <xdr:cNvCxnSpPr/>
      </xdr:nvCxnSpPr>
      <xdr:spPr>
        <a:xfrm>
          <a:off x="617220" y="1758219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880</xdr:row>
      <xdr:rowOff>4445</xdr:rowOff>
    </xdr:from>
    <xdr:to>
      <xdr:col>1</xdr:col>
      <xdr:colOff>479425</xdr:colOff>
      <xdr:row>882</xdr:row>
      <xdr:rowOff>0</xdr:rowOff>
    </xdr:to>
    <xdr:cxnSp>
      <xdr:nvCxnSpPr>
        <xdr:cNvPr id="99" name="直接连接符 98"/>
        <xdr:cNvCxnSpPr/>
      </xdr:nvCxnSpPr>
      <xdr:spPr>
        <a:xfrm>
          <a:off x="617220" y="182556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852</xdr:row>
      <xdr:rowOff>5715</xdr:rowOff>
    </xdr:from>
    <xdr:to>
      <xdr:col>1</xdr:col>
      <xdr:colOff>474272</xdr:colOff>
      <xdr:row>854</xdr:row>
      <xdr:rowOff>11</xdr:rowOff>
    </xdr:to>
    <xdr:cxnSp>
      <xdr:nvCxnSpPr>
        <xdr:cNvPr id="100" name="直接连接符 99"/>
        <xdr:cNvCxnSpPr/>
      </xdr:nvCxnSpPr>
      <xdr:spPr>
        <a:xfrm>
          <a:off x="617220" y="1770106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858</xdr:row>
      <xdr:rowOff>4445</xdr:rowOff>
    </xdr:from>
    <xdr:to>
      <xdr:col>1</xdr:col>
      <xdr:colOff>479425</xdr:colOff>
      <xdr:row>860</xdr:row>
      <xdr:rowOff>0</xdr:rowOff>
    </xdr:to>
    <xdr:cxnSp>
      <xdr:nvCxnSpPr>
        <xdr:cNvPr id="101" name="直接连接符 100"/>
        <xdr:cNvCxnSpPr/>
      </xdr:nvCxnSpPr>
      <xdr:spPr>
        <a:xfrm>
          <a:off x="617220" y="178198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863</xdr:row>
      <xdr:rowOff>4445</xdr:rowOff>
    </xdr:from>
    <xdr:to>
      <xdr:col>1</xdr:col>
      <xdr:colOff>479425</xdr:colOff>
      <xdr:row>865</xdr:row>
      <xdr:rowOff>0</xdr:rowOff>
    </xdr:to>
    <xdr:cxnSp>
      <xdr:nvCxnSpPr>
        <xdr:cNvPr id="102" name="直接连接符 101"/>
        <xdr:cNvCxnSpPr/>
      </xdr:nvCxnSpPr>
      <xdr:spPr>
        <a:xfrm>
          <a:off x="617220" y="179188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867</xdr:row>
      <xdr:rowOff>5715</xdr:rowOff>
    </xdr:from>
    <xdr:to>
      <xdr:col>1</xdr:col>
      <xdr:colOff>431800</xdr:colOff>
      <xdr:row>869</xdr:row>
      <xdr:rowOff>184150</xdr:rowOff>
    </xdr:to>
    <xdr:cxnSp>
      <xdr:nvCxnSpPr>
        <xdr:cNvPr id="103" name="直接连接符 102"/>
        <xdr:cNvCxnSpPr/>
      </xdr:nvCxnSpPr>
      <xdr:spPr>
        <a:xfrm>
          <a:off x="622935" y="179982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887</xdr:row>
      <xdr:rowOff>5715</xdr:rowOff>
    </xdr:from>
    <xdr:to>
      <xdr:col>1</xdr:col>
      <xdr:colOff>474272</xdr:colOff>
      <xdr:row>889</xdr:row>
      <xdr:rowOff>11</xdr:rowOff>
    </xdr:to>
    <xdr:cxnSp>
      <xdr:nvCxnSpPr>
        <xdr:cNvPr id="104" name="直接连接符 103"/>
        <xdr:cNvCxnSpPr/>
      </xdr:nvCxnSpPr>
      <xdr:spPr>
        <a:xfrm>
          <a:off x="617220" y="1841430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908</xdr:row>
      <xdr:rowOff>4445</xdr:rowOff>
    </xdr:from>
    <xdr:to>
      <xdr:col>1</xdr:col>
      <xdr:colOff>479425</xdr:colOff>
      <xdr:row>910</xdr:row>
      <xdr:rowOff>0</xdr:rowOff>
    </xdr:to>
    <xdr:cxnSp>
      <xdr:nvCxnSpPr>
        <xdr:cNvPr id="105" name="直接连接符 104"/>
        <xdr:cNvCxnSpPr/>
      </xdr:nvCxnSpPr>
      <xdr:spPr>
        <a:xfrm>
          <a:off x="617220" y="188302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891</xdr:row>
      <xdr:rowOff>5715</xdr:rowOff>
    </xdr:from>
    <xdr:to>
      <xdr:col>1</xdr:col>
      <xdr:colOff>474272</xdr:colOff>
      <xdr:row>893</xdr:row>
      <xdr:rowOff>11</xdr:rowOff>
    </xdr:to>
    <xdr:cxnSp>
      <xdr:nvCxnSpPr>
        <xdr:cNvPr id="106" name="直接连接符 105"/>
        <xdr:cNvCxnSpPr/>
      </xdr:nvCxnSpPr>
      <xdr:spPr>
        <a:xfrm>
          <a:off x="617220" y="1849354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896</xdr:row>
      <xdr:rowOff>5715</xdr:rowOff>
    </xdr:from>
    <xdr:to>
      <xdr:col>1</xdr:col>
      <xdr:colOff>431800</xdr:colOff>
      <xdr:row>898</xdr:row>
      <xdr:rowOff>184150</xdr:rowOff>
    </xdr:to>
    <xdr:cxnSp>
      <xdr:nvCxnSpPr>
        <xdr:cNvPr id="107" name="直接连接符 106"/>
        <xdr:cNvCxnSpPr/>
      </xdr:nvCxnSpPr>
      <xdr:spPr>
        <a:xfrm>
          <a:off x="622935" y="1859260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915</xdr:row>
      <xdr:rowOff>5715</xdr:rowOff>
    </xdr:from>
    <xdr:to>
      <xdr:col>1</xdr:col>
      <xdr:colOff>474272</xdr:colOff>
      <xdr:row>917</xdr:row>
      <xdr:rowOff>11</xdr:rowOff>
    </xdr:to>
    <xdr:cxnSp>
      <xdr:nvCxnSpPr>
        <xdr:cNvPr id="108" name="直接连接符 107"/>
        <xdr:cNvCxnSpPr/>
      </xdr:nvCxnSpPr>
      <xdr:spPr>
        <a:xfrm>
          <a:off x="617220" y="1898884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963</xdr:row>
      <xdr:rowOff>4445</xdr:rowOff>
    </xdr:from>
    <xdr:to>
      <xdr:col>1</xdr:col>
      <xdr:colOff>479425</xdr:colOff>
      <xdr:row>965</xdr:row>
      <xdr:rowOff>0</xdr:rowOff>
    </xdr:to>
    <xdr:cxnSp>
      <xdr:nvCxnSpPr>
        <xdr:cNvPr id="109" name="直接连接符 108"/>
        <xdr:cNvCxnSpPr/>
      </xdr:nvCxnSpPr>
      <xdr:spPr>
        <a:xfrm>
          <a:off x="617220" y="199396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922</xdr:row>
      <xdr:rowOff>5715</xdr:rowOff>
    </xdr:from>
    <xdr:to>
      <xdr:col>1</xdr:col>
      <xdr:colOff>495300</xdr:colOff>
      <xdr:row>923</xdr:row>
      <xdr:rowOff>190500</xdr:rowOff>
    </xdr:to>
    <xdr:cxnSp>
      <xdr:nvCxnSpPr>
        <xdr:cNvPr id="110" name="直接连接符 109"/>
        <xdr:cNvCxnSpPr/>
      </xdr:nvCxnSpPr>
      <xdr:spPr>
        <a:xfrm>
          <a:off x="617220" y="191275335"/>
          <a:ext cx="4953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933</xdr:row>
      <xdr:rowOff>4445</xdr:rowOff>
    </xdr:from>
    <xdr:to>
      <xdr:col>1</xdr:col>
      <xdr:colOff>479425</xdr:colOff>
      <xdr:row>935</xdr:row>
      <xdr:rowOff>0</xdr:rowOff>
    </xdr:to>
    <xdr:cxnSp>
      <xdr:nvCxnSpPr>
        <xdr:cNvPr id="111" name="直接连接符 110"/>
        <xdr:cNvCxnSpPr/>
      </xdr:nvCxnSpPr>
      <xdr:spPr>
        <a:xfrm>
          <a:off x="617220" y="193453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942</xdr:row>
      <xdr:rowOff>4445</xdr:rowOff>
    </xdr:from>
    <xdr:to>
      <xdr:col>1</xdr:col>
      <xdr:colOff>479425</xdr:colOff>
      <xdr:row>944</xdr:row>
      <xdr:rowOff>0</xdr:rowOff>
    </xdr:to>
    <xdr:cxnSp>
      <xdr:nvCxnSpPr>
        <xdr:cNvPr id="112" name="直接连接符 111"/>
        <xdr:cNvCxnSpPr/>
      </xdr:nvCxnSpPr>
      <xdr:spPr>
        <a:xfrm>
          <a:off x="617220" y="195236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948</xdr:row>
      <xdr:rowOff>5715</xdr:rowOff>
    </xdr:from>
    <xdr:to>
      <xdr:col>1</xdr:col>
      <xdr:colOff>431800</xdr:colOff>
      <xdr:row>950</xdr:row>
      <xdr:rowOff>184150</xdr:rowOff>
    </xdr:to>
    <xdr:cxnSp>
      <xdr:nvCxnSpPr>
        <xdr:cNvPr id="113" name="直接连接符 112"/>
        <xdr:cNvCxnSpPr/>
      </xdr:nvCxnSpPr>
      <xdr:spPr>
        <a:xfrm>
          <a:off x="622935" y="1964264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969</xdr:row>
      <xdr:rowOff>5715</xdr:rowOff>
    </xdr:from>
    <xdr:to>
      <xdr:col>1</xdr:col>
      <xdr:colOff>474272</xdr:colOff>
      <xdr:row>971</xdr:row>
      <xdr:rowOff>11</xdr:rowOff>
    </xdr:to>
    <xdr:cxnSp>
      <xdr:nvCxnSpPr>
        <xdr:cNvPr id="114" name="直接连接符 113"/>
        <xdr:cNvCxnSpPr/>
      </xdr:nvCxnSpPr>
      <xdr:spPr>
        <a:xfrm>
          <a:off x="617220" y="200785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1015</xdr:row>
      <xdr:rowOff>4445</xdr:rowOff>
    </xdr:from>
    <xdr:to>
      <xdr:col>1</xdr:col>
      <xdr:colOff>479425</xdr:colOff>
      <xdr:row>1017</xdr:row>
      <xdr:rowOff>0</xdr:rowOff>
    </xdr:to>
    <xdr:cxnSp>
      <xdr:nvCxnSpPr>
        <xdr:cNvPr id="115" name="直接连接符 114"/>
        <xdr:cNvCxnSpPr/>
      </xdr:nvCxnSpPr>
      <xdr:spPr>
        <a:xfrm>
          <a:off x="617220" y="209897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974</xdr:row>
      <xdr:rowOff>5715</xdr:rowOff>
    </xdr:from>
    <xdr:to>
      <xdr:col>1</xdr:col>
      <xdr:colOff>474272</xdr:colOff>
      <xdr:row>976</xdr:row>
      <xdr:rowOff>11</xdr:rowOff>
    </xdr:to>
    <xdr:cxnSp>
      <xdr:nvCxnSpPr>
        <xdr:cNvPr id="116" name="直接连接符 115"/>
        <xdr:cNvCxnSpPr/>
      </xdr:nvCxnSpPr>
      <xdr:spPr>
        <a:xfrm>
          <a:off x="617220" y="2017756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985</xdr:row>
      <xdr:rowOff>4445</xdr:rowOff>
    </xdr:from>
    <xdr:to>
      <xdr:col>1</xdr:col>
      <xdr:colOff>479425</xdr:colOff>
      <xdr:row>987</xdr:row>
      <xdr:rowOff>0</xdr:rowOff>
    </xdr:to>
    <xdr:cxnSp>
      <xdr:nvCxnSpPr>
        <xdr:cNvPr id="117" name="直接连接符 116"/>
        <xdr:cNvCxnSpPr/>
      </xdr:nvCxnSpPr>
      <xdr:spPr>
        <a:xfrm>
          <a:off x="617220" y="203953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988</xdr:row>
      <xdr:rowOff>4445</xdr:rowOff>
    </xdr:from>
    <xdr:to>
      <xdr:col>1</xdr:col>
      <xdr:colOff>479425</xdr:colOff>
      <xdr:row>990</xdr:row>
      <xdr:rowOff>0</xdr:rowOff>
    </xdr:to>
    <xdr:cxnSp>
      <xdr:nvCxnSpPr>
        <xdr:cNvPr id="118" name="直接连接符 117"/>
        <xdr:cNvCxnSpPr/>
      </xdr:nvCxnSpPr>
      <xdr:spPr>
        <a:xfrm>
          <a:off x="617220" y="204548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994</xdr:row>
      <xdr:rowOff>5715</xdr:rowOff>
    </xdr:from>
    <xdr:to>
      <xdr:col>1</xdr:col>
      <xdr:colOff>431800</xdr:colOff>
      <xdr:row>996</xdr:row>
      <xdr:rowOff>184150</xdr:rowOff>
    </xdr:to>
    <xdr:cxnSp>
      <xdr:nvCxnSpPr>
        <xdr:cNvPr id="119" name="直接连接符 118"/>
        <xdr:cNvCxnSpPr/>
      </xdr:nvCxnSpPr>
      <xdr:spPr>
        <a:xfrm>
          <a:off x="622935" y="2057380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1030</xdr:row>
      <xdr:rowOff>4445</xdr:rowOff>
    </xdr:from>
    <xdr:to>
      <xdr:col>1</xdr:col>
      <xdr:colOff>479425</xdr:colOff>
      <xdr:row>1032</xdr:row>
      <xdr:rowOff>0</xdr:rowOff>
    </xdr:to>
    <xdr:cxnSp>
      <xdr:nvCxnSpPr>
        <xdr:cNvPr id="120" name="直接连接符 119"/>
        <xdr:cNvCxnSpPr/>
      </xdr:nvCxnSpPr>
      <xdr:spPr>
        <a:xfrm>
          <a:off x="617220" y="213067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1020</xdr:row>
      <xdr:rowOff>4445</xdr:rowOff>
    </xdr:from>
    <xdr:to>
      <xdr:col>1</xdr:col>
      <xdr:colOff>479425</xdr:colOff>
      <xdr:row>1022</xdr:row>
      <xdr:rowOff>0</xdr:rowOff>
    </xdr:to>
    <xdr:cxnSp>
      <xdr:nvCxnSpPr>
        <xdr:cNvPr id="121" name="直接连接符 120"/>
        <xdr:cNvCxnSpPr/>
      </xdr:nvCxnSpPr>
      <xdr:spPr>
        <a:xfrm>
          <a:off x="617220" y="211086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1023</xdr:row>
      <xdr:rowOff>5715</xdr:rowOff>
    </xdr:from>
    <xdr:to>
      <xdr:col>1</xdr:col>
      <xdr:colOff>431800</xdr:colOff>
      <xdr:row>1025</xdr:row>
      <xdr:rowOff>184150</xdr:rowOff>
    </xdr:to>
    <xdr:cxnSp>
      <xdr:nvCxnSpPr>
        <xdr:cNvPr id="122" name="直接连接符 121"/>
        <xdr:cNvCxnSpPr/>
      </xdr:nvCxnSpPr>
      <xdr:spPr>
        <a:xfrm>
          <a:off x="622935" y="2116816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1034</xdr:row>
      <xdr:rowOff>5715</xdr:rowOff>
    </xdr:from>
    <xdr:to>
      <xdr:col>1</xdr:col>
      <xdr:colOff>474272</xdr:colOff>
      <xdr:row>1036</xdr:row>
      <xdr:rowOff>11</xdr:rowOff>
    </xdr:to>
    <xdr:cxnSp>
      <xdr:nvCxnSpPr>
        <xdr:cNvPr id="123" name="直接连接符 122"/>
        <xdr:cNvCxnSpPr/>
      </xdr:nvCxnSpPr>
      <xdr:spPr>
        <a:xfrm>
          <a:off x="617220" y="2140591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1037</xdr:row>
      <xdr:rowOff>5715</xdr:rowOff>
    </xdr:from>
    <xdr:to>
      <xdr:col>1</xdr:col>
      <xdr:colOff>431800</xdr:colOff>
      <xdr:row>1039</xdr:row>
      <xdr:rowOff>184150</xdr:rowOff>
    </xdr:to>
    <xdr:cxnSp>
      <xdr:nvCxnSpPr>
        <xdr:cNvPr id="124" name="直接连接符 123"/>
        <xdr:cNvCxnSpPr/>
      </xdr:nvCxnSpPr>
      <xdr:spPr>
        <a:xfrm>
          <a:off x="622935" y="214653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1045</xdr:row>
      <xdr:rowOff>5715</xdr:rowOff>
    </xdr:from>
    <xdr:to>
      <xdr:col>1</xdr:col>
      <xdr:colOff>474272</xdr:colOff>
      <xdr:row>1047</xdr:row>
      <xdr:rowOff>11</xdr:rowOff>
    </xdr:to>
    <xdr:cxnSp>
      <xdr:nvCxnSpPr>
        <xdr:cNvPr id="125" name="直接连接符 124"/>
        <xdr:cNvCxnSpPr/>
      </xdr:nvCxnSpPr>
      <xdr:spPr>
        <a:xfrm>
          <a:off x="617220" y="2164365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1070</xdr:row>
      <xdr:rowOff>4445</xdr:rowOff>
    </xdr:from>
    <xdr:to>
      <xdr:col>1</xdr:col>
      <xdr:colOff>479425</xdr:colOff>
      <xdr:row>1072</xdr:row>
      <xdr:rowOff>0</xdr:rowOff>
    </xdr:to>
    <xdr:cxnSp>
      <xdr:nvCxnSpPr>
        <xdr:cNvPr id="126" name="直接连接符 125"/>
        <xdr:cNvCxnSpPr/>
      </xdr:nvCxnSpPr>
      <xdr:spPr>
        <a:xfrm>
          <a:off x="617220" y="221388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1049</xdr:row>
      <xdr:rowOff>5715</xdr:rowOff>
    </xdr:from>
    <xdr:to>
      <xdr:col>1</xdr:col>
      <xdr:colOff>474272</xdr:colOff>
      <xdr:row>1051</xdr:row>
      <xdr:rowOff>11</xdr:rowOff>
    </xdr:to>
    <xdr:cxnSp>
      <xdr:nvCxnSpPr>
        <xdr:cNvPr id="127" name="直接连接符 126"/>
        <xdr:cNvCxnSpPr/>
      </xdr:nvCxnSpPr>
      <xdr:spPr>
        <a:xfrm>
          <a:off x="617220" y="217229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1053</xdr:row>
      <xdr:rowOff>4445</xdr:rowOff>
    </xdr:from>
    <xdr:to>
      <xdr:col>1</xdr:col>
      <xdr:colOff>479425</xdr:colOff>
      <xdr:row>1055</xdr:row>
      <xdr:rowOff>0</xdr:rowOff>
    </xdr:to>
    <xdr:cxnSp>
      <xdr:nvCxnSpPr>
        <xdr:cNvPr id="128" name="直接连接符 127"/>
        <xdr:cNvCxnSpPr/>
      </xdr:nvCxnSpPr>
      <xdr:spPr>
        <a:xfrm>
          <a:off x="617220" y="218020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1056</xdr:row>
      <xdr:rowOff>5715</xdr:rowOff>
    </xdr:from>
    <xdr:to>
      <xdr:col>1</xdr:col>
      <xdr:colOff>431800</xdr:colOff>
      <xdr:row>1058</xdr:row>
      <xdr:rowOff>184150</xdr:rowOff>
    </xdr:to>
    <xdr:cxnSp>
      <xdr:nvCxnSpPr>
        <xdr:cNvPr id="129" name="直接连接符 128"/>
        <xdr:cNvCxnSpPr/>
      </xdr:nvCxnSpPr>
      <xdr:spPr>
        <a:xfrm>
          <a:off x="622935" y="2186158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1079</xdr:row>
      <xdr:rowOff>5715</xdr:rowOff>
    </xdr:from>
    <xdr:to>
      <xdr:col>1</xdr:col>
      <xdr:colOff>474272</xdr:colOff>
      <xdr:row>1081</xdr:row>
      <xdr:rowOff>11</xdr:rowOff>
    </xdr:to>
    <xdr:cxnSp>
      <xdr:nvCxnSpPr>
        <xdr:cNvPr id="130" name="直接连接符 129"/>
        <xdr:cNvCxnSpPr/>
      </xdr:nvCxnSpPr>
      <xdr:spPr>
        <a:xfrm>
          <a:off x="617220" y="2235688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1103</xdr:row>
      <xdr:rowOff>4445</xdr:rowOff>
    </xdr:from>
    <xdr:to>
      <xdr:col>1</xdr:col>
      <xdr:colOff>479425</xdr:colOff>
      <xdr:row>1105</xdr:row>
      <xdr:rowOff>0</xdr:rowOff>
    </xdr:to>
    <xdr:cxnSp>
      <xdr:nvCxnSpPr>
        <xdr:cNvPr id="131" name="直接连接符 130"/>
        <xdr:cNvCxnSpPr/>
      </xdr:nvCxnSpPr>
      <xdr:spPr>
        <a:xfrm>
          <a:off x="617220" y="228322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1082</xdr:row>
      <xdr:rowOff>5715</xdr:rowOff>
    </xdr:from>
    <xdr:to>
      <xdr:col>1</xdr:col>
      <xdr:colOff>474272</xdr:colOff>
      <xdr:row>1084</xdr:row>
      <xdr:rowOff>11</xdr:rowOff>
    </xdr:to>
    <xdr:cxnSp>
      <xdr:nvCxnSpPr>
        <xdr:cNvPr id="132" name="直接连接符 131"/>
        <xdr:cNvCxnSpPr/>
      </xdr:nvCxnSpPr>
      <xdr:spPr>
        <a:xfrm>
          <a:off x="617220" y="224163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1085</xdr:row>
      <xdr:rowOff>4445</xdr:rowOff>
    </xdr:from>
    <xdr:to>
      <xdr:col>1</xdr:col>
      <xdr:colOff>479425</xdr:colOff>
      <xdr:row>1087</xdr:row>
      <xdr:rowOff>0</xdr:rowOff>
    </xdr:to>
    <xdr:cxnSp>
      <xdr:nvCxnSpPr>
        <xdr:cNvPr id="133" name="直接连接符 132"/>
        <xdr:cNvCxnSpPr/>
      </xdr:nvCxnSpPr>
      <xdr:spPr>
        <a:xfrm>
          <a:off x="617220" y="224756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1089</xdr:row>
      <xdr:rowOff>5715</xdr:rowOff>
    </xdr:from>
    <xdr:to>
      <xdr:col>1</xdr:col>
      <xdr:colOff>431800</xdr:colOff>
      <xdr:row>1091</xdr:row>
      <xdr:rowOff>184150</xdr:rowOff>
    </xdr:to>
    <xdr:cxnSp>
      <xdr:nvCxnSpPr>
        <xdr:cNvPr id="134" name="直接连接符 133"/>
        <xdr:cNvCxnSpPr/>
      </xdr:nvCxnSpPr>
      <xdr:spPr>
        <a:xfrm>
          <a:off x="622935" y="2255500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1107</xdr:row>
      <xdr:rowOff>5715</xdr:rowOff>
    </xdr:from>
    <xdr:to>
      <xdr:col>1</xdr:col>
      <xdr:colOff>474272</xdr:colOff>
      <xdr:row>1109</xdr:row>
      <xdr:rowOff>11</xdr:rowOff>
    </xdr:to>
    <xdr:cxnSp>
      <xdr:nvCxnSpPr>
        <xdr:cNvPr id="135" name="直接连接符 134"/>
        <xdr:cNvCxnSpPr/>
      </xdr:nvCxnSpPr>
      <xdr:spPr>
        <a:xfrm>
          <a:off x="617220" y="2293143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1138</xdr:row>
      <xdr:rowOff>4445</xdr:rowOff>
    </xdr:from>
    <xdr:to>
      <xdr:col>1</xdr:col>
      <xdr:colOff>479425</xdr:colOff>
      <xdr:row>1140</xdr:row>
      <xdr:rowOff>0</xdr:rowOff>
    </xdr:to>
    <xdr:cxnSp>
      <xdr:nvCxnSpPr>
        <xdr:cNvPr id="136" name="直接连接符 135"/>
        <xdr:cNvCxnSpPr/>
      </xdr:nvCxnSpPr>
      <xdr:spPr>
        <a:xfrm>
          <a:off x="617220" y="235851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1111</xdr:row>
      <xdr:rowOff>5715</xdr:rowOff>
    </xdr:from>
    <xdr:to>
      <xdr:col>1</xdr:col>
      <xdr:colOff>474272</xdr:colOff>
      <xdr:row>1113</xdr:row>
      <xdr:rowOff>11</xdr:rowOff>
    </xdr:to>
    <xdr:cxnSp>
      <xdr:nvCxnSpPr>
        <xdr:cNvPr id="137" name="直接连接符 136"/>
        <xdr:cNvCxnSpPr/>
      </xdr:nvCxnSpPr>
      <xdr:spPr>
        <a:xfrm>
          <a:off x="617220" y="230106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1114</xdr:row>
      <xdr:rowOff>4445</xdr:rowOff>
    </xdr:from>
    <xdr:to>
      <xdr:col>1</xdr:col>
      <xdr:colOff>479425</xdr:colOff>
      <xdr:row>1116</xdr:row>
      <xdr:rowOff>0</xdr:rowOff>
    </xdr:to>
    <xdr:cxnSp>
      <xdr:nvCxnSpPr>
        <xdr:cNvPr id="138" name="直接连接符 137"/>
        <xdr:cNvCxnSpPr/>
      </xdr:nvCxnSpPr>
      <xdr:spPr>
        <a:xfrm>
          <a:off x="617220" y="230699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1117</xdr:row>
      <xdr:rowOff>4445</xdr:rowOff>
    </xdr:from>
    <xdr:to>
      <xdr:col>1</xdr:col>
      <xdr:colOff>479425</xdr:colOff>
      <xdr:row>1119</xdr:row>
      <xdr:rowOff>0</xdr:rowOff>
    </xdr:to>
    <xdr:cxnSp>
      <xdr:nvCxnSpPr>
        <xdr:cNvPr id="139" name="直接连接符 138"/>
        <xdr:cNvCxnSpPr/>
      </xdr:nvCxnSpPr>
      <xdr:spPr>
        <a:xfrm>
          <a:off x="617220" y="231294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1120</xdr:row>
      <xdr:rowOff>5715</xdr:rowOff>
    </xdr:from>
    <xdr:to>
      <xdr:col>1</xdr:col>
      <xdr:colOff>431800</xdr:colOff>
      <xdr:row>1122</xdr:row>
      <xdr:rowOff>184150</xdr:rowOff>
    </xdr:to>
    <xdr:cxnSp>
      <xdr:nvCxnSpPr>
        <xdr:cNvPr id="140" name="直接连接符 139"/>
        <xdr:cNvCxnSpPr/>
      </xdr:nvCxnSpPr>
      <xdr:spPr>
        <a:xfrm>
          <a:off x="622935" y="231889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1149</xdr:row>
      <xdr:rowOff>4445</xdr:rowOff>
    </xdr:from>
    <xdr:to>
      <xdr:col>1</xdr:col>
      <xdr:colOff>479425</xdr:colOff>
      <xdr:row>1151</xdr:row>
      <xdr:rowOff>0</xdr:rowOff>
    </xdr:to>
    <xdr:cxnSp>
      <xdr:nvCxnSpPr>
        <xdr:cNvPr id="141" name="直接连接符 140"/>
        <xdr:cNvCxnSpPr/>
      </xdr:nvCxnSpPr>
      <xdr:spPr>
        <a:xfrm>
          <a:off x="617220" y="238228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1142</xdr:row>
      <xdr:rowOff>5715</xdr:rowOff>
    </xdr:from>
    <xdr:to>
      <xdr:col>1</xdr:col>
      <xdr:colOff>431800</xdr:colOff>
      <xdr:row>1144</xdr:row>
      <xdr:rowOff>184150</xdr:rowOff>
    </xdr:to>
    <xdr:cxnSp>
      <xdr:nvCxnSpPr>
        <xdr:cNvPr id="142" name="直接连接符 141"/>
        <xdr:cNvCxnSpPr/>
      </xdr:nvCxnSpPr>
      <xdr:spPr>
        <a:xfrm>
          <a:off x="622935" y="236842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1153</xdr:row>
      <xdr:rowOff>5715</xdr:rowOff>
    </xdr:from>
    <xdr:to>
      <xdr:col>1</xdr:col>
      <xdr:colOff>474272</xdr:colOff>
      <xdr:row>1155</xdr:row>
      <xdr:rowOff>11</xdr:rowOff>
    </xdr:to>
    <xdr:cxnSp>
      <xdr:nvCxnSpPr>
        <xdr:cNvPr id="143" name="直接连接符 142"/>
        <xdr:cNvCxnSpPr/>
      </xdr:nvCxnSpPr>
      <xdr:spPr>
        <a:xfrm>
          <a:off x="617220" y="2392203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1198</xdr:row>
      <xdr:rowOff>4445</xdr:rowOff>
    </xdr:from>
    <xdr:to>
      <xdr:col>1</xdr:col>
      <xdr:colOff>479425</xdr:colOff>
      <xdr:row>1200</xdr:row>
      <xdr:rowOff>0</xdr:rowOff>
    </xdr:to>
    <xdr:cxnSp>
      <xdr:nvCxnSpPr>
        <xdr:cNvPr id="144" name="直接连接符 143"/>
        <xdr:cNvCxnSpPr/>
      </xdr:nvCxnSpPr>
      <xdr:spPr>
        <a:xfrm>
          <a:off x="617220" y="248530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1157</xdr:row>
      <xdr:rowOff>5715</xdr:rowOff>
    </xdr:from>
    <xdr:to>
      <xdr:col>1</xdr:col>
      <xdr:colOff>449580</xdr:colOff>
      <xdr:row>1158</xdr:row>
      <xdr:rowOff>190500</xdr:rowOff>
    </xdr:to>
    <xdr:cxnSp>
      <xdr:nvCxnSpPr>
        <xdr:cNvPr id="145" name="直接连接符 144"/>
        <xdr:cNvCxnSpPr/>
      </xdr:nvCxnSpPr>
      <xdr:spPr>
        <a:xfrm>
          <a:off x="617220" y="240012855"/>
          <a:ext cx="44958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1164</xdr:row>
      <xdr:rowOff>4445</xdr:rowOff>
    </xdr:from>
    <xdr:to>
      <xdr:col>1</xdr:col>
      <xdr:colOff>479425</xdr:colOff>
      <xdr:row>1166</xdr:row>
      <xdr:rowOff>0</xdr:rowOff>
    </xdr:to>
    <xdr:cxnSp>
      <xdr:nvCxnSpPr>
        <xdr:cNvPr id="146" name="直接连接符 145"/>
        <xdr:cNvCxnSpPr/>
      </xdr:nvCxnSpPr>
      <xdr:spPr>
        <a:xfrm>
          <a:off x="617220" y="241398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1169</xdr:row>
      <xdr:rowOff>4445</xdr:rowOff>
    </xdr:from>
    <xdr:to>
      <xdr:col>1</xdr:col>
      <xdr:colOff>479425</xdr:colOff>
      <xdr:row>1171</xdr:row>
      <xdr:rowOff>0</xdr:rowOff>
    </xdr:to>
    <xdr:cxnSp>
      <xdr:nvCxnSpPr>
        <xdr:cNvPr id="147" name="直接连接符 146"/>
        <xdr:cNvCxnSpPr/>
      </xdr:nvCxnSpPr>
      <xdr:spPr>
        <a:xfrm>
          <a:off x="617220" y="242389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1174</xdr:row>
      <xdr:rowOff>5715</xdr:rowOff>
    </xdr:from>
    <xdr:to>
      <xdr:col>1</xdr:col>
      <xdr:colOff>431800</xdr:colOff>
      <xdr:row>1176</xdr:row>
      <xdr:rowOff>184150</xdr:rowOff>
    </xdr:to>
    <xdr:cxnSp>
      <xdr:nvCxnSpPr>
        <xdr:cNvPr id="148" name="直接连接符 147"/>
        <xdr:cNvCxnSpPr/>
      </xdr:nvCxnSpPr>
      <xdr:spPr>
        <a:xfrm>
          <a:off x="622935" y="2433808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1204</xdr:row>
      <xdr:rowOff>5715</xdr:rowOff>
    </xdr:from>
    <xdr:to>
      <xdr:col>1</xdr:col>
      <xdr:colOff>431800</xdr:colOff>
      <xdr:row>1206</xdr:row>
      <xdr:rowOff>184150</xdr:rowOff>
    </xdr:to>
    <xdr:cxnSp>
      <xdr:nvCxnSpPr>
        <xdr:cNvPr id="149" name="直接连接符 148"/>
        <xdr:cNvCxnSpPr/>
      </xdr:nvCxnSpPr>
      <xdr:spPr>
        <a:xfrm>
          <a:off x="622935" y="2499188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1212</xdr:row>
      <xdr:rowOff>5715</xdr:rowOff>
    </xdr:from>
    <xdr:to>
      <xdr:col>1</xdr:col>
      <xdr:colOff>474272</xdr:colOff>
      <xdr:row>1214</xdr:row>
      <xdr:rowOff>11</xdr:rowOff>
    </xdr:to>
    <xdr:cxnSp>
      <xdr:nvCxnSpPr>
        <xdr:cNvPr id="150" name="直接连接符 149"/>
        <xdr:cNvCxnSpPr/>
      </xdr:nvCxnSpPr>
      <xdr:spPr>
        <a:xfrm>
          <a:off x="617220" y="251701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1215</xdr:row>
      <xdr:rowOff>5715</xdr:rowOff>
    </xdr:from>
    <xdr:to>
      <xdr:col>1</xdr:col>
      <xdr:colOff>474272</xdr:colOff>
      <xdr:row>1217</xdr:row>
      <xdr:rowOff>11</xdr:rowOff>
    </xdr:to>
    <xdr:cxnSp>
      <xdr:nvCxnSpPr>
        <xdr:cNvPr id="151" name="直接连接符 150"/>
        <xdr:cNvCxnSpPr/>
      </xdr:nvCxnSpPr>
      <xdr:spPr>
        <a:xfrm>
          <a:off x="617220" y="2522962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1219</xdr:row>
      <xdr:rowOff>4445</xdr:rowOff>
    </xdr:from>
    <xdr:to>
      <xdr:col>1</xdr:col>
      <xdr:colOff>479425</xdr:colOff>
      <xdr:row>1221</xdr:row>
      <xdr:rowOff>0</xdr:rowOff>
    </xdr:to>
    <xdr:cxnSp>
      <xdr:nvCxnSpPr>
        <xdr:cNvPr id="152" name="直接连接符 151"/>
        <xdr:cNvCxnSpPr/>
      </xdr:nvCxnSpPr>
      <xdr:spPr>
        <a:xfrm>
          <a:off x="617220" y="253087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1223</xdr:row>
      <xdr:rowOff>5715</xdr:rowOff>
    </xdr:from>
    <xdr:to>
      <xdr:col>1</xdr:col>
      <xdr:colOff>431800</xdr:colOff>
      <xdr:row>1225</xdr:row>
      <xdr:rowOff>184150</xdr:rowOff>
    </xdr:to>
    <xdr:cxnSp>
      <xdr:nvCxnSpPr>
        <xdr:cNvPr id="153" name="直接连接符 152"/>
        <xdr:cNvCxnSpPr/>
      </xdr:nvCxnSpPr>
      <xdr:spPr>
        <a:xfrm>
          <a:off x="622935" y="2538812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1236</xdr:row>
      <xdr:rowOff>5715</xdr:rowOff>
    </xdr:from>
    <xdr:to>
      <xdr:col>1</xdr:col>
      <xdr:colOff>431800</xdr:colOff>
      <xdr:row>1238</xdr:row>
      <xdr:rowOff>184150</xdr:rowOff>
    </xdr:to>
    <xdr:cxnSp>
      <xdr:nvCxnSpPr>
        <xdr:cNvPr id="154" name="直接连接符 153"/>
        <xdr:cNvCxnSpPr/>
      </xdr:nvCxnSpPr>
      <xdr:spPr>
        <a:xfrm>
          <a:off x="622935" y="256654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1241</xdr:row>
      <xdr:rowOff>5715</xdr:rowOff>
    </xdr:from>
    <xdr:to>
      <xdr:col>1</xdr:col>
      <xdr:colOff>474272</xdr:colOff>
      <xdr:row>1243</xdr:row>
      <xdr:rowOff>11</xdr:rowOff>
    </xdr:to>
    <xdr:cxnSp>
      <xdr:nvCxnSpPr>
        <xdr:cNvPr id="155" name="直接连接符 154"/>
        <xdr:cNvCxnSpPr/>
      </xdr:nvCxnSpPr>
      <xdr:spPr>
        <a:xfrm>
          <a:off x="617220" y="2578436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1261</xdr:row>
      <xdr:rowOff>4445</xdr:rowOff>
    </xdr:from>
    <xdr:to>
      <xdr:col>1</xdr:col>
      <xdr:colOff>479425</xdr:colOff>
      <xdr:row>1263</xdr:row>
      <xdr:rowOff>0</xdr:rowOff>
    </xdr:to>
    <xdr:cxnSp>
      <xdr:nvCxnSpPr>
        <xdr:cNvPr id="156" name="直接连接符 155"/>
        <xdr:cNvCxnSpPr/>
      </xdr:nvCxnSpPr>
      <xdr:spPr>
        <a:xfrm>
          <a:off x="617220" y="261804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1244</xdr:row>
      <xdr:rowOff>4445</xdr:rowOff>
    </xdr:from>
    <xdr:to>
      <xdr:col>1</xdr:col>
      <xdr:colOff>479425</xdr:colOff>
      <xdr:row>1246</xdr:row>
      <xdr:rowOff>0</xdr:rowOff>
    </xdr:to>
    <xdr:cxnSp>
      <xdr:nvCxnSpPr>
        <xdr:cNvPr id="157" name="直接连接符 156"/>
        <xdr:cNvCxnSpPr/>
      </xdr:nvCxnSpPr>
      <xdr:spPr>
        <a:xfrm>
          <a:off x="617220" y="258436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1247</xdr:row>
      <xdr:rowOff>4445</xdr:rowOff>
    </xdr:from>
    <xdr:to>
      <xdr:col>1</xdr:col>
      <xdr:colOff>479425</xdr:colOff>
      <xdr:row>1249</xdr:row>
      <xdr:rowOff>0</xdr:rowOff>
    </xdr:to>
    <xdr:cxnSp>
      <xdr:nvCxnSpPr>
        <xdr:cNvPr id="158" name="直接连接符 157"/>
        <xdr:cNvCxnSpPr/>
      </xdr:nvCxnSpPr>
      <xdr:spPr>
        <a:xfrm>
          <a:off x="617220" y="259031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1250</xdr:row>
      <xdr:rowOff>5715</xdr:rowOff>
    </xdr:from>
    <xdr:to>
      <xdr:col>1</xdr:col>
      <xdr:colOff>431800</xdr:colOff>
      <xdr:row>1252</xdr:row>
      <xdr:rowOff>184150</xdr:rowOff>
    </xdr:to>
    <xdr:cxnSp>
      <xdr:nvCxnSpPr>
        <xdr:cNvPr id="159" name="直接连接符 158"/>
        <xdr:cNvCxnSpPr/>
      </xdr:nvCxnSpPr>
      <xdr:spPr>
        <a:xfrm>
          <a:off x="622935" y="2596267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1265</xdr:row>
      <xdr:rowOff>5715</xdr:rowOff>
    </xdr:from>
    <xdr:to>
      <xdr:col>1</xdr:col>
      <xdr:colOff>431800</xdr:colOff>
      <xdr:row>1267</xdr:row>
      <xdr:rowOff>184150</xdr:rowOff>
    </xdr:to>
    <xdr:cxnSp>
      <xdr:nvCxnSpPr>
        <xdr:cNvPr id="160" name="直接连接符 159"/>
        <xdr:cNvCxnSpPr/>
      </xdr:nvCxnSpPr>
      <xdr:spPr>
        <a:xfrm>
          <a:off x="622935" y="2627966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1270</xdr:row>
      <xdr:rowOff>5715</xdr:rowOff>
    </xdr:from>
    <xdr:to>
      <xdr:col>1</xdr:col>
      <xdr:colOff>431800</xdr:colOff>
      <xdr:row>1272</xdr:row>
      <xdr:rowOff>184150</xdr:rowOff>
    </xdr:to>
    <xdr:cxnSp>
      <xdr:nvCxnSpPr>
        <xdr:cNvPr id="161" name="直接连接符 160"/>
        <xdr:cNvCxnSpPr/>
      </xdr:nvCxnSpPr>
      <xdr:spPr>
        <a:xfrm>
          <a:off x="622935" y="2639853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1283</xdr:row>
      <xdr:rowOff>4445</xdr:rowOff>
    </xdr:from>
    <xdr:to>
      <xdr:col>1</xdr:col>
      <xdr:colOff>479425</xdr:colOff>
      <xdr:row>1285</xdr:row>
      <xdr:rowOff>0</xdr:rowOff>
    </xdr:to>
    <xdr:cxnSp>
      <xdr:nvCxnSpPr>
        <xdr:cNvPr id="162" name="直接连接符 161"/>
        <xdr:cNvCxnSpPr/>
      </xdr:nvCxnSpPr>
      <xdr:spPr>
        <a:xfrm>
          <a:off x="617220" y="266757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1276</xdr:row>
      <xdr:rowOff>5715</xdr:rowOff>
    </xdr:from>
    <xdr:to>
      <xdr:col>1</xdr:col>
      <xdr:colOff>431800</xdr:colOff>
      <xdr:row>1278</xdr:row>
      <xdr:rowOff>184150</xdr:rowOff>
    </xdr:to>
    <xdr:cxnSp>
      <xdr:nvCxnSpPr>
        <xdr:cNvPr id="163" name="直接连接符 162"/>
        <xdr:cNvCxnSpPr/>
      </xdr:nvCxnSpPr>
      <xdr:spPr>
        <a:xfrm>
          <a:off x="622935" y="2653722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1287</xdr:row>
      <xdr:rowOff>5715</xdr:rowOff>
    </xdr:from>
    <xdr:to>
      <xdr:col>1</xdr:col>
      <xdr:colOff>474272</xdr:colOff>
      <xdr:row>1289</xdr:row>
      <xdr:rowOff>11</xdr:rowOff>
    </xdr:to>
    <xdr:cxnSp>
      <xdr:nvCxnSpPr>
        <xdr:cNvPr id="164" name="直接连接符 163"/>
        <xdr:cNvCxnSpPr/>
      </xdr:nvCxnSpPr>
      <xdr:spPr>
        <a:xfrm>
          <a:off x="617220" y="2677496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1305</xdr:row>
      <xdr:rowOff>4445</xdr:rowOff>
    </xdr:from>
    <xdr:to>
      <xdr:col>1</xdr:col>
      <xdr:colOff>479425</xdr:colOff>
      <xdr:row>1307</xdr:row>
      <xdr:rowOff>0</xdr:rowOff>
    </xdr:to>
    <xdr:cxnSp>
      <xdr:nvCxnSpPr>
        <xdr:cNvPr id="165" name="直接连接符 164"/>
        <xdr:cNvCxnSpPr/>
      </xdr:nvCxnSpPr>
      <xdr:spPr>
        <a:xfrm>
          <a:off x="617220" y="271314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1290</xdr:row>
      <xdr:rowOff>5715</xdr:rowOff>
    </xdr:from>
    <xdr:to>
      <xdr:col>1</xdr:col>
      <xdr:colOff>474272</xdr:colOff>
      <xdr:row>1292</xdr:row>
      <xdr:rowOff>11</xdr:rowOff>
    </xdr:to>
    <xdr:cxnSp>
      <xdr:nvCxnSpPr>
        <xdr:cNvPr id="166" name="直接连接符 165"/>
        <xdr:cNvCxnSpPr/>
      </xdr:nvCxnSpPr>
      <xdr:spPr>
        <a:xfrm>
          <a:off x="617220" y="2683440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1293</xdr:row>
      <xdr:rowOff>4445</xdr:rowOff>
    </xdr:from>
    <xdr:to>
      <xdr:col>1</xdr:col>
      <xdr:colOff>479425</xdr:colOff>
      <xdr:row>1295</xdr:row>
      <xdr:rowOff>0</xdr:rowOff>
    </xdr:to>
    <xdr:cxnSp>
      <xdr:nvCxnSpPr>
        <xdr:cNvPr id="167" name="直接连接符 166"/>
        <xdr:cNvCxnSpPr/>
      </xdr:nvCxnSpPr>
      <xdr:spPr>
        <a:xfrm>
          <a:off x="617220" y="268937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1296</xdr:row>
      <xdr:rowOff>5715</xdr:rowOff>
    </xdr:from>
    <xdr:to>
      <xdr:col>1</xdr:col>
      <xdr:colOff>431800</xdr:colOff>
      <xdr:row>1298</xdr:row>
      <xdr:rowOff>184150</xdr:rowOff>
    </xdr:to>
    <xdr:cxnSp>
      <xdr:nvCxnSpPr>
        <xdr:cNvPr id="168" name="直接连接符 167"/>
        <xdr:cNvCxnSpPr/>
      </xdr:nvCxnSpPr>
      <xdr:spPr>
        <a:xfrm>
          <a:off x="622935" y="2695327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1310</xdr:row>
      <xdr:rowOff>5715</xdr:rowOff>
    </xdr:from>
    <xdr:to>
      <xdr:col>1</xdr:col>
      <xdr:colOff>431800</xdr:colOff>
      <xdr:row>1312</xdr:row>
      <xdr:rowOff>184150</xdr:rowOff>
    </xdr:to>
    <xdr:cxnSp>
      <xdr:nvCxnSpPr>
        <xdr:cNvPr id="169" name="直接连接符 168"/>
        <xdr:cNvCxnSpPr/>
      </xdr:nvCxnSpPr>
      <xdr:spPr>
        <a:xfrm>
          <a:off x="622935" y="2725045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1319</xdr:row>
      <xdr:rowOff>4445</xdr:rowOff>
    </xdr:from>
    <xdr:to>
      <xdr:col>1</xdr:col>
      <xdr:colOff>479425</xdr:colOff>
      <xdr:row>1321</xdr:row>
      <xdr:rowOff>0</xdr:rowOff>
    </xdr:to>
    <xdr:cxnSp>
      <xdr:nvCxnSpPr>
        <xdr:cNvPr id="170" name="直接连接符 169"/>
        <xdr:cNvCxnSpPr/>
      </xdr:nvCxnSpPr>
      <xdr:spPr>
        <a:xfrm>
          <a:off x="617220" y="274484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1315</xdr:row>
      <xdr:rowOff>5715</xdr:rowOff>
    </xdr:from>
    <xdr:to>
      <xdr:col>1</xdr:col>
      <xdr:colOff>431800</xdr:colOff>
      <xdr:row>1317</xdr:row>
      <xdr:rowOff>184150</xdr:rowOff>
    </xdr:to>
    <xdr:cxnSp>
      <xdr:nvCxnSpPr>
        <xdr:cNvPr id="171" name="直接连接符 170"/>
        <xdr:cNvCxnSpPr/>
      </xdr:nvCxnSpPr>
      <xdr:spPr>
        <a:xfrm>
          <a:off x="622935" y="2736932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1336</xdr:row>
      <xdr:rowOff>4445</xdr:rowOff>
    </xdr:from>
    <xdr:to>
      <xdr:col>1</xdr:col>
      <xdr:colOff>479425</xdr:colOff>
      <xdr:row>1338</xdr:row>
      <xdr:rowOff>0</xdr:rowOff>
    </xdr:to>
    <xdr:cxnSp>
      <xdr:nvCxnSpPr>
        <xdr:cNvPr id="172" name="直接连接符 171"/>
        <xdr:cNvCxnSpPr/>
      </xdr:nvCxnSpPr>
      <xdr:spPr>
        <a:xfrm>
          <a:off x="617220" y="278050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1323</xdr:row>
      <xdr:rowOff>5715</xdr:rowOff>
    </xdr:from>
    <xdr:to>
      <xdr:col>1</xdr:col>
      <xdr:colOff>431800</xdr:colOff>
      <xdr:row>1325</xdr:row>
      <xdr:rowOff>184150</xdr:rowOff>
    </xdr:to>
    <xdr:cxnSp>
      <xdr:nvCxnSpPr>
        <xdr:cNvPr id="173" name="直接连接符 172"/>
        <xdr:cNvCxnSpPr/>
      </xdr:nvCxnSpPr>
      <xdr:spPr>
        <a:xfrm>
          <a:off x="622935" y="2754763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1340</xdr:row>
      <xdr:rowOff>4445</xdr:rowOff>
    </xdr:from>
    <xdr:to>
      <xdr:col>1</xdr:col>
      <xdr:colOff>479425</xdr:colOff>
      <xdr:row>1342</xdr:row>
      <xdr:rowOff>0</xdr:rowOff>
    </xdr:to>
    <xdr:cxnSp>
      <xdr:nvCxnSpPr>
        <xdr:cNvPr id="174" name="直接连接符 173"/>
        <xdr:cNvCxnSpPr/>
      </xdr:nvCxnSpPr>
      <xdr:spPr>
        <a:xfrm>
          <a:off x="617220" y="279041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1343</xdr:row>
      <xdr:rowOff>5715</xdr:rowOff>
    </xdr:from>
    <xdr:to>
      <xdr:col>1</xdr:col>
      <xdr:colOff>431800</xdr:colOff>
      <xdr:row>1345</xdr:row>
      <xdr:rowOff>184150</xdr:rowOff>
    </xdr:to>
    <xdr:cxnSp>
      <xdr:nvCxnSpPr>
        <xdr:cNvPr id="175" name="直接连接符 174"/>
        <xdr:cNvCxnSpPr/>
      </xdr:nvCxnSpPr>
      <xdr:spPr>
        <a:xfrm>
          <a:off x="622935" y="2796368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1348</xdr:row>
      <xdr:rowOff>5715</xdr:rowOff>
    </xdr:from>
    <xdr:to>
      <xdr:col>1</xdr:col>
      <xdr:colOff>431800</xdr:colOff>
      <xdr:row>1350</xdr:row>
      <xdr:rowOff>184150</xdr:rowOff>
    </xdr:to>
    <xdr:cxnSp>
      <xdr:nvCxnSpPr>
        <xdr:cNvPr id="176" name="直接连接符 175"/>
        <xdr:cNvCxnSpPr/>
      </xdr:nvCxnSpPr>
      <xdr:spPr>
        <a:xfrm>
          <a:off x="622935" y="280825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1365</xdr:row>
      <xdr:rowOff>4445</xdr:rowOff>
    </xdr:from>
    <xdr:to>
      <xdr:col>1</xdr:col>
      <xdr:colOff>479425</xdr:colOff>
      <xdr:row>1367</xdr:row>
      <xdr:rowOff>0</xdr:rowOff>
    </xdr:to>
    <xdr:cxnSp>
      <xdr:nvCxnSpPr>
        <xdr:cNvPr id="177" name="直接连接符 176"/>
        <xdr:cNvCxnSpPr/>
      </xdr:nvCxnSpPr>
      <xdr:spPr>
        <a:xfrm>
          <a:off x="617220" y="284390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1354</xdr:row>
      <xdr:rowOff>5715</xdr:rowOff>
    </xdr:from>
    <xdr:to>
      <xdr:col>1</xdr:col>
      <xdr:colOff>431800</xdr:colOff>
      <xdr:row>1356</xdr:row>
      <xdr:rowOff>184150</xdr:rowOff>
    </xdr:to>
    <xdr:cxnSp>
      <xdr:nvCxnSpPr>
        <xdr:cNvPr id="178" name="直接连接符 177"/>
        <xdr:cNvCxnSpPr/>
      </xdr:nvCxnSpPr>
      <xdr:spPr>
        <a:xfrm>
          <a:off x="622935" y="282212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1369</xdr:row>
      <xdr:rowOff>5715</xdr:rowOff>
    </xdr:from>
    <xdr:to>
      <xdr:col>1</xdr:col>
      <xdr:colOff>474272</xdr:colOff>
      <xdr:row>1371</xdr:row>
      <xdr:rowOff>11</xdr:rowOff>
    </xdr:to>
    <xdr:cxnSp>
      <xdr:nvCxnSpPr>
        <xdr:cNvPr id="179" name="直接连接符 178"/>
        <xdr:cNvCxnSpPr/>
      </xdr:nvCxnSpPr>
      <xdr:spPr>
        <a:xfrm>
          <a:off x="617220" y="285382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1390</xdr:row>
      <xdr:rowOff>4445</xdr:rowOff>
    </xdr:from>
    <xdr:to>
      <xdr:col>1</xdr:col>
      <xdr:colOff>479425</xdr:colOff>
      <xdr:row>1392</xdr:row>
      <xdr:rowOff>0</xdr:rowOff>
    </xdr:to>
    <xdr:cxnSp>
      <xdr:nvCxnSpPr>
        <xdr:cNvPr id="180" name="直接连接符 179"/>
        <xdr:cNvCxnSpPr/>
      </xdr:nvCxnSpPr>
      <xdr:spPr>
        <a:xfrm>
          <a:off x="617220" y="289541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1372</xdr:row>
      <xdr:rowOff>5715</xdr:rowOff>
    </xdr:from>
    <xdr:to>
      <xdr:col>1</xdr:col>
      <xdr:colOff>474272</xdr:colOff>
      <xdr:row>1374</xdr:row>
      <xdr:rowOff>11</xdr:rowOff>
    </xdr:to>
    <xdr:cxnSp>
      <xdr:nvCxnSpPr>
        <xdr:cNvPr id="181" name="直接连接符 180"/>
        <xdr:cNvCxnSpPr/>
      </xdr:nvCxnSpPr>
      <xdr:spPr>
        <a:xfrm>
          <a:off x="617220" y="2859766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1375</xdr:row>
      <xdr:rowOff>4445</xdr:rowOff>
    </xdr:from>
    <xdr:to>
      <xdr:col>1</xdr:col>
      <xdr:colOff>479425</xdr:colOff>
      <xdr:row>1377</xdr:row>
      <xdr:rowOff>0</xdr:rowOff>
    </xdr:to>
    <xdr:cxnSp>
      <xdr:nvCxnSpPr>
        <xdr:cNvPr id="182" name="直接连接符 181"/>
        <xdr:cNvCxnSpPr/>
      </xdr:nvCxnSpPr>
      <xdr:spPr>
        <a:xfrm>
          <a:off x="617220" y="286569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1378</xdr:row>
      <xdr:rowOff>5715</xdr:rowOff>
    </xdr:from>
    <xdr:to>
      <xdr:col>1</xdr:col>
      <xdr:colOff>431800</xdr:colOff>
      <xdr:row>1380</xdr:row>
      <xdr:rowOff>184150</xdr:rowOff>
    </xdr:to>
    <xdr:cxnSp>
      <xdr:nvCxnSpPr>
        <xdr:cNvPr id="183" name="直接连接符 182"/>
        <xdr:cNvCxnSpPr/>
      </xdr:nvCxnSpPr>
      <xdr:spPr>
        <a:xfrm>
          <a:off x="622935" y="287165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1395</xdr:row>
      <xdr:rowOff>5715</xdr:rowOff>
    </xdr:from>
    <xdr:to>
      <xdr:col>1</xdr:col>
      <xdr:colOff>431800</xdr:colOff>
      <xdr:row>1397</xdr:row>
      <xdr:rowOff>184150</xdr:rowOff>
    </xdr:to>
    <xdr:cxnSp>
      <xdr:nvCxnSpPr>
        <xdr:cNvPr id="184" name="直接连接符 183"/>
        <xdr:cNvCxnSpPr/>
      </xdr:nvCxnSpPr>
      <xdr:spPr>
        <a:xfrm>
          <a:off x="622935" y="290731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1409</xdr:row>
      <xdr:rowOff>4445</xdr:rowOff>
    </xdr:from>
    <xdr:to>
      <xdr:col>1</xdr:col>
      <xdr:colOff>479425</xdr:colOff>
      <xdr:row>1411</xdr:row>
      <xdr:rowOff>0</xdr:rowOff>
    </xdr:to>
    <xdr:cxnSp>
      <xdr:nvCxnSpPr>
        <xdr:cNvPr id="185" name="直接连接符 184"/>
        <xdr:cNvCxnSpPr/>
      </xdr:nvCxnSpPr>
      <xdr:spPr>
        <a:xfrm>
          <a:off x="617220" y="293702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1401</xdr:row>
      <xdr:rowOff>5715</xdr:rowOff>
    </xdr:from>
    <xdr:to>
      <xdr:col>1</xdr:col>
      <xdr:colOff>431800</xdr:colOff>
      <xdr:row>1403</xdr:row>
      <xdr:rowOff>184150</xdr:rowOff>
    </xdr:to>
    <xdr:cxnSp>
      <xdr:nvCxnSpPr>
        <xdr:cNvPr id="186" name="直接连接符 185"/>
        <xdr:cNvCxnSpPr/>
      </xdr:nvCxnSpPr>
      <xdr:spPr>
        <a:xfrm>
          <a:off x="622935" y="292118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1413</xdr:row>
      <xdr:rowOff>5715</xdr:rowOff>
    </xdr:from>
    <xdr:to>
      <xdr:col>1</xdr:col>
      <xdr:colOff>431800</xdr:colOff>
      <xdr:row>1415</xdr:row>
      <xdr:rowOff>184150</xdr:rowOff>
    </xdr:to>
    <xdr:cxnSp>
      <xdr:nvCxnSpPr>
        <xdr:cNvPr id="187" name="直接连接符 186"/>
        <xdr:cNvCxnSpPr/>
      </xdr:nvCxnSpPr>
      <xdr:spPr>
        <a:xfrm>
          <a:off x="622935" y="2946939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1418</xdr:row>
      <xdr:rowOff>5715</xdr:rowOff>
    </xdr:from>
    <xdr:to>
      <xdr:col>1</xdr:col>
      <xdr:colOff>474272</xdr:colOff>
      <xdr:row>1420</xdr:row>
      <xdr:rowOff>11</xdr:rowOff>
    </xdr:to>
    <xdr:cxnSp>
      <xdr:nvCxnSpPr>
        <xdr:cNvPr id="188" name="直接连接符 187"/>
        <xdr:cNvCxnSpPr/>
      </xdr:nvCxnSpPr>
      <xdr:spPr>
        <a:xfrm>
          <a:off x="617220" y="2958826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1421</xdr:row>
      <xdr:rowOff>5715</xdr:rowOff>
    </xdr:from>
    <xdr:to>
      <xdr:col>1</xdr:col>
      <xdr:colOff>474272</xdr:colOff>
      <xdr:row>1423</xdr:row>
      <xdr:rowOff>11</xdr:rowOff>
    </xdr:to>
    <xdr:cxnSp>
      <xdr:nvCxnSpPr>
        <xdr:cNvPr id="189" name="直接连接符 188"/>
        <xdr:cNvCxnSpPr/>
      </xdr:nvCxnSpPr>
      <xdr:spPr>
        <a:xfrm>
          <a:off x="617220" y="296477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1424</xdr:row>
      <xdr:rowOff>4445</xdr:rowOff>
    </xdr:from>
    <xdr:to>
      <xdr:col>1</xdr:col>
      <xdr:colOff>479425</xdr:colOff>
      <xdr:row>1426</xdr:row>
      <xdr:rowOff>0</xdr:rowOff>
    </xdr:to>
    <xdr:cxnSp>
      <xdr:nvCxnSpPr>
        <xdr:cNvPr id="190" name="直接连接符 189"/>
        <xdr:cNvCxnSpPr/>
      </xdr:nvCxnSpPr>
      <xdr:spPr>
        <a:xfrm>
          <a:off x="617220" y="297070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1427</xdr:row>
      <xdr:rowOff>5715</xdr:rowOff>
    </xdr:from>
    <xdr:to>
      <xdr:col>1</xdr:col>
      <xdr:colOff>431800</xdr:colOff>
      <xdr:row>1429</xdr:row>
      <xdr:rowOff>184150</xdr:rowOff>
    </xdr:to>
    <xdr:cxnSp>
      <xdr:nvCxnSpPr>
        <xdr:cNvPr id="191" name="直接连接符 190"/>
        <xdr:cNvCxnSpPr/>
      </xdr:nvCxnSpPr>
      <xdr:spPr>
        <a:xfrm>
          <a:off x="622935" y="297665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1439</xdr:row>
      <xdr:rowOff>5715</xdr:rowOff>
    </xdr:from>
    <xdr:to>
      <xdr:col>1</xdr:col>
      <xdr:colOff>431800</xdr:colOff>
      <xdr:row>1441</xdr:row>
      <xdr:rowOff>184150</xdr:rowOff>
    </xdr:to>
    <xdr:cxnSp>
      <xdr:nvCxnSpPr>
        <xdr:cNvPr id="192" name="直接连接符 191"/>
        <xdr:cNvCxnSpPr/>
      </xdr:nvCxnSpPr>
      <xdr:spPr>
        <a:xfrm>
          <a:off x="622935" y="3002413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1453</xdr:row>
      <xdr:rowOff>5715</xdr:rowOff>
    </xdr:from>
    <xdr:to>
      <xdr:col>1</xdr:col>
      <xdr:colOff>474272</xdr:colOff>
      <xdr:row>1455</xdr:row>
      <xdr:rowOff>11</xdr:rowOff>
    </xdr:to>
    <xdr:cxnSp>
      <xdr:nvCxnSpPr>
        <xdr:cNvPr id="193" name="直接连接符 192"/>
        <xdr:cNvCxnSpPr/>
      </xdr:nvCxnSpPr>
      <xdr:spPr>
        <a:xfrm>
          <a:off x="617220" y="3032131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1476</xdr:row>
      <xdr:rowOff>4445</xdr:rowOff>
    </xdr:from>
    <xdr:to>
      <xdr:col>1</xdr:col>
      <xdr:colOff>479425</xdr:colOff>
      <xdr:row>1478</xdr:row>
      <xdr:rowOff>0</xdr:rowOff>
    </xdr:to>
    <xdr:cxnSp>
      <xdr:nvCxnSpPr>
        <xdr:cNvPr id="194" name="直接连接符 193"/>
        <xdr:cNvCxnSpPr/>
      </xdr:nvCxnSpPr>
      <xdr:spPr>
        <a:xfrm>
          <a:off x="617220" y="307768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1456</xdr:row>
      <xdr:rowOff>4445</xdr:rowOff>
    </xdr:from>
    <xdr:to>
      <xdr:col>1</xdr:col>
      <xdr:colOff>479425</xdr:colOff>
      <xdr:row>1458</xdr:row>
      <xdr:rowOff>0</xdr:rowOff>
    </xdr:to>
    <xdr:cxnSp>
      <xdr:nvCxnSpPr>
        <xdr:cNvPr id="195" name="直接连接符 194"/>
        <xdr:cNvCxnSpPr/>
      </xdr:nvCxnSpPr>
      <xdr:spPr>
        <a:xfrm>
          <a:off x="617220" y="303806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1459</xdr:row>
      <xdr:rowOff>4445</xdr:rowOff>
    </xdr:from>
    <xdr:to>
      <xdr:col>1</xdr:col>
      <xdr:colOff>479425</xdr:colOff>
      <xdr:row>1461</xdr:row>
      <xdr:rowOff>0</xdr:rowOff>
    </xdr:to>
    <xdr:cxnSp>
      <xdr:nvCxnSpPr>
        <xdr:cNvPr id="196" name="直接连接符 195"/>
        <xdr:cNvCxnSpPr/>
      </xdr:nvCxnSpPr>
      <xdr:spPr>
        <a:xfrm>
          <a:off x="617220" y="304400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1462</xdr:row>
      <xdr:rowOff>5715</xdr:rowOff>
    </xdr:from>
    <xdr:to>
      <xdr:col>1</xdr:col>
      <xdr:colOff>431800</xdr:colOff>
      <xdr:row>1464</xdr:row>
      <xdr:rowOff>184150</xdr:rowOff>
    </xdr:to>
    <xdr:cxnSp>
      <xdr:nvCxnSpPr>
        <xdr:cNvPr id="197" name="直接连接符 196"/>
        <xdr:cNvCxnSpPr/>
      </xdr:nvCxnSpPr>
      <xdr:spPr>
        <a:xfrm>
          <a:off x="622935" y="3049962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1703</xdr:row>
      <xdr:rowOff>4445</xdr:rowOff>
    </xdr:from>
    <xdr:to>
      <xdr:col>1</xdr:col>
      <xdr:colOff>479425</xdr:colOff>
      <xdr:row>1705</xdr:row>
      <xdr:rowOff>0</xdr:rowOff>
    </xdr:to>
    <xdr:cxnSp>
      <xdr:nvCxnSpPr>
        <xdr:cNvPr id="198" name="直接连接符 197"/>
        <xdr:cNvCxnSpPr/>
      </xdr:nvCxnSpPr>
      <xdr:spPr>
        <a:xfrm>
          <a:off x="617220" y="353930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1607</xdr:row>
      <xdr:rowOff>5715</xdr:rowOff>
    </xdr:from>
    <xdr:to>
      <xdr:col>1</xdr:col>
      <xdr:colOff>474272</xdr:colOff>
      <xdr:row>1609</xdr:row>
      <xdr:rowOff>11</xdr:rowOff>
    </xdr:to>
    <xdr:cxnSp>
      <xdr:nvCxnSpPr>
        <xdr:cNvPr id="199" name="直接连接符 198"/>
        <xdr:cNvCxnSpPr/>
      </xdr:nvCxnSpPr>
      <xdr:spPr>
        <a:xfrm>
          <a:off x="617220" y="3343179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1627</xdr:row>
      <xdr:rowOff>4445</xdr:rowOff>
    </xdr:from>
    <xdr:to>
      <xdr:col>1</xdr:col>
      <xdr:colOff>479425</xdr:colOff>
      <xdr:row>1629</xdr:row>
      <xdr:rowOff>0</xdr:rowOff>
    </xdr:to>
    <xdr:cxnSp>
      <xdr:nvCxnSpPr>
        <xdr:cNvPr id="200" name="直接连接符 199"/>
        <xdr:cNvCxnSpPr/>
      </xdr:nvCxnSpPr>
      <xdr:spPr>
        <a:xfrm>
          <a:off x="617220" y="338279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1640</xdr:row>
      <xdr:rowOff>4445</xdr:rowOff>
    </xdr:from>
    <xdr:to>
      <xdr:col>1</xdr:col>
      <xdr:colOff>479425</xdr:colOff>
      <xdr:row>1642</xdr:row>
      <xdr:rowOff>0</xdr:rowOff>
    </xdr:to>
    <xdr:cxnSp>
      <xdr:nvCxnSpPr>
        <xdr:cNvPr id="201" name="直接连接符 200"/>
        <xdr:cNvCxnSpPr/>
      </xdr:nvCxnSpPr>
      <xdr:spPr>
        <a:xfrm>
          <a:off x="617220" y="340854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1648</xdr:row>
      <xdr:rowOff>5715</xdr:rowOff>
    </xdr:from>
    <xdr:to>
      <xdr:col>1</xdr:col>
      <xdr:colOff>431800</xdr:colOff>
      <xdr:row>1650</xdr:row>
      <xdr:rowOff>184150</xdr:rowOff>
    </xdr:to>
    <xdr:cxnSp>
      <xdr:nvCxnSpPr>
        <xdr:cNvPr id="202" name="直接连接符 201"/>
        <xdr:cNvCxnSpPr/>
      </xdr:nvCxnSpPr>
      <xdr:spPr>
        <a:xfrm>
          <a:off x="622935" y="3424408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1715</xdr:row>
      <xdr:rowOff>5715</xdr:rowOff>
    </xdr:from>
    <xdr:to>
      <xdr:col>1</xdr:col>
      <xdr:colOff>457200</xdr:colOff>
      <xdr:row>1716</xdr:row>
      <xdr:rowOff>161925</xdr:rowOff>
    </xdr:to>
    <xdr:cxnSp>
      <xdr:nvCxnSpPr>
        <xdr:cNvPr id="203" name="直接连接符 202"/>
        <xdr:cNvCxnSpPr/>
      </xdr:nvCxnSpPr>
      <xdr:spPr>
        <a:xfrm>
          <a:off x="617220" y="356507415"/>
          <a:ext cx="457200" cy="3543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1765</xdr:row>
      <xdr:rowOff>4445</xdr:rowOff>
    </xdr:from>
    <xdr:to>
      <xdr:col>1</xdr:col>
      <xdr:colOff>479425</xdr:colOff>
      <xdr:row>1767</xdr:row>
      <xdr:rowOff>0</xdr:rowOff>
    </xdr:to>
    <xdr:cxnSp>
      <xdr:nvCxnSpPr>
        <xdr:cNvPr id="204" name="直接连接符 203"/>
        <xdr:cNvCxnSpPr/>
      </xdr:nvCxnSpPr>
      <xdr:spPr>
        <a:xfrm>
          <a:off x="617220" y="366412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1722</xdr:row>
      <xdr:rowOff>5715</xdr:rowOff>
    </xdr:from>
    <xdr:to>
      <xdr:col>1</xdr:col>
      <xdr:colOff>447675</xdr:colOff>
      <xdr:row>1723</xdr:row>
      <xdr:rowOff>161925</xdr:rowOff>
    </xdr:to>
    <xdr:cxnSp>
      <xdr:nvCxnSpPr>
        <xdr:cNvPr id="205" name="直接连接符 204"/>
        <xdr:cNvCxnSpPr/>
      </xdr:nvCxnSpPr>
      <xdr:spPr>
        <a:xfrm>
          <a:off x="617220" y="357894255"/>
          <a:ext cx="447675" cy="3543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1731</xdr:row>
      <xdr:rowOff>4445</xdr:rowOff>
    </xdr:from>
    <xdr:to>
      <xdr:col>1</xdr:col>
      <xdr:colOff>479425</xdr:colOff>
      <xdr:row>1733</xdr:row>
      <xdr:rowOff>0</xdr:rowOff>
    </xdr:to>
    <xdr:cxnSp>
      <xdr:nvCxnSpPr>
        <xdr:cNvPr id="206" name="直接连接符 205"/>
        <xdr:cNvCxnSpPr/>
      </xdr:nvCxnSpPr>
      <xdr:spPr>
        <a:xfrm>
          <a:off x="617220" y="359676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1739</xdr:row>
      <xdr:rowOff>4445</xdr:rowOff>
    </xdr:from>
    <xdr:to>
      <xdr:col>1</xdr:col>
      <xdr:colOff>479425</xdr:colOff>
      <xdr:row>1741</xdr:row>
      <xdr:rowOff>0</xdr:rowOff>
    </xdr:to>
    <xdr:cxnSp>
      <xdr:nvCxnSpPr>
        <xdr:cNvPr id="207" name="直接连接符 206"/>
        <xdr:cNvCxnSpPr/>
      </xdr:nvCxnSpPr>
      <xdr:spPr>
        <a:xfrm>
          <a:off x="617220" y="361261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1742</xdr:row>
      <xdr:rowOff>5715</xdr:rowOff>
    </xdr:from>
    <xdr:to>
      <xdr:col>1</xdr:col>
      <xdr:colOff>431800</xdr:colOff>
      <xdr:row>1744</xdr:row>
      <xdr:rowOff>184150</xdr:rowOff>
    </xdr:to>
    <xdr:cxnSp>
      <xdr:nvCxnSpPr>
        <xdr:cNvPr id="208" name="直接连接符 207"/>
        <xdr:cNvCxnSpPr/>
      </xdr:nvCxnSpPr>
      <xdr:spPr>
        <a:xfrm>
          <a:off x="622935" y="3618566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1771</xdr:row>
      <xdr:rowOff>5715</xdr:rowOff>
    </xdr:from>
    <xdr:to>
      <xdr:col>1</xdr:col>
      <xdr:colOff>474272</xdr:colOff>
      <xdr:row>1773</xdr:row>
      <xdr:rowOff>11</xdr:rowOff>
    </xdr:to>
    <xdr:cxnSp>
      <xdr:nvCxnSpPr>
        <xdr:cNvPr id="209" name="直接连接符 208"/>
        <xdr:cNvCxnSpPr/>
      </xdr:nvCxnSpPr>
      <xdr:spPr>
        <a:xfrm>
          <a:off x="617220" y="367800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1846</xdr:row>
      <xdr:rowOff>4445</xdr:rowOff>
    </xdr:from>
    <xdr:to>
      <xdr:col>1</xdr:col>
      <xdr:colOff>479425</xdr:colOff>
      <xdr:row>1848</xdr:row>
      <xdr:rowOff>0</xdr:rowOff>
    </xdr:to>
    <xdr:cxnSp>
      <xdr:nvCxnSpPr>
        <xdr:cNvPr id="210" name="直接连接符 209"/>
        <xdr:cNvCxnSpPr/>
      </xdr:nvCxnSpPr>
      <xdr:spPr>
        <a:xfrm>
          <a:off x="617220" y="383054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1779</xdr:row>
      <xdr:rowOff>5715</xdr:rowOff>
    </xdr:from>
    <xdr:to>
      <xdr:col>1</xdr:col>
      <xdr:colOff>472440</xdr:colOff>
      <xdr:row>1781</xdr:row>
      <xdr:rowOff>0</xdr:rowOff>
    </xdr:to>
    <xdr:cxnSp>
      <xdr:nvCxnSpPr>
        <xdr:cNvPr id="211" name="直接连接符 210"/>
        <xdr:cNvCxnSpPr/>
      </xdr:nvCxnSpPr>
      <xdr:spPr>
        <a:xfrm>
          <a:off x="617220" y="369385215"/>
          <a:ext cx="47244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1792</xdr:row>
      <xdr:rowOff>4445</xdr:rowOff>
    </xdr:from>
    <xdr:to>
      <xdr:col>1</xdr:col>
      <xdr:colOff>479425</xdr:colOff>
      <xdr:row>1794</xdr:row>
      <xdr:rowOff>0</xdr:rowOff>
    </xdr:to>
    <xdr:cxnSp>
      <xdr:nvCxnSpPr>
        <xdr:cNvPr id="212" name="直接连接符 211"/>
        <xdr:cNvCxnSpPr/>
      </xdr:nvCxnSpPr>
      <xdr:spPr>
        <a:xfrm>
          <a:off x="617220" y="371959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1804</xdr:row>
      <xdr:rowOff>4445</xdr:rowOff>
    </xdr:from>
    <xdr:to>
      <xdr:col>1</xdr:col>
      <xdr:colOff>479425</xdr:colOff>
      <xdr:row>1806</xdr:row>
      <xdr:rowOff>0</xdr:rowOff>
    </xdr:to>
    <xdr:cxnSp>
      <xdr:nvCxnSpPr>
        <xdr:cNvPr id="213" name="直接连接符 212"/>
        <xdr:cNvCxnSpPr/>
      </xdr:nvCxnSpPr>
      <xdr:spPr>
        <a:xfrm>
          <a:off x="617220" y="374336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1813</xdr:row>
      <xdr:rowOff>5715</xdr:rowOff>
    </xdr:from>
    <xdr:to>
      <xdr:col>1</xdr:col>
      <xdr:colOff>431800</xdr:colOff>
      <xdr:row>1815</xdr:row>
      <xdr:rowOff>184150</xdr:rowOff>
    </xdr:to>
    <xdr:cxnSp>
      <xdr:nvCxnSpPr>
        <xdr:cNvPr id="214" name="直接连接符 213"/>
        <xdr:cNvCxnSpPr/>
      </xdr:nvCxnSpPr>
      <xdr:spPr>
        <a:xfrm>
          <a:off x="622935" y="376121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1858</xdr:row>
      <xdr:rowOff>5715</xdr:rowOff>
    </xdr:from>
    <xdr:to>
      <xdr:col>1</xdr:col>
      <xdr:colOff>474272</xdr:colOff>
      <xdr:row>1860</xdr:row>
      <xdr:rowOff>11</xdr:rowOff>
    </xdr:to>
    <xdr:cxnSp>
      <xdr:nvCxnSpPr>
        <xdr:cNvPr id="215" name="直接连接符 214"/>
        <xdr:cNvCxnSpPr/>
      </xdr:nvCxnSpPr>
      <xdr:spPr>
        <a:xfrm>
          <a:off x="617220" y="385631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1886</xdr:row>
      <xdr:rowOff>4445</xdr:rowOff>
    </xdr:from>
    <xdr:to>
      <xdr:col>1</xdr:col>
      <xdr:colOff>479425</xdr:colOff>
      <xdr:row>1888</xdr:row>
      <xdr:rowOff>0</xdr:rowOff>
    </xdr:to>
    <xdr:cxnSp>
      <xdr:nvCxnSpPr>
        <xdr:cNvPr id="216" name="直接连接符 215"/>
        <xdr:cNvCxnSpPr/>
      </xdr:nvCxnSpPr>
      <xdr:spPr>
        <a:xfrm>
          <a:off x="617220" y="391177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1863</xdr:row>
      <xdr:rowOff>4445</xdr:rowOff>
    </xdr:from>
    <xdr:to>
      <xdr:col>1</xdr:col>
      <xdr:colOff>479425</xdr:colOff>
      <xdr:row>1865</xdr:row>
      <xdr:rowOff>0</xdr:rowOff>
    </xdr:to>
    <xdr:cxnSp>
      <xdr:nvCxnSpPr>
        <xdr:cNvPr id="217" name="直接连接符 216"/>
        <xdr:cNvCxnSpPr/>
      </xdr:nvCxnSpPr>
      <xdr:spPr>
        <a:xfrm>
          <a:off x="617220" y="386620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1872</xdr:row>
      <xdr:rowOff>5715</xdr:rowOff>
    </xdr:from>
    <xdr:to>
      <xdr:col>1</xdr:col>
      <xdr:colOff>431800</xdr:colOff>
      <xdr:row>1874</xdr:row>
      <xdr:rowOff>184150</xdr:rowOff>
    </xdr:to>
    <xdr:cxnSp>
      <xdr:nvCxnSpPr>
        <xdr:cNvPr id="218" name="直接连接符 217"/>
        <xdr:cNvCxnSpPr/>
      </xdr:nvCxnSpPr>
      <xdr:spPr>
        <a:xfrm>
          <a:off x="622935" y="3884047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1890</xdr:row>
      <xdr:rowOff>5715</xdr:rowOff>
    </xdr:from>
    <xdr:to>
      <xdr:col>1</xdr:col>
      <xdr:colOff>474272</xdr:colOff>
      <xdr:row>1892</xdr:row>
      <xdr:rowOff>11</xdr:rowOff>
    </xdr:to>
    <xdr:cxnSp>
      <xdr:nvCxnSpPr>
        <xdr:cNvPr id="219" name="直接连接符 218"/>
        <xdr:cNvCxnSpPr/>
      </xdr:nvCxnSpPr>
      <xdr:spPr>
        <a:xfrm>
          <a:off x="617220" y="3921690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1940</xdr:row>
      <xdr:rowOff>4445</xdr:rowOff>
    </xdr:from>
    <xdr:to>
      <xdr:col>1</xdr:col>
      <xdr:colOff>479425</xdr:colOff>
      <xdr:row>1942</xdr:row>
      <xdr:rowOff>0</xdr:rowOff>
    </xdr:to>
    <xdr:cxnSp>
      <xdr:nvCxnSpPr>
        <xdr:cNvPr id="220" name="直接连接符 219"/>
        <xdr:cNvCxnSpPr/>
      </xdr:nvCxnSpPr>
      <xdr:spPr>
        <a:xfrm>
          <a:off x="617220" y="402469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1896</xdr:row>
      <xdr:rowOff>5715</xdr:rowOff>
    </xdr:from>
    <xdr:to>
      <xdr:col>1</xdr:col>
      <xdr:colOff>474272</xdr:colOff>
      <xdr:row>1898</xdr:row>
      <xdr:rowOff>11</xdr:rowOff>
    </xdr:to>
    <xdr:cxnSp>
      <xdr:nvCxnSpPr>
        <xdr:cNvPr id="221" name="直接连接符 220"/>
        <xdr:cNvCxnSpPr/>
      </xdr:nvCxnSpPr>
      <xdr:spPr>
        <a:xfrm>
          <a:off x="617220" y="393357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1905</xdr:row>
      <xdr:rowOff>4445</xdr:rowOff>
    </xdr:from>
    <xdr:to>
      <xdr:col>1</xdr:col>
      <xdr:colOff>479425</xdr:colOff>
      <xdr:row>1907</xdr:row>
      <xdr:rowOff>0</xdr:rowOff>
    </xdr:to>
    <xdr:cxnSp>
      <xdr:nvCxnSpPr>
        <xdr:cNvPr id="222" name="直接连接符 221"/>
        <xdr:cNvCxnSpPr/>
      </xdr:nvCxnSpPr>
      <xdr:spPr>
        <a:xfrm>
          <a:off x="617220" y="395139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1909</xdr:row>
      <xdr:rowOff>4445</xdr:rowOff>
    </xdr:from>
    <xdr:to>
      <xdr:col>1</xdr:col>
      <xdr:colOff>479425</xdr:colOff>
      <xdr:row>1911</xdr:row>
      <xdr:rowOff>0</xdr:rowOff>
    </xdr:to>
    <xdr:cxnSp>
      <xdr:nvCxnSpPr>
        <xdr:cNvPr id="223" name="直接连接符 222"/>
        <xdr:cNvCxnSpPr/>
      </xdr:nvCxnSpPr>
      <xdr:spPr>
        <a:xfrm>
          <a:off x="617220" y="395932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1912</xdr:row>
      <xdr:rowOff>5715</xdr:rowOff>
    </xdr:from>
    <xdr:to>
      <xdr:col>1</xdr:col>
      <xdr:colOff>431800</xdr:colOff>
      <xdr:row>1914</xdr:row>
      <xdr:rowOff>184150</xdr:rowOff>
    </xdr:to>
    <xdr:cxnSp>
      <xdr:nvCxnSpPr>
        <xdr:cNvPr id="224" name="直接连接符 223"/>
        <xdr:cNvCxnSpPr/>
      </xdr:nvCxnSpPr>
      <xdr:spPr>
        <a:xfrm>
          <a:off x="622935" y="3965276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1946</xdr:row>
      <xdr:rowOff>5715</xdr:rowOff>
    </xdr:from>
    <xdr:to>
      <xdr:col>1</xdr:col>
      <xdr:colOff>431800</xdr:colOff>
      <xdr:row>1948</xdr:row>
      <xdr:rowOff>184150</xdr:rowOff>
    </xdr:to>
    <xdr:cxnSp>
      <xdr:nvCxnSpPr>
        <xdr:cNvPr id="225" name="直接连接符 224"/>
        <xdr:cNvCxnSpPr/>
      </xdr:nvCxnSpPr>
      <xdr:spPr>
        <a:xfrm>
          <a:off x="622935" y="4038580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1951</xdr:row>
      <xdr:rowOff>5715</xdr:rowOff>
    </xdr:from>
    <xdr:to>
      <xdr:col>1</xdr:col>
      <xdr:colOff>447675</xdr:colOff>
      <xdr:row>1952</xdr:row>
      <xdr:rowOff>161925</xdr:rowOff>
    </xdr:to>
    <xdr:cxnSp>
      <xdr:nvCxnSpPr>
        <xdr:cNvPr id="226" name="直接连接符 225"/>
        <xdr:cNvCxnSpPr/>
      </xdr:nvCxnSpPr>
      <xdr:spPr>
        <a:xfrm>
          <a:off x="617220" y="405046815"/>
          <a:ext cx="447675" cy="3543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1956</xdr:row>
      <xdr:rowOff>4445</xdr:rowOff>
    </xdr:from>
    <xdr:to>
      <xdr:col>1</xdr:col>
      <xdr:colOff>479425</xdr:colOff>
      <xdr:row>1958</xdr:row>
      <xdr:rowOff>0</xdr:rowOff>
    </xdr:to>
    <xdr:cxnSp>
      <xdr:nvCxnSpPr>
        <xdr:cNvPr id="227" name="直接连接符 226"/>
        <xdr:cNvCxnSpPr/>
      </xdr:nvCxnSpPr>
      <xdr:spPr>
        <a:xfrm>
          <a:off x="617220" y="406036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1959</xdr:row>
      <xdr:rowOff>5715</xdr:rowOff>
    </xdr:from>
    <xdr:to>
      <xdr:col>1</xdr:col>
      <xdr:colOff>431800</xdr:colOff>
      <xdr:row>1961</xdr:row>
      <xdr:rowOff>184150</xdr:rowOff>
    </xdr:to>
    <xdr:cxnSp>
      <xdr:nvCxnSpPr>
        <xdr:cNvPr id="228" name="直接连接符 227"/>
        <xdr:cNvCxnSpPr/>
      </xdr:nvCxnSpPr>
      <xdr:spPr>
        <a:xfrm>
          <a:off x="622935" y="406631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</xdr:row>
      <xdr:rowOff>4445</xdr:rowOff>
    </xdr:from>
    <xdr:to>
      <xdr:col>1</xdr:col>
      <xdr:colOff>479425</xdr:colOff>
      <xdr:row>134</xdr:row>
      <xdr:rowOff>0</xdr:rowOff>
    </xdr:to>
    <xdr:cxnSp>
      <xdr:nvCxnSpPr>
        <xdr:cNvPr id="229" name="直接连接符 228"/>
        <xdr:cNvCxnSpPr/>
      </xdr:nvCxnSpPr>
      <xdr:spPr>
        <a:xfrm>
          <a:off x="617220" y="27626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</xdr:row>
      <xdr:rowOff>5715</xdr:rowOff>
    </xdr:from>
    <xdr:to>
      <xdr:col>1</xdr:col>
      <xdr:colOff>431800</xdr:colOff>
      <xdr:row>120</xdr:row>
      <xdr:rowOff>184150</xdr:rowOff>
    </xdr:to>
    <xdr:cxnSp>
      <xdr:nvCxnSpPr>
        <xdr:cNvPr id="230" name="直接连接符 229"/>
        <xdr:cNvCxnSpPr/>
      </xdr:nvCxnSpPr>
      <xdr:spPr>
        <a:xfrm>
          <a:off x="622935" y="248545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</xdr:row>
      <xdr:rowOff>4445</xdr:rowOff>
    </xdr:from>
    <xdr:to>
      <xdr:col>1</xdr:col>
      <xdr:colOff>479425</xdr:colOff>
      <xdr:row>117</xdr:row>
      <xdr:rowOff>0</xdr:rowOff>
    </xdr:to>
    <xdr:cxnSp>
      <xdr:nvCxnSpPr>
        <xdr:cNvPr id="231" name="直接连接符 230"/>
        <xdr:cNvCxnSpPr/>
      </xdr:nvCxnSpPr>
      <xdr:spPr>
        <a:xfrm>
          <a:off x="617220" y="24258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</xdr:row>
      <xdr:rowOff>5715</xdr:rowOff>
    </xdr:from>
    <xdr:to>
      <xdr:col>1</xdr:col>
      <xdr:colOff>474272</xdr:colOff>
      <xdr:row>140</xdr:row>
      <xdr:rowOff>11</xdr:rowOff>
    </xdr:to>
    <xdr:cxnSp>
      <xdr:nvCxnSpPr>
        <xdr:cNvPr id="232" name="直接连接符 231"/>
        <xdr:cNvCxnSpPr/>
      </xdr:nvCxnSpPr>
      <xdr:spPr>
        <a:xfrm>
          <a:off x="617220" y="29015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4445</xdr:rowOff>
    </xdr:from>
    <xdr:to>
      <xdr:col>1</xdr:col>
      <xdr:colOff>479425</xdr:colOff>
      <xdr:row>181</xdr:row>
      <xdr:rowOff>0</xdr:rowOff>
    </xdr:to>
    <xdr:cxnSp>
      <xdr:nvCxnSpPr>
        <xdr:cNvPr id="233" name="直接连接符 232"/>
        <xdr:cNvCxnSpPr/>
      </xdr:nvCxnSpPr>
      <xdr:spPr>
        <a:xfrm>
          <a:off x="617220" y="37731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</xdr:row>
      <xdr:rowOff>5715</xdr:rowOff>
    </xdr:from>
    <xdr:to>
      <xdr:col>1</xdr:col>
      <xdr:colOff>474272</xdr:colOff>
      <xdr:row>144</xdr:row>
      <xdr:rowOff>11</xdr:rowOff>
    </xdr:to>
    <xdr:cxnSp>
      <xdr:nvCxnSpPr>
        <xdr:cNvPr id="234" name="直接连接符 233"/>
        <xdr:cNvCxnSpPr/>
      </xdr:nvCxnSpPr>
      <xdr:spPr>
        <a:xfrm>
          <a:off x="617220" y="298075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</xdr:row>
      <xdr:rowOff>4445</xdr:rowOff>
    </xdr:from>
    <xdr:to>
      <xdr:col>1</xdr:col>
      <xdr:colOff>479425</xdr:colOff>
      <xdr:row>147</xdr:row>
      <xdr:rowOff>180975</xdr:rowOff>
    </xdr:to>
    <xdr:cxnSp>
      <xdr:nvCxnSpPr>
        <xdr:cNvPr id="235" name="直接连接符 234"/>
        <xdr:cNvCxnSpPr/>
      </xdr:nvCxnSpPr>
      <xdr:spPr>
        <a:xfrm>
          <a:off x="617220" y="30598745"/>
          <a:ext cx="479425" cy="3746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</xdr:row>
      <xdr:rowOff>4445</xdr:rowOff>
    </xdr:from>
    <xdr:to>
      <xdr:col>1</xdr:col>
      <xdr:colOff>479425</xdr:colOff>
      <xdr:row>153</xdr:row>
      <xdr:rowOff>0</xdr:rowOff>
    </xdr:to>
    <xdr:cxnSp>
      <xdr:nvCxnSpPr>
        <xdr:cNvPr id="236" name="直接连接符 235"/>
        <xdr:cNvCxnSpPr/>
      </xdr:nvCxnSpPr>
      <xdr:spPr>
        <a:xfrm>
          <a:off x="617220" y="31589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</xdr:row>
      <xdr:rowOff>5715</xdr:rowOff>
    </xdr:from>
    <xdr:to>
      <xdr:col>1</xdr:col>
      <xdr:colOff>431800</xdr:colOff>
      <xdr:row>156</xdr:row>
      <xdr:rowOff>184150</xdr:rowOff>
    </xdr:to>
    <xdr:cxnSp>
      <xdr:nvCxnSpPr>
        <xdr:cNvPr id="237" name="直接连接符 236"/>
        <xdr:cNvCxnSpPr/>
      </xdr:nvCxnSpPr>
      <xdr:spPr>
        <a:xfrm>
          <a:off x="622935" y="321849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</xdr:row>
      <xdr:rowOff>5715</xdr:rowOff>
    </xdr:from>
    <xdr:to>
      <xdr:col>1</xdr:col>
      <xdr:colOff>474272</xdr:colOff>
      <xdr:row>189</xdr:row>
      <xdr:rowOff>11</xdr:rowOff>
    </xdr:to>
    <xdr:cxnSp>
      <xdr:nvCxnSpPr>
        <xdr:cNvPr id="238" name="直接连接符 237"/>
        <xdr:cNvCxnSpPr/>
      </xdr:nvCxnSpPr>
      <xdr:spPr>
        <a:xfrm>
          <a:off x="617220" y="395154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222</xdr:row>
      <xdr:rowOff>4445</xdr:rowOff>
    </xdr:from>
    <xdr:to>
      <xdr:col>1</xdr:col>
      <xdr:colOff>479425</xdr:colOff>
      <xdr:row>224</xdr:row>
      <xdr:rowOff>0</xdr:rowOff>
    </xdr:to>
    <xdr:cxnSp>
      <xdr:nvCxnSpPr>
        <xdr:cNvPr id="239" name="直接连接符 238"/>
        <xdr:cNvCxnSpPr/>
      </xdr:nvCxnSpPr>
      <xdr:spPr>
        <a:xfrm>
          <a:off x="617220" y="46448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191</xdr:row>
      <xdr:rowOff>5715</xdr:rowOff>
    </xdr:from>
    <xdr:to>
      <xdr:col>1</xdr:col>
      <xdr:colOff>487680</xdr:colOff>
      <xdr:row>193</xdr:row>
      <xdr:rowOff>0</xdr:rowOff>
    </xdr:to>
    <xdr:cxnSp>
      <xdr:nvCxnSpPr>
        <xdr:cNvPr id="240" name="直接连接符 239"/>
        <xdr:cNvCxnSpPr/>
      </xdr:nvCxnSpPr>
      <xdr:spPr>
        <a:xfrm>
          <a:off x="617220" y="40307895"/>
          <a:ext cx="48768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</xdr:row>
      <xdr:rowOff>4445</xdr:rowOff>
    </xdr:from>
    <xdr:to>
      <xdr:col>1</xdr:col>
      <xdr:colOff>479425</xdr:colOff>
      <xdr:row>201</xdr:row>
      <xdr:rowOff>0</xdr:rowOff>
    </xdr:to>
    <xdr:cxnSp>
      <xdr:nvCxnSpPr>
        <xdr:cNvPr id="241" name="直接连接符 240"/>
        <xdr:cNvCxnSpPr/>
      </xdr:nvCxnSpPr>
      <xdr:spPr>
        <a:xfrm>
          <a:off x="617220" y="41891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</xdr:row>
      <xdr:rowOff>4445</xdr:rowOff>
    </xdr:from>
    <xdr:to>
      <xdr:col>1</xdr:col>
      <xdr:colOff>479425</xdr:colOff>
      <xdr:row>204</xdr:row>
      <xdr:rowOff>0</xdr:rowOff>
    </xdr:to>
    <xdr:cxnSp>
      <xdr:nvCxnSpPr>
        <xdr:cNvPr id="242" name="直接连接符 241"/>
        <xdr:cNvCxnSpPr/>
      </xdr:nvCxnSpPr>
      <xdr:spPr>
        <a:xfrm>
          <a:off x="617220" y="42485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205</xdr:row>
      <xdr:rowOff>5715</xdr:rowOff>
    </xdr:from>
    <xdr:to>
      <xdr:col>1</xdr:col>
      <xdr:colOff>431800</xdr:colOff>
      <xdr:row>207</xdr:row>
      <xdr:rowOff>184150</xdr:rowOff>
    </xdr:to>
    <xdr:cxnSp>
      <xdr:nvCxnSpPr>
        <xdr:cNvPr id="243" name="直接连接符 242"/>
        <xdr:cNvCxnSpPr/>
      </xdr:nvCxnSpPr>
      <xdr:spPr>
        <a:xfrm>
          <a:off x="622935" y="43081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1480</xdr:row>
      <xdr:rowOff>5715</xdr:rowOff>
    </xdr:from>
    <xdr:to>
      <xdr:col>1</xdr:col>
      <xdr:colOff>474272</xdr:colOff>
      <xdr:row>1482</xdr:row>
      <xdr:rowOff>11</xdr:rowOff>
    </xdr:to>
    <xdr:cxnSp>
      <xdr:nvCxnSpPr>
        <xdr:cNvPr id="244" name="直接连接符 243"/>
        <xdr:cNvCxnSpPr/>
      </xdr:nvCxnSpPr>
      <xdr:spPr>
        <a:xfrm>
          <a:off x="617220" y="3087604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1485</xdr:row>
      <xdr:rowOff>5715</xdr:rowOff>
    </xdr:from>
    <xdr:to>
      <xdr:col>1</xdr:col>
      <xdr:colOff>474272</xdr:colOff>
      <xdr:row>1487</xdr:row>
      <xdr:rowOff>11</xdr:rowOff>
    </xdr:to>
    <xdr:cxnSp>
      <xdr:nvCxnSpPr>
        <xdr:cNvPr id="245" name="直接连接符 244"/>
        <xdr:cNvCxnSpPr/>
      </xdr:nvCxnSpPr>
      <xdr:spPr>
        <a:xfrm>
          <a:off x="617220" y="309751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1508</xdr:row>
      <xdr:rowOff>4445</xdr:rowOff>
    </xdr:from>
    <xdr:to>
      <xdr:col>1</xdr:col>
      <xdr:colOff>479425</xdr:colOff>
      <xdr:row>1510</xdr:row>
      <xdr:rowOff>0</xdr:rowOff>
    </xdr:to>
    <xdr:cxnSp>
      <xdr:nvCxnSpPr>
        <xdr:cNvPr id="246" name="直接连接符 245"/>
        <xdr:cNvCxnSpPr/>
      </xdr:nvCxnSpPr>
      <xdr:spPr>
        <a:xfrm>
          <a:off x="617220" y="314306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1519</xdr:row>
      <xdr:rowOff>4445</xdr:rowOff>
    </xdr:from>
    <xdr:to>
      <xdr:col>1</xdr:col>
      <xdr:colOff>479425</xdr:colOff>
      <xdr:row>1521</xdr:row>
      <xdr:rowOff>0</xdr:rowOff>
    </xdr:to>
    <xdr:cxnSp>
      <xdr:nvCxnSpPr>
        <xdr:cNvPr id="247" name="直接连接符 246"/>
        <xdr:cNvCxnSpPr/>
      </xdr:nvCxnSpPr>
      <xdr:spPr>
        <a:xfrm>
          <a:off x="617220" y="316485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1529</xdr:row>
      <xdr:rowOff>5715</xdr:rowOff>
    </xdr:from>
    <xdr:to>
      <xdr:col>1</xdr:col>
      <xdr:colOff>431800</xdr:colOff>
      <xdr:row>1531</xdr:row>
      <xdr:rowOff>184150</xdr:rowOff>
    </xdr:to>
    <xdr:cxnSp>
      <xdr:nvCxnSpPr>
        <xdr:cNvPr id="248" name="直接连接符 247"/>
        <xdr:cNvCxnSpPr/>
      </xdr:nvCxnSpPr>
      <xdr:spPr>
        <a:xfrm>
          <a:off x="622935" y="3184683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1601</xdr:row>
      <xdr:rowOff>5715</xdr:rowOff>
    </xdr:from>
    <xdr:to>
      <xdr:col>1</xdr:col>
      <xdr:colOff>474272</xdr:colOff>
      <xdr:row>1603</xdr:row>
      <xdr:rowOff>11</xdr:rowOff>
    </xdr:to>
    <xdr:cxnSp>
      <xdr:nvCxnSpPr>
        <xdr:cNvPr id="249" name="直接连接符 248"/>
        <xdr:cNvCxnSpPr/>
      </xdr:nvCxnSpPr>
      <xdr:spPr>
        <a:xfrm>
          <a:off x="617220" y="333129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1587</xdr:row>
      <xdr:rowOff>4445</xdr:rowOff>
    </xdr:from>
    <xdr:to>
      <xdr:col>1</xdr:col>
      <xdr:colOff>479425</xdr:colOff>
      <xdr:row>1589</xdr:row>
      <xdr:rowOff>0</xdr:rowOff>
    </xdr:to>
    <xdr:cxnSp>
      <xdr:nvCxnSpPr>
        <xdr:cNvPr id="250" name="直接连接符 249"/>
        <xdr:cNvCxnSpPr/>
      </xdr:nvCxnSpPr>
      <xdr:spPr>
        <a:xfrm>
          <a:off x="617220" y="330156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757</xdr:row>
      <xdr:rowOff>5715</xdr:rowOff>
    </xdr:from>
    <xdr:to>
      <xdr:col>1</xdr:col>
      <xdr:colOff>474272</xdr:colOff>
      <xdr:row>759</xdr:row>
      <xdr:rowOff>11</xdr:rowOff>
    </xdr:to>
    <xdr:cxnSp>
      <xdr:nvCxnSpPr>
        <xdr:cNvPr id="2" name="直接连接符 1"/>
        <xdr:cNvCxnSpPr/>
      </xdr:nvCxnSpPr>
      <xdr:spPr>
        <a:xfrm>
          <a:off x="402590" y="158250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763</xdr:row>
      <xdr:rowOff>4445</xdr:rowOff>
    </xdr:from>
    <xdr:to>
      <xdr:col>1</xdr:col>
      <xdr:colOff>479425</xdr:colOff>
      <xdr:row>765</xdr:row>
      <xdr:rowOff>0</xdr:rowOff>
    </xdr:to>
    <xdr:cxnSp>
      <xdr:nvCxnSpPr>
        <xdr:cNvPr id="3" name="直接连接符 2"/>
        <xdr:cNvCxnSpPr/>
      </xdr:nvCxnSpPr>
      <xdr:spPr>
        <a:xfrm>
          <a:off x="402590" y="159438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750</xdr:row>
      <xdr:rowOff>5715</xdr:rowOff>
    </xdr:from>
    <xdr:to>
      <xdr:col>1</xdr:col>
      <xdr:colOff>474272</xdr:colOff>
      <xdr:row>752</xdr:row>
      <xdr:rowOff>11</xdr:rowOff>
    </xdr:to>
    <xdr:cxnSp>
      <xdr:nvCxnSpPr>
        <xdr:cNvPr id="4" name="直接连接符 3"/>
        <xdr:cNvCxnSpPr/>
      </xdr:nvCxnSpPr>
      <xdr:spPr>
        <a:xfrm>
          <a:off x="402590" y="1566659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743</xdr:row>
      <xdr:rowOff>4445</xdr:rowOff>
    </xdr:from>
    <xdr:to>
      <xdr:col>1</xdr:col>
      <xdr:colOff>479425</xdr:colOff>
      <xdr:row>745</xdr:row>
      <xdr:rowOff>0</xdr:rowOff>
    </xdr:to>
    <xdr:cxnSp>
      <xdr:nvCxnSpPr>
        <xdr:cNvPr id="5" name="直接连接符 4"/>
        <xdr:cNvCxnSpPr/>
      </xdr:nvCxnSpPr>
      <xdr:spPr>
        <a:xfrm>
          <a:off x="402590" y="155079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722</xdr:row>
      <xdr:rowOff>5715</xdr:rowOff>
    </xdr:from>
    <xdr:to>
      <xdr:col>1</xdr:col>
      <xdr:colOff>474272</xdr:colOff>
      <xdr:row>724</xdr:row>
      <xdr:rowOff>11</xdr:rowOff>
    </xdr:to>
    <xdr:cxnSp>
      <xdr:nvCxnSpPr>
        <xdr:cNvPr id="6" name="直接连接符 5"/>
        <xdr:cNvCxnSpPr/>
      </xdr:nvCxnSpPr>
      <xdr:spPr>
        <a:xfrm>
          <a:off x="402590" y="150722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726</xdr:row>
      <xdr:rowOff>5715</xdr:rowOff>
    </xdr:from>
    <xdr:to>
      <xdr:col>1</xdr:col>
      <xdr:colOff>474272</xdr:colOff>
      <xdr:row>728</xdr:row>
      <xdr:rowOff>11</xdr:rowOff>
    </xdr:to>
    <xdr:cxnSp>
      <xdr:nvCxnSpPr>
        <xdr:cNvPr id="7" name="直接连接符 6"/>
        <xdr:cNvCxnSpPr/>
      </xdr:nvCxnSpPr>
      <xdr:spPr>
        <a:xfrm>
          <a:off x="402590" y="1515148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730</xdr:row>
      <xdr:rowOff>4445</xdr:rowOff>
    </xdr:from>
    <xdr:to>
      <xdr:col>1</xdr:col>
      <xdr:colOff>479425</xdr:colOff>
      <xdr:row>732</xdr:row>
      <xdr:rowOff>0</xdr:rowOff>
    </xdr:to>
    <xdr:cxnSp>
      <xdr:nvCxnSpPr>
        <xdr:cNvPr id="8" name="直接连接符 7"/>
        <xdr:cNvCxnSpPr/>
      </xdr:nvCxnSpPr>
      <xdr:spPr>
        <a:xfrm>
          <a:off x="402590" y="152306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734</xdr:row>
      <xdr:rowOff>5715</xdr:rowOff>
    </xdr:from>
    <xdr:to>
      <xdr:col>1</xdr:col>
      <xdr:colOff>431800</xdr:colOff>
      <xdr:row>736</xdr:row>
      <xdr:rowOff>184150</xdr:rowOff>
    </xdr:to>
    <xdr:cxnSp>
      <xdr:nvCxnSpPr>
        <xdr:cNvPr id="9" name="直接连接符 8"/>
        <xdr:cNvCxnSpPr/>
      </xdr:nvCxnSpPr>
      <xdr:spPr>
        <a:xfrm>
          <a:off x="408305" y="153099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696</xdr:row>
      <xdr:rowOff>5715</xdr:rowOff>
    </xdr:from>
    <xdr:to>
      <xdr:col>1</xdr:col>
      <xdr:colOff>474272</xdr:colOff>
      <xdr:row>698</xdr:row>
      <xdr:rowOff>11</xdr:rowOff>
    </xdr:to>
    <xdr:cxnSp>
      <xdr:nvCxnSpPr>
        <xdr:cNvPr id="10" name="直接连接符 9"/>
        <xdr:cNvCxnSpPr/>
      </xdr:nvCxnSpPr>
      <xdr:spPr>
        <a:xfrm>
          <a:off x="402590" y="1453730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716</xdr:row>
      <xdr:rowOff>4445</xdr:rowOff>
    </xdr:from>
    <xdr:to>
      <xdr:col>1</xdr:col>
      <xdr:colOff>479425</xdr:colOff>
      <xdr:row>718</xdr:row>
      <xdr:rowOff>0</xdr:rowOff>
    </xdr:to>
    <xdr:cxnSp>
      <xdr:nvCxnSpPr>
        <xdr:cNvPr id="11" name="直接连接符 10"/>
        <xdr:cNvCxnSpPr/>
      </xdr:nvCxnSpPr>
      <xdr:spPr>
        <a:xfrm>
          <a:off x="402590" y="149334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701</xdr:row>
      <xdr:rowOff>5715</xdr:rowOff>
    </xdr:from>
    <xdr:to>
      <xdr:col>1</xdr:col>
      <xdr:colOff>474272</xdr:colOff>
      <xdr:row>703</xdr:row>
      <xdr:rowOff>11</xdr:rowOff>
    </xdr:to>
    <xdr:cxnSp>
      <xdr:nvCxnSpPr>
        <xdr:cNvPr id="12" name="直接连接符 11"/>
        <xdr:cNvCxnSpPr/>
      </xdr:nvCxnSpPr>
      <xdr:spPr>
        <a:xfrm>
          <a:off x="402590" y="146363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704</xdr:row>
      <xdr:rowOff>4445</xdr:rowOff>
    </xdr:from>
    <xdr:to>
      <xdr:col>1</xdr:col>
      <xdr:colOff>479425</xdr:colOff>
      <xdr:row>706</xdr:row>
      <xdr:rowOff>0</xdr:rowOff>
    </xdr:to>
    <xdr:cxnSp>
      <xdr:nvCxnSpPr>
        <xdr:cNvPr id="13" name="直接连接符 12"/>
        <xdr:cNvCxnSpPr/>
      </xdr:nvCxnSpPr>
      <xdr:spPr>
        <a:xfrm>
          <a:off x="402590" y="146956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708</xdr:row>
      <xdr:rowOff>5715</xdr:rowOff>
    </xdr:from>
    <xdr:to>
      <xdr:col>1</xdr:col>
      <xdr:colOff>431800</xdr:colOff>
      <xdr:row>710</xdr:row>
      <xdr:rowOff>184150</xdr:rowOff>
    </xdr:to>
    <xdr:cxnSp>
      <xdr:nvCxnSpPr>
        <xdr:cNvPr id="14" name="直接连接符 13"/>
        <xdr:cNvCxnSpPr/>
      </xdr:nvCxnSpPr>
      <xdr:spPr>
        <a:xfrm>
          <a:off x="408305" y="147750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624</xdr:row>
      <xdr:rowOff>5715</xdr:rowOff>
    </xdr:from>
    <xdr:to>
      <xdr:col>1</xdr:col>
      <xdr:colOff>474272</xdr:colOff>
      <xdr:row>626</xdr:row>
      <xdr:rowOff>11</xdr:rowOff>
    </xdr:to>
    <xdr:cxnSp>
      <xdr:nvCxnSpPr>
        <xdr:cNvPr id="15" name="直接连接符 14"/>
        <xdr:cNvCxnSpPr/>
      </xdr:nvCxnSpPr>
      <xdr:spPr>
        <a:xfrm>
          <a:off x="402590" y="1305140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681</xdr:row>
      <xdr:rowOff>4445</xdr:rowOff>
    </xdr:from>
    <xdr:to>
      <xdr:col>1</xdr:col>
      <xdr:colOff>479425</xdr:colOff>
      <xdr:row>683</xdr:row>
      <xdr:rowOff>0</xdr:rowOff>
    </xdr:to>
    <xdr:cxnSp>
      <xdr:nvCxnSpPr>
        <xdr:cNvPr id="16" name="直接连接符 15"/>
        <xdr:cNvCxnSpPr/>
      </xdr:nvCxnSpPr>
      <xdr:spPr>
        <a:xfrm>
          <a:off x="402590" y="142201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628</xdr:row>
      <xdr:rowOff>5715</xdr:rowOff>
    </xdr:from>
    <xdr:to>
      <xdr:col>1</xdr:col>
      <xdr:colOff>474272</xdr:colOff>
      <xdr:row>630</xdr:row>
      <xdr:rowOff>11</xdr:rowOff>
    </xdr:to>
    <xdr:cxnSp>
      <xdr:nvCxnSpPr>
        <xdr:cNvPr id="17" name="直接连接符 16"/>
        <xdr:cNvCxnSpPr/>
      </xdr:nvCxnSpPr>
      <xdr:spPr>
        <a:xfrm>
          <a:off x="402590" y="131306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642</xdr:row>
      <xdr:rowOff>4445</xdr:rowOff>
    </xdr:from>
    <xdr:to>
      <xdr:col>1</xdr:col>
      <xdr:colOff>479425</xdr:colOff>
      <xdr:row>644</xdr:row>
      <xdr:rowOff>0</xdr:rowOff>
    </xdr:to>
    <xdr:cxnSp>
      <xdr:nvCxnSpPr>
        <xdr:cNvPr id="18" name="直接连接符 17"/>
        <xdr:cNvCxnSpPr/>
      </xdr:nvCxnSpPr>
      <xdr:spPr>
        <a:xfrm>
          <a:off x="402590" y="134078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651</xdr:row>
      <xdr:rowOff>4445</xdr:rowOff>
    </xdr:from>
    <xdr:to>
      <xdr:col>1</xdr:col>
      <xdr:colOff>479425</xdr:colOff>
      <xdr:row>653</xdr:row>
      <xdr:rowOff>0</xdr:rowOff>
    </xdr:to>
    <xdr:cxnSp>
      <xdr:nvCxnSpPr>
        <xdr:cNvPr id="19" name="直接连接符 18"/>
        <xdr:cNvCxnSpPr/>
      </xdr:nvCxnSpPr>
      <xdr:spPr>
        <a:xfrm>
          <a:off x="402590" y="135862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656</xdr:row>
      <xdr:rowOff>5715</xdr:rowOff>
    </xdr:from>
    <xdr:to>
      <xdr:col>1</xdr:col>
      <xdr:colOff>431800</xdr:colOff>
      <xdr:row>658</xdr:row>
      <xdr:rowOff>184150</xdr:rowOff>
    </xdr:to>
    <xdr:cxnSp>
      <xdr:nvCxnSpPr>
        <xdr:cNvPr id="20" name="直接连接符 19"/>
        <xdr:cNvCxnSpPr/>
      </xdr:nvCxnSpPr>
      <xdr:spPr>
        <a:xfrm>
          <a:off x="408305" y="136853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589</xdr:row>
      <xdr:rowOff>5715</xdr:rowOff>
    </xdr:from>
    <xdr:to>
      <xdr:col>1</xdr:col>
      <xdr:colOff>474272</xdr:colOff>
      <xdr:row>591</xdr:row>
      <xdr:rowOff>11</xdr:rowOff>
    </xdr:to>
    <xdr:cxnSp>
      <xdr:nvCxnSpPr>
        <xdr:cNvPr id="21" name="直接连接符 20"/>
        <xdr:cNvCxnSpPr/>
      </xdr:nvCxnSpPr>
      <xdr:spPr>
        <a:xfrm>
          <a:off x="402590" y="1234351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617</xdr:row>
      <xdr:rowOff>4445</xdr:rowOff>
    </xdr:from>
    <xdr:to>
      <xdr:col>1</xdr:col>
      <xdr:colOff>479425</xdr:colOff>
      <xdr:row>619</xdr:row>
      <xdr:rowOff>0</xdr:rowOff>
    </xdr:to>
    <xdr:cxnSp>
      <xdr:nvCxnSpPr>
        <xdr:cNvPr id="22" name="直接连接符 21"/>
        <xdr:cNvCxnSpPr/>
      </xdr:nvCxnSpPr>
      <xdr:spPr>
        <a:xfrm>
          <a:off x="402590" y="1289812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592</xdr:row>
      <xdr:rowOff>5715</xdr:rowOff>
    </xdr:from>
    <xdr:to>
      <xdr:col>1</xdr:col>
      <xdr:colOff>472440</xdr:colOff>
      <xdr:row>593</xdr:row>
      <xdr:rowOff>175260</xdr:rowOff>
    </xdr:to>
    <xdr:cxnSp>
      <xdr:nvCxnSpPr>
        <xdr:cNvPr id="23" name="直接连接符 22"/>
        <xdr:cNvCxnSpPr/>
      </xdr:nvCxnSpPr>
      <xdr:spPr>
        <a:xfrm>
          <a:off x="402590" y="124029470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599</xdr:row>
      <xdr:rowOff>4445</xdr:rowOff>
    </xdr:from>
    <xdr:to>
      <xdr:col>1</xdr:col>
      <xdr:colOff>479425</xdr:colOff>
      <xdr:row>601</xdr:row>
      <xdr:rowOff>0</xdr:rowOff>
    </xdr:to>
    <xdr:cxnSp>
      <xdr:nvCxnSpPr>
        <xdr:cNvPr id="24" name="直接连接符 23"/>
        <xdr:cNvCxnSpPr/>
      </xdr:nvCxnSpPr>
      <xdr:spPr>
        <a:xfrm>
          <a:off x="402590" y="1254150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602</xdr:row>
      <xdr:rowOff>5715</xdr:rowOff>
    </xdr:from>
    <xdr:to>
      <xdr:col>1</xdr:col>
      <xdr:colOff>431800</xdr:colOff>
      <xdr:row>604</xdr:row>
      <xdr:rowOff>184150</xdr:rowOff>
    </xdr:to>
    <xdr:cxnSp>
      <xdr:nvCxnSpPr>
        <xdr:cNvPr id="25" name="直接连接符 24"/>
        <xdr:cNvCxnSpPr/>
      </xdr:nvCxnSpPr>
      <xdr:spPr>
        <a:xfrm>
          <a:off x="408305" y="1260106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584</xdr:row>
      <xdr:rowOff>4445</xdr:rowOff>
    </xdr:from>
    <xdr:to>
      <xdr:col>1</xdr:col>
      <xdr:colOff>479425</xdr:colOff>
      <xdr:row>586</xdr:row>
      <xdr:rowOff>0</xdr:rowOff>
    </xdr:to>
    <xdr:cxnSp>
      <xdr:nvCxnSpPr>
        <xdr:cNvPr id="26" name="直接连接符 25"/>
        <xdr:cNvCxnSpPr/>
      </xdr:nvCxnSpPr>
      <xdr:spPr>
        <a:xfrm>
          <a:off x="402590" y="12229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566</xdr:row>
      <xdr:rowOff>5715</xdr:rowOff>
    </xdr:from>
    <xdr:to>
      <xdr:col>1</xdr:col>
      <xdr:colOff>474272</xdr:colOff>
      <xdr:row>568</xdr:row>
      <xdr:rowOff>11</xdr:rowOff>
    </xdr:to>
    <xdr:cxnSp>
      <xdr:nvCxnSpPr>
        <xdr:cNvPr id="27" name="直接连接符 26"/>
        <xdr:cNvCxnSpPr/>
      </xdr:nvCxnSpPr>
      <xdr:spPr>
        <a:xfrm>
          <a:off x="402590" y="118733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570</xdr:row>
      <xdr:rowOff>4445</xdr:rowOff>
    </xdr:from>
    <xdr:to>
      <xdr:col>1</xdr:col>
      <xdr:colOff>479425</xdr:colOff>
      <xdr:row>572</xdr:row>
      <xdr:rowOff>0</xdr:rowOff>
    </xdr:to>
    <xdr:cxnSp>
      <xdr:nvCxnSpPr>
        <xdr:cNvPr id="28" name="直接连接符 27"/>
        <xdr:cNvCxnSpPr/>
      </xdr:nvCxnSpPr>
      <xdr:spPr>
        <a:xfrm>
          <a:off x="402590" y="119524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573</xdr:row>
      <xdr:rowOff>5715</xdr:rowOff>
    </xdr:from>
    <xdr:to>
      <xdr:col>1</xdr:col>
      <xdr:colOff>431800</xdr:colOff>
      <xdr:row>575</xdr:row>
      <xdr:rowOff>184150</xdr:rowOff>
    </xdr:to>
    <xdr:cxnSp>
      <xdr:nvCxnSpPr>
        <xdr:cNvPr id="29" name="直接连接符 28"/>
        <xdr:cNvCxnSpPr/>
      </xdr:nvCxnSpPr>
      <xdr:spPr>
        <a:xfrm>
          <a:off x="408305" y="120120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525</xdr:row>
      <xdr:rowOff>5715</xdr:rowOff>
    </xdr:from>
    <xdr:to>
      <xdr:col>1</xdr:col>
      <xdr:colOff>474272</xdr:colOff>
      <xdr:row>527</xdr:row>
      <xdr:rowOff>11</xdr:rowOff>
    </xdr:to>
    <xdr:cxnSp>
      <xdr:nvCxnSpPr>
        <xdr:cNvPr id="30" name="直接连接符 29"/>
        <xdr:cNvCxnSpPr/>
      </xdr:nvCxnSpPr>
      <xdr:spPr>
        <a:xfrm>
          <a:off x="402590" y="110412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559</xdr:row>
      <xdr:rowOff>4445</xdr:rowOff>
    </xdr:from>
    <xdr:to>
      <xdr:col>1</xdr:col>
      <xdr:colOff>479425</xdr:colOff>
      <xdr:row>561</xdr:row>
      <xdr:rowOff>0</xdr:rowOff>
    </xdr:to>
    <xdr:cxnSp>
      <xdr:nvCxnSpPr>
        <xdr:cNvPr id="31" name="直接连接符 30"/>
        <xdr:cNvCxnSpPr/>
      </xdr:nvCxnSpPr>
      <xdr:spPr>
        <a:xfrm>
          <a:off x="402590" y="117147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528</xdr:row>
      <xdr:rowOff>5715</xdr:rowOff>
    </xdr:from>
    <xdr:to>
      <xdr:col>1</xdr:col>
      <xdr:colOff>474272</xdr:colOff>
      <xdr:row>530</xdr:row>
      <xdr:rowOff>11</xdr:rowOff>
    </xdr:to>
    <xdr:cxnSp>
      <xdr:nvCxnSpPr>
        <xdr:cNvPr id="32" name="直接连接符 31"/>
        <xdr:cNvCxnSpPr/>
      </xdr:nvCxnSpPr>
      <xdr:spPr>
        <a:xfrm>
          <a:off x="402590" y="111006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531</xdr:row>
      <xdr:rowOff>4445</xdr:rowOff>
    </xdr:from>
    <xdr:to>
      <xdr:col>1</xdr:col>
      <xdr:colOff>479425</xdr:colOff>
      <xdr:row>533</xdr:row>
      <xdr:rowOff>0</xdr:rowOff>
    </xdr:to>
    <xdr:cxnSp>
      <xdr:nvCxnSpPr>
        <xdr:cNvPr id="33" name="直接连接符 32"/>
        <xdr:cNvCxnSpPr/>
      </xdr:nvCxnSpPr>
      <xdr:spPr>
        <a:xfrm>
          <a:off x="402590" y="111599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4445</xdr:rowOff>
    </xdr:from>
    <xdr:to>
      <xdr:col>1</xdr:col>
      <xdr:colOff>479425</xdr:colOff>
      <xdr:row>542</xdr:row>
      <xdr:rowOff>0</xdr:rowOff>
    </xdr:to>
    <xdr:cxnSp>
      <xdr:nvCxnSpPr>
        <xdr:cNvPr id="34" name="直接连接符 33"/>
        <xdr:cNvCxnSpPr/>
      </xdr:nvCxnSpPr>
      <xdr:spPr>
        <a:xfrm>
          <a:off x="402590" y="113383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544</xdr:row>
      <xdr:rowOff>5715</xdr:rowOff>
    </xdr:from>
    <xdr:to>
      <xdr:col>1</xdr:col>
      <xdr:colOff>431800</xdr:colOff>
      <xdr:row>546</xdr:row>
      <xdr:rowOff>184150</xdr:rowOff>
    </xdr:to>
    <xdr:cxnSp>
      <xdr:nvCxnSpPr>
        <xdr:cNvPr id="35" name="直接连接符 34"/>
        <xdr:cNvCxnSpPr/>
      </xdr:nvCxnSpPr>
      <xdr:spPr>
        <a:xfrm>
          <a:off x="408305" y="114176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472</xdr:row>
      <xdr:rowOff>5715</xdr:rowOff>
    </xdr:from>
    <xdr:to>
      <xdr:col>1</xdr:col>
      <xdr:colOff>474272</xdr:colOff>
      <xdr:row>474</xdr:row>
      <xdr:rowOff>11</xdr:rowOff>
    </xdr:to>
    <xdr:cxnSp>
      <xdr:nvCxnSpPr>
        <xdr:cNvPr id="36" name="直接连接符 35"/>
        <xdr:cNvCxnSpPr/>
      </xdr:nvCxnSpPr>
      <xdr:spPr>
        <a:xfrm>
          <a:off x="402590" y="99714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515</xdr:row>
      <xdr:rowOff>4445</xdr:rowOff>
    </xdr:from>
    <xdr:to>
      <xdr:col>1</xdr:col>
      <xdr:colOff>479425</xdr:colOff>
      <xdr:row>517</xdr:row>
      <xdr:rowOff>0</xdr:rowOff>
    </xdr:to>
    <xdr:cxnSp>
      <xdr:nvCxnSpPr>
        <xdr:cNvPr id="37" name="直接连接符 36"/>
        <xdr:cNvCxnSpPr/>
      </xdr:nvCxnSpPr>
      <xdr:spPr>
        <a:xfrm>
          <a:off x="402590" y="108231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477</xdr:row>
      <xdr:rowOff>5715</xdr:rowOff>
    </xdr:from>
    <xdr:to>
      <xdr:col>1</xdr:col>
      <xdr:colOff>474272</xdr:colOff>
      <xdr:row>479</xdr:row>
      <xdr:rowOff>11</xdr:rowOff>
    </xdr:to>
    <xdr:cxnSp>
      <xdr:nvCxnSpPr>
        <xdr:cNvPr id="38" name="直接连接符 37"/>
        <xdr:cNvCxnSpPr/>
      </xdr:nvCxnSpPr>
      <xdr:spPr>
        <a:xfrm>
          <a:off x="402590" y="1007046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485</xdr:row>
      <xdr:rowOff>4445</xdr:rowOff>
    </xdr:from>
    <xdr:to>
      <xdr:col>1</xdr:col>
      <xdr:colOff>479425</xdr:colOff>
      <xdr:row>487</xdr:row>
      <xdr:rowOff>0</xdr:rowOff>
    </xdr:to>
    <xdr:cxnSp>
      <xdr:nvCxnSpPr>
        <xdr:cNvPr id="39" name="直接连接符 38"/>
        <xdr:cNvCxnSpPr/>
      </xdr:nvCxnSpPr>
      <xdr:spPr>
        <a:xfrm>
          <a:off x="402590" y="102288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489</xdr:row>
      <xdr:rowOff>4445</xdr:rowOff>
    </xdr:from>
    <xdr:to>
      <xdr:col>1</xdr:col>
      <xdr:colOff>479425</xdr:colOff>
      <xdr:row>491</xdr:row>
      <xdr:rowOff>0</xdr:rowOff>
    </xdr:to>
    <xdr:cxnSp>
      <xdr:nvCxnSpPr>
        <xdr:cNvPr id="40" name="直接连接符 39"/>
        <xdr:cNvCxnSpPr/>
      </xdr:nvCxnSpPr>
      <xdr:spPr>
        <a:xfrm>
          <a:off x="402590" y="103080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492</xdr:row>
      <xdr:rowOff>5715</xdr:rowOff>
    </xdr:from>
    <xdr:to>
      <xdr:col>1</xdr:col>
      <xdr:colOff>431800</xdr:colOff>
      <xdr:row>494</xdr:row>
      <xdr:rowOff>184150</xdr:rowOff>
    </xdr:to>
    <xdr:cxnSp>
      <xdr:nvCxnSpPr>
        <xdr:cNvPr id="41" name="直接连接符 40"/>
        <xdr:cNvCxnSpPr/>
      </xdr:nvCxnSpPr>
      <xdr:spPr>
        <a:xfrm>
          <a:off x="408305" y="103676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468</xdr:row>
      <xdr:rowOff>4445</xdr:rowOff>
    </xdr:from>
    <xdr:to>
      <xdr:col>1</xdr:col>
      <xdr:colOff>479425</xdr:colOff>
      <xdr:row>470</xdr:row>
      <xdr:rowOff>0</xdr:rowOff>
    </xdr:to>
    <xdr:cxnSp>
      <xdr:nvCxnSpPr>
        <xdr:cNvPr id="42" name="直接连接符 41"/>
        <xdr:cNvCxnSpPr/>
      </xdr:nvCxnSpPr>
      <xdr:spPr>
        <a:xfrm>
          <a:off x="402590" y="98722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449</xdr:row>
      <xdr:rowOff>5715</xdr:rowOff>
    </xdr:from>
    <xdr:to>
      <xdr:col>1</xdr:col>
      <xdr:colOff>474272</xdr:colOff>
      <xdr:row>451</xdr:row>
      <xdr:rowOff>11</xdr:rowOff>
    </xdr:to>
    <xdr:cxnSp>
      <xdr:nvCxnSpPr>
        <xdr:cNvPr id="43" name="直接连接符 42"/>
        <xdr:cNvCxnSpPr/>
      </xdr:nvCxnSpPr>
      <xdr:spPr>
        <a:xfrm>
          <a:off x="402590" y="945629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453</xdr:row>
      <xdr:rowOff>4445</xdr:rowOff>
    </xdr:from>
    <xdr:to>
      <xdr:col>1</xdr:col>
      <xdr:colOff>479425</xdr:colOff>
      <xdr:row>455</xdr:row>
      <xdr:rowOff>0</xdr:rowOff>
    </xdr:to>
    <xdr:cxnSp>
      <xdr:nvCxnSpPr>
        <xdr:cNvPr id="44" name="直接连接符 43"/>
        <xdr:cNvCxnSpPr/>
      </xdr:nvCxnSpPr>
      <xdr:spPr>
        <a:xfrm>
          <a:off x="402590" y="95354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456</xdr:row>
      <xdr:rowOff>5715</xdr:rowOff>
    </xdr:from>
    <xdr:to>
      <xdr:col>1</xdr:col>
      <xdr:colOff>431800</xdr:colOff>
      <xdr:row>458</xdr:row>
      <xdr:rowOff>184150</xdr:rowOff>
    </xdr:to>
    <xdr:cxnSp>
      <xdr:nvCxnSpPr>
        <xdr:cNvPr id="45" name="直接连接符 44"/>
        <xdr:cNvCxnSpPr/>
      </xdr:nvCxnSpPr>
      <xdr:spPr>
        <a:xfrm>
          <a:off x="408305" y="95949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417</xdr:row>
      <xdr:rowOff>5715</xdr:rowOff>
    </xdr:from>
    <xdr:to>
      <xdr:col>1</xdr:col>
      <xdr:colOff>474272</xdr:colOff>
      <xdr:row>419</xdr:row>
      <xdr:rowOff>11</xdr:rowOff>
    </xdr:to>
    <xdr:cxnSp>
      <xdr:nvCxnSpPr>
        <xdr:cNvPr id="46" name="直接连接符 45"/>
        <xdr:cNvCxnSpPr/>
      </xdr:nvCxnSpPr>
      <xdr:spPr>
        <a:xfrm>
          <a:off x="402590" y="880249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443</xdr:row>
      <xdr:rowOff>4445</xdr:rowOff>
    </xdr:from>
    <xdr:to>
      <xdr:col>1</xdr:col>
      <xdr:colOff>479425</xdr:colOff>
      <xdr:row>445</xdr:row>
      <xdr:rowOff>0</xdr:rowOff>
    </xdr:to>
    <xdr:cxnSp>
      <xdr:nvCxnSpPr>
        <xdr:cNvPr id="47" name="直接连接符 46"/>
        <xdr:cNvCxnSpPr/>
      </xdr:nvCxnSpPr>
      <xdr:spPr>
        <a:xfrm>
          <a:off x="402590" y="93174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421</xdr:row>
      <xdr:rowOff>5715</xdr:rowOff>
    </xdr:from>
    <xdr:to>
      <xdr:col>1</xdr:col>
      <xdr:colOff>474272</xdr:colOff>
      <xdr:row>423</xdr:row>
      <xdr:rowOff>11</xdr:rowOff>
    </xdr:to>
    <xdr:cxnSp>
      <xdr:nvCxnSpPr>
        <xdr:cNvPr id="48" name="直接连接符 47"/>
        <xdr:cNvCxnSpPr/>
      </xdr:nvCxnSpPr>
      <xdr:spPr>
        <a:xfrm>
          <a:off x="402590" y="888174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425</xdr:row>
      <xdr:rowOff>4445</xdr:rowOff>
    </xdr:from>
    <xdr:to>
      <xdr:col>1</xdr:col>
      <xdr:colOff>479425</xdr:colOff>
      <xdr:row>427</xdr:row>
      <xdr:rowOff>0</xdr:rowOff>
    </xdr:to>
    <xdr:cxnSp>
      <xdr:nvCxnSpPr>
        <xdr:cNvPr id="49" name="直接连接符 48"/>
        <xdr:cNvCxnSpPr/>
      </xdr:nvCxnSpPr>
      <xdr:spPr>
        <a:xfrm>
          <a:off x="402590" y="89608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430</xdr:row>
      <xdr:rowOff>5715</xdr:rowOff>
    </xdr:from>
    <xdr:to>
      <xdr:col>1</xdr:col>
      <xdr:colOff>431800</xdr:colOff>
      <xdr:row>432</xdr:row>
      <xdr:rowOff>184150</xdr:rowOff>
    </xdr:to>
    <xdr:cxnSp>
      <xdr:nvCxnSpPr>
        <xdr:cNvPr id="50" name="直接连接符 49"/>
        <xdr:cNvCxnSpPr/>
      </xdr:nvCxnSpPr>
      <xdr:spPr>
        <a:xfrm>
          <a:off x="408305" y="90600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405</xdr:row>
      <xdr:rowOff>5715</xdr:rowOff>
    </xdr:from>
    <xdr:to>
      <xdr:col>1</xdr:col>
      <xdr:colOff>474272</xdr:colOff>
      <xdr:row>407</xdr:row>
      <xdr:rowOff>11</xdr:rowOff>
    </xdr:to>
    <xdr:cxnSp>
      <xdr:nvCxnSpPr>
        <xdr:cNvPr id="51" name="直接连接符 50"/>
        <xdr:cNvCxnSpPr/>
      </xdr:nvCxnSpPr>
      <xdr:spPr>
        <a:xfrm>
          <a:off x="402590" y="85449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408</xdr:row>
      <xdr:rowOff>4445</xdr:rowOff>
    </xdr:from>
    <xdr:to>
      <xdr:col>1</xdr:col>
      <xdr:colOff>479425</xdr:colOff>
      <xdr:row>410</xdr:row>
      <xdr:rowOff>0</xdr:rowOff>
    </xdr:to>
    <xdr:cxnSp>
      <xdr:nvCxnSpPr>
        <xdr:cNvPr id="52" name="直接连接符 51"/>
        <xdr:cNvCxnSpPr/>
      </xdr:nvCxnSpPr>
      <xdr:spPr>
        <a:xfrm>
          <a:off x="402590" y="86042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411</xdr:row>
      <xdr:rowOff>5715</xdr:rowOff>
    </xdr:from>
    <xdr:to>
      <xdr:col>1</xdr:col>
      <xdr:colOff>431800</xdr:colOff>
      <xdr:row>413</xdr:row>
      <xdr:rowOff>184150</xdr:rowOff>
    </xdr:to>
    <xdr:cxnSp>
      <xdr:nvCxnSpPr>
        <xdr:cNvPr id="53" name="直接连接符 52"/>
        <xdr:cNvCxnSpPr/>
      </xdr:nvCxnSpPr>
      <xdr:spPr>
        <a:xfrm>
          <a:off x="408305" y="86638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362</xdr:row>
      <xdr:rowOff>5715</xdr:rowOff>
    </xdr:from>
    <xdr:to>
      <xdr:col>1</xdr:col>
      <xdr:colOff>474272</xdr:colOff>
      <xdr:row>364</xdr:row>
      <xdr:rowOff>11</xdr:rowOff>
    </xdr:to>
    <xdr:cxnSp>
      <xdr:nvCxnSpPr>
        <xdr:cNvPr id="54" name="直接连接符 53"/>
        <xdr:cNvCxnSpPr/>
      </xdr:nvCxnSpPr>
      <xdr:spPr>
        <a:xfrm>
          <a:off x="402590" y="76732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395</xdr:row>
      <xdr:rowOff>4445</xdr:rowOff>
    </xdr:from>
    <xdr:to>
      <xdr:col>1</xdr:col>
      <xdr:colOff>479425</xdr:colOff>
      <xdr:row>397</xdr:row>
      <xdr:rowOff>0</xdr:rowOff>
    </xdr:to>
    <xdr:cxnSp>
      <xdr:nvCxnSpPr>
        <xdr:cNvPr id="55" name="直接连接符 54"/>
        <xdr:cNvCxnSpPr/>
      </xdr:nvCxnSpPr>
      <xdr:spPr>
        <a:xfrm>
          <a:off x="402590" y="83268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367</xdr:row>
      <xdr:rowOff>5715</xdr:rowOff>
    </xdr:from>
    <xdr:to>
      <xdr:col>1</xdr:col>
      <xdr:colOff>474272</xdr:colOff>
      <xdr:row>369</xdr:row>
      <xdr:rowOff>11</xdr:rowOff>
    </xdr:to>
    <xdr:cxnSp>
      <xdr:nvCxnSpPr>
        <xdr:cNvPr id="56" name="直接连接符 55"/>
        <xdr:cNvCxnSpPr/>
      </xdr:nvCxnSpPr>
      <xdr:spPr>
        <a:xfrm>
          <a:off x="402590" y="77722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374</xdr:row>
      <xdr:rowOff>4445</xdr:rowOff>
    </xdr:from>
    <xdr:to>
      <xdr:col>1</xdr:col>
      <xdr:colOff>479425</xdr:colOff>
      <xdr:row>376</xdr:row>
      <xdr:rowOff>0</xdr:rowOff>
    </xdr:to>
    <xdr:cxnSp>
      <xdr:nvCxnSpPr>
        <xdr:cNvPr id="57" name="直接连接符 56"/>
        <xdr:cNvCxnSpPr/>
      </xdr:nvCxnSpPr>
      <xdr:spPr>
        <a:xfrm>
          <a:off x="402590" y="79108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379</xdr:row>
      <xdr:rowOff>4445</xdr:rowOff>
    </xdr:from>
    <xdr:to>
      <xdr:col>1</xdr:col>
      <xdr:colOff>479425</xdr:colOff>
      <xdr:row>381</xdr:row>
      <xdr:rowOff>0</xdr:rowOff>
    </xdr:to>
    <xdr:cxnSp>
      <xdr:nvCxnSpPr>
        <xdr:cNvPr id="58" name="直接连接符 57"/>
        <xdr:cNvCxnSpPr/>
      </xdr:nvCxnSpPr>
      <xdr:spPr>
        <a:xfrm>
          <a:off x="402590" y="80098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383</xdr:row>
      <xdr:rowOff>5715</xdr:rowOff>
    </xdr:from>
    <xdr:to>
      <xdr:col>1</xdr:col>
      <xdr:colOff>431800</xdr:colOff>
      <xdr:row>385</xdr:row>
      <xdr:rowOff>184150</xdr:rowOff>
    </xdr:to>
    <xdr:cxnSp>
      <xdr:nvCxnSpPr>
        <xdr:cNvPr id="59" name="直接连接符 58"/>
        <xdr:cNvCxnSpPr/>
      </xdr:nvCxnSpPr>
      <xdr:spPr>
        <a:xfrm>
          <a:off x="408305" y="80892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358</xdr:row>
      <xdr:rowOff>4445</xdr:rowOff>
    </xdr:from>
    <xdr:to>
      <xdr:col>1</xdr:col>
      <xdr:colOff>479425</xdr:colOff>
      <xdr:row>360</xdr:row>
      <xdr:rowOff>0</xdr:rowOff>
    </xdr:to>
    <xdr:cxnSp>
      <xdr:nvCxnSpPr>
        <xdr:cNvPr id="60" name="直接连接符 59"/>
        <xdr:cNvCxnSpPr/>
      </xdr:nvCxnSpPr>
      <xdr:spPr>
        <a:xfrm>
          <a:off x="402590" y="75740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342</xdr:row>
      <xdr:rowOff>5715</xdr:rowOff>
    </xdr:from>
    <xdr:to>
      <xdr:col>1</xdr:col>
      <xdr:colOff>474272</xdr:colOff>
      <xdr:row>344</xdr:row>
      <xdr:rowOff>11</xdr:rowOff>
    </xdr:to>
    <xdr:cxnSp>
      <xdr:nvCxnSpPr>
        <xdr:cNvPr id="61" name="直接连接符 60"/>
        <xdr:cNvCxnSpPr/>
      </xdr:nvCxnSpPr>
      <xdr:spPr>
        <a:xfrm>
          <a:off x="402590" y="721753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345</xdr:row>
      <xdr:rowOff>4445</xdr:rowOff>
    </xdr:from>
    <xdr:to>
      <xdr:col>1</xdr:col>
      <xdr:colOff>479425</xdr:colOff>
      <xdr:row>347</xdr:row>
      <xdr:rowOff>0</xdr:rowOff>
    </xdr:to>
    <xdr:cxnSp>
      <xdr:nvCxnSpPr>
        <xdr:cNvPr id="62" name="直接连接符 61"/>
        <xdr:cNvCxnSpPr/>
      </xdr:nvCxnSpPr>
      <xdr:spPr>
        <a:xfrm>
          <a:off x="402590" y="7276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338</xdr:row>
      <xdr:rowOff>4445</xdr:rowOff>
    </xdr:from>
    <xdr:to>
      <xdr:col>1</xdr:col>
      <xdr:colOff>479425</xdr:colOff>
      <xdr:row>340</xdr:row>
      <xdr:rowOff>0</xdr:rowOff>
    </xdr:to>
    <xdr:cxnSp>
      <xdr:nvCxnSpPr>
        <xdr:cNvPr id="63" name="直接连接符 62"/>
        <xdr:cNvCxnSpPr/>
      </xdr:nvCxnSpPr>
      <xdr:spPr>
        <a:xfrm>
          <a:off x="402590" y="71183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303</xdr:row>
      <xdr:rowOff>5715</xdr:rowOff>
    </xdr:from>
    <xdr:to>
      <xdr:col>1</xdr:col>
      <xdr:colOff>474272</xdr:colOff>
      <xdr:row>305</xdr:row>
      <xdr:rowOff>11</xdr:rowOff>
    </xdr:to>
    <xdr:cxnSp>
      <xdr:nvCxnSpPr>
        <xdr:cNvPr id="64" name="直接连接符 63"/>
        <xdr:cNvCxnSpPr/>
      </xdr:nvCxnSpPr>
      <xdr:spPr>
        <a:xfrm>
          <a:off x="402590" y="63854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306</xdr:row>
      <xdr:rowOff>4445</xdr:rowOff>
    </xdr:from>
    <xdr:to>
      <xdr:col>1</xdr:col>
      <xdr:colOff>479425</xdr:colOff>
      <xdr:row>308</xdr:row>
      <xdr:rowOff>0</xdr:rowOff>
    </xdr:to>
    <xdr:cxnSp>
      <xdr:nvCxnSpPr>
        <xdr:cNvPr id="65" name="直接连接符 64"/>
        <xdr:cNvCxnSpPr/>
      </xdr:nvCxnSpPr>
      <xdr:spPr>
        <a:xfrm>
          <a:off x="402590" y="64447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310</xdr:row>
      <xdr:rowOff>4445</xdr:rowOff>
    </xdr:from>
    <xdr:to>
      <xdr:col>1</xdr:col>
      <xdr:colOff>479425</xdr:colOff>
      <xdr:row>312</xdr:row>
      <xdr:rowOff>0</xdr:rowOff>
    </xdr:to>
    <xdr:cxnSp>
      <xdr:nvCxnSpPr>
        <xdr:cNvPr id="66" name="直接连接符 65"/>
        <xdr:cNvCxnSpPr/>
      </xdr:nvCxnSpPr>
      <xdr:spPr>
        <a:xfrm>
          <a:off x="402590" y="65239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313</xdr:row>
      <xdr:rowOff>5715</xdr:rowOff>
    </xdr:from>
    <xdr:to>
      <xdr:col>1</xdr:col>
      <xdr:colOff>431800</xdr:colOff>
      <xdr:row>315</xdr:row>
      <xdr:rowOff>184150</xdr:rowOff>
    </xdr:to>
    <xdr:cxnSp>
      <xdr:nvCxnSpPr>
        <xdr:cNvPr id="67" name="直接连接符 66"/>
        <xdr:cNvCxnSpPr/>
      </xdr:nvCxnSpPr>
      <xdr:spPr>
        <a:xfrm>
          <a:off x="408305" y="65835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271</xdr:row>
      <xdr:rowOff>5715</xdr:rowOff>
    </xdr:from>
    <xdr:to>
      <xdr:col>1</xdr:col>
      <xdr:colOff>474272</xdr:colOff>
      <xdr:row>273</xdr:row>
      <xdr:rowOff>11</xdr:rowOff>
    </xdr:to>
    <xdr:cxnSp>
      <xdr:nvCxnSpPr>
        <xdr:cNvPr id="68" name="直接连接符 67"/>
        <xdr:cNvCxnSpPr/>
      </xdr:nvCxnSpPr>
      <xdr:spPr>
        <a:xfrm>
          <a:off x="402590" y="571182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282</xdr:row>
      <xdr:rowOff>5715</xdr:rowOff>
    </xdr:from>
    <xdr:to>
      <xdr:col>1</xdr:col>
      <xdr:colOff>431800</xdr:colOff>
      <xdr:row>284</xdr:row>
      <xdr:rowOff>184150</xdr:rowOff>
    </xdr:to>
    <xdr:cxnSp>
      <xdr:nvCxnSpPr>
        <xdr:cNvPr id="69" name="直接连接符 68"/>
        <xdr:cNvCxnSpPr/>
      </xdr:nvCxnSpPr>
      <xdr:spPr>
        <a:xfrm>
          <a:off x="408305" y="594956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242</xdr:row>
      <xdr:rowOff>5715</xdr:rowOff>
    </xdr:from>
    <xdr:to>
      <xdr:col>1</xdr:col>
      <xdr:colOff>474272</xdr:colOff>
      <xdr:row>244</xdr:row>
      <xdr:rowOff>11</xdr:rowOff>
    </xdr:to>
    <xdr:cxnSp>
      <xdr:nvCxnSpPr>
        <xdr:cNvPr id="70" name="直接连接符 69"/>
        <xdr:cNvCxnSpPr/>
      </xdr:nvCxnSpPr>
      <xdr:spPr>
        <a:xfrm>
          <a:off x="402590" y="511746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267</xdr:row>
      <xdr:rowOff>4445</xdr:rowOff>
    </xdr:from>
    <xdr:to>
      <xdr:col>1</xdr:col>
      <xdr:colOff>479425</xdr:colOff>
      <xdr:row>269</xdr:row>
      <xdr:rowOff>0</xdr:rowOff>
    </xdr:to>
    <xdr:cxnSp>
      <xdr:nvCxnSpPr>
        <xdr:cNvPr id="71" name="直接连接符 70"/>
        <xdr:cNvCxnSpPr/>
      </xdr:nvCxnSpPr>
      <xdr:spPr>
        <a:xfrm>
          <a:off x="402590" y="56126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246</xdr:row>
      <xdr:rowOff>5715</xdr:rowOff>
    </xdr:from>
    <xdr:to>
      <xdr:col>1</xdr:col>
      <xdr:colOff>474272</xdr:colOff>
      <xdr:row>248</xdr:row>
      <xdr:rowOff>11</xdr:rowOff>
    </xdr:to>
    <xdr:cxnSp>
      <xdr:nvCxnSpPr>
        <xdr:cNvPr id="72" name="直接连接符 71"/>
        <xdr:cNvCxnSpPr/>
      </xdr:nvCxnSpPr>
      <xdr:spPr>
        <a:xfrm>
          <a:off x="402590" y="51967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251</xdr:row>
      <xdr:rowOff>4445</xdr:rowOff>
    </xdr:from>
    <xdr:to>
      <xdr:col>1</xdr:col>
      <xdr:colOff>479425</xdr:colOff>
      <xdr:row>253</xdr:row>
      <xdr:rowOff>0</xdr:rowOff>
    </xdr:to>
    <xdr:cxnSp>
      <xdr:nvCxnSpPr>
        <xdr:cNvPr id="73" name="直接连接符 72"/>
        <xdr:cNvCxnSpPr/>
      </xdr:nvCxnSpPr>
      <xdr:spPr>
        <a:xfrm>
          <a:off x="402590" y="52956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255</xdr:row>
      <xdr:rowOff>5715</xdr:rowOff>
    </xdr:from>
    <xdr:to>
      <xdr:col>1</xdr:col>
      <xdr:colOff>431800</xdr:colOff>
      <xdr:row>257</xdr:row>
      <xdr:rowOff>184150</xdr:rowOff>
    </xdr:to>
    <xdr:cxnSp>
      <xdr:nvCxnSpPr>
        <xdr:cNvPr id="74" name="直接连接符 73"/>
        <xdr:cNvCxnSpPr/>
      </xdr:nvCxnSpPr>
      <xdr:spPr>
        <a:xfrm>
          <a:off x="408305" y="53750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213</xdr:row>
      <xdr:rowOff>5715</xdr:rowOff>
    </xdr:from>
    <xdr:to>
      <xdr:col>1</xdr:col>
      <xdr:colOff>474272</xdr:colOff>
      <xdr:row>215</xdr:row>
      <xdr:rowOff>11</xdr:rowOff>
    </xdr:to>
    <xdr:cxnSp>
      <xdr:nvCxnSpPr>
        <xdr:cNvPr id="75" name="直接连接符 74"/>
        <xdr:cNvCxnSpPr/>
      </xdr:nvCxnSpPr>
      <xdr:spPr>
        <a:xfrm>
          <a:off x="402590" y="45231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217</xdr:row>
      <xdr:rowOff>5715</xdr:rowOff>
    </xdr:from>
    <xdr:to>
      <xdr:col>1</xdr:col>
      <xdr:colOff>474272</xdr:colOff>
      <xdr:row>219</xdr:row>
      <xdr:rowOff>11</xdr:rowOff>
    </xdr:to>
    <xdr:cxnSp>
      <xdr:nvCxnSpPr>
        <xdr:cNvPr id="76" name="直接连接符 75"/>
        <xdr:cNvCxnSpPr/>
      </xdr:nvCxnSpPr>
      <xdr:spPr>
        <a:xfrm>
          <a:off x="402590" y="46023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224</xdr:row>
      <xdr:rowOff>4445</xdr:rowOff>
    </xdr:from>
    <xdr:to>
      <xdr:col>1</xdr:col>
      <xdr:colOff>479425</xdr:colOff>
      <xdr:row>226</xdr:row>
      <xdr:rowOff>0</xdr:rowOff>
    </xdr:to>
    <xdr:cxnSp>
      <xdr:nvCxnSpPr>
        <xdr:cNvPr id="77" name="直接连接符 76"/>
        <xdr:cNvCxnSpPr/>
      </xdr:nvCxnSpPr>
      <xdr:spPr>
        <a:xfrm>
          <a:off x="402590" y="47409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228</xdr:row>
      <xdr:rowOff>4445</xdr:rowOff>
    </xdr:from>
    <xdr:to>
      <xdr:col>1</xdr:col>
      <xdr:colOff>479425</xdr:colOff>
      <xdr:row>230</xdr:row>
      <xdr:rowOff>0</xdr:rowOff>
    </xdr:to>
    <xdr:cxnSp>
      <xdr:nvCxnSpPr>
        <xdr:cNvPr id="78" name="直接连接符 77"/>
        <xdr:cNvCxnSpPr/>
      </xdr:nvCxnSpPr>
      <xdr:spPr>
        <a:xfrm>
          <a:off x="402590" y="48201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232</xdr:row>
      <xdr:rowOff>5715</xdr:rowOff>
    </xdr:from>
    <xdr:to>
      <xdr:col>1</xdr:col>
      <xdr:colOff>431800</xdr:colOff>
      <xdr:row>234</xdr:row>
      <xdr:rowOff>184150</xdr:rowOff>
    </xdr:to>
    <xdr:cxnSp>
      <xdr:nvCxnSpPr>
        <xdr:cNvPr id="79" name="直接连接符 78"/>
        <xdr:cNvCxnSpPr/>
      </xdr:nvCxnSpPr>
      <xdr:spPr>
        <a:xfrm>
          <a:off x="408305" y="48995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</xdr:row>
      <xdr:rowOff>5715</xdr:rowOff>
    </xdr:from>
    <xdr:to>
      <xdr:col>1</xdr:col>
      <xdr:colOff>474272</xdr:colOff>
      <xdr:row>176</xdr:row>
      <xdr:rowOff>11</xdr:rowOff>
    </xdr:to>
    <xdr:cxnSp>
      <xdr:nvCxnSpPr>
        <xdr:cNvPr id="80" name="直接连接符 79"/>
        <xdr:cNvCxnSpPr/>
      </xdr:nvCxnSpPr>
      <xdr:spPr>
        <a:xfrm>
          <a:off x="402590" y="369100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</xdr:row>
      <xdr:rowOff>4445</xdr:rowOff>
    </xdr:from>
    <xdr:to>
      <xdr:col>1</xdr:col>
      <xdr:colOff>479425</xdr:colOff>
      <xdr:row>211</xdr:row>
      <xdr:rowOff>0</xdr:rowOff>
    </xdr:to>
    <xdr:cxnSp>
      <xdr:nvCxnSpPr>
        <xdr:cNvPr id="81" name="直接连接符 80"/>
        <xdr:cNvCxnSpPr/>
      </xdr:nvCxnSpPr>
      <xdr:spPr>
        <a:xfrm>
          <a:off x="402590" y="44239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5715</xdr:rowOff>
    </xdr:from>
    <xdr:to>
      <xdr:col>1</xdr:col>
      <xdr:colOff>474272</xdr:colOff>
      <xdr:row>181</xdr:row>
      <xdr:rowOff>11</xdr:rowOff>
    </xdr:to>
    <xdr:cxnSp>
      <xdr:nvCxnSpPr>
        <xdr:cNvPr id="82" name="直接连接符 81"/>
        <xdr:cNvCxnSpPr/>
      </xdr:nvCxnSpPr>
      <xdr:spPr>
        <a:xfrm>
          <a:off x="402590" y="37900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</xdr:row>
      <xdr:rowOff>4445</xdr:rowOff>
    </xdr:from>
    <xdr:to>
      <xdr:col>1</xdr:col>
      <xdr:colOff>479425</xdr:colOff>
      <xdr:row>187</xdr:row>
      <xdr:rowOff>0</xdr:rowOff>
    </xdr:to>
    <xdr:cxnSp>
      <xdr:nvCxnSpPr>
        <xdr:cNvPr id="83" name="直接连接符 82"/>
        <xdr:cNvCxnSpPr/>
      </xdr:nvCxnSpPr>
      <xdr:spPr>
        <a:xfrm>
          <a:off x="402590" y="39088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</xdr:row>
      <xdr:rowOff>4445</xdr:rowOff>
    </xdr:from>
    <xdr:to>
      <xdr:col>1</xdr:col>
      <xdr:colOff>479425</xdr:colOff>
      <xdr:row>190</xdr:row>
      <xdr:rowOff>0</xdr:rowOff>
    </xdr:to>
    <xdr:cxnSp>
      <xdr:nvCxnSpPr>
        <xdr:cNvPr id="84" name="直接连接符 83"/>
        <xdr:cNvCxnSpPr/>
      </xdr:nvCxnSpPr>
      <xdr:spPr>
        <a:xfrm>
          <a:off x="402590" y="39682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191</xdr:row>
      <xdr:rowOff>5715</xdr:rowOff>
    </xdr:from>
    <xdr:to>
      <xdr:col>1</xdr:col>
      <xdr:colOff>431800</xdr:colOff>
      <xdr:row>193</xdr:row>
      <xdr:rowOff>184150</xdr:rowOff>
    </xdr:to>
    <xdr:cxnSp>
      <xdr:nvCxnSpPr>
        <xdr:cNvPr id="85" name="直接连接符 84"/>
        <xdr:cNvCxnSpPr/>
      </xdr:nvCxnSpPr>
      <xdr:spPr>
        <a:xfrm>
          <a:off x="408305" y="40278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</xdr:row>
      <xdr:rowOff>5715</xdr:rowOff>
    </xdr:from>
    <xdr:to>
      <xdr:col>1</xdr:col>
      <xdr:colOff>474272</xdr:colOff>
      <xdr:row>135</xdr:row>
      <xdr:rowOff>11</xdr:rowOff>
    </xdr:to>
    <xdr:cxnSp>
      <xdr:nvCxnSpPr>
        <xdr:cNvPr id="86" name="直接连接符 85"/>
        <xdr:cNvCxnSpPr/>
      </xdr:nvCxnSpPr>
      <xdr:spPr>
        <a:xfrm>
          <a:off x="402590" y="28192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</xdr:row>
      <xdr:rowOff>4445</xdr:rowOff>
    </xdr:from>
    <xdr:to>
      <xdr:col>1</xdr:col>
      <xdr:colOff>479425</xdr:colOff>
      <xdr:row>169</xdr:row>
      <xdr:rowOff>0</xdr:rowOff>
    </xdr:to>
    <xdr:cxnSp>
      <xdr:nvCxnSpPr>
        <xdr:cNvPr id="87" name="直接连接符 86"/>
        <xdr:cNvCxnSpPr/>
      </xdr:nvCxnSpPr>
      <xdr:spPr>
        <a:xfrm>
          <a:off x="402590" y="35323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</xdr:row>
      <xdr:rowOff>5715</xdr:rowOff>
    </xdr:from>
    <xdr:to>
      <xdr:col>1</xdr:col>
      <xdr:colOff>474272</xdr:colOff>
      <xdr:row>139</xdr:row>
      <xdr:rowOff>11</xdr:rowOff>
    </xdr:to>
    <xdr:cxnSp>
      <xdr:nvCxnSpPr>
        <xdr:cNvPr id="88" name="直接连接符 87"/>
        <xdr:cNvCxnSpPr/>
      </xdr:nvCxnSpPr>
      <xdr:spPr>
        <a:xfrm>
          <a:off x="402590" y="28985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</xdr:row>
      <xdr:rowOff>4445</xdr:rowOff>
    </xdr:from>
    <xdr:to>
      <xdr:col>1</xdr:col>
      <xdr:colOff>479425</xdr:colOff>
      <xdr:row>145</xdr:row>
      <xdr:rowOff>0</xdr:rowOff>
    </xdr:to>
    <xdr:cxnSp>
      <xdr:nvCxnSpPr>
        <xdr:cNvPr id="89" name="直接连接符 88"/>
        <xdr:cNvCxnSpPr/>
      </xdr:nvCxnSpPr>
      <xdr:spPr>
        <a:xfrm>
          <a:off x="402590" y="30172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</xdr:row>
      <xdr:rowOff>4445</xdr:rowOff>
    </xdr:from>
    <xdr:to>
      <xdr:col>1</xdr:col>
      <xdr:colOff>479425</xdr:colOff>
      <xdr:row>149</xdr:row>
      <xdr:rowOff>0</xdr:rowOff>
    </xdr:to>
    <xdr:cxnSp>
      <xdr:nvCxnSpPr>
        <xdr:cNvPr id="90" name="直接连接符 89"/>
        <xdr:cNvCxnSpPr/>
      </xdr:nvCxnSpPr>
      <xdr:spPr>
        <a:xfrm>
          <a:off x="402590" y="30965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151</xdr:row>
      <xdr:rowOff>5715</xdr:rowOff>
    </xdr:from>
    <xdr:to>
      <xdr:col>1</xdr:col>
      <xdr:colOff>431800</xdr:colOff>
      <xdr:row>153</xdr:row>
      <xdr:rowOff>184150</xdr:rowOff>
    </xdr:to>
    <xdr:cxnSp>
      <xdr:nvCxnSpPr>
        <xdr:cNvPr id="91" name="直接连接符 90"/>
        <xdr:cNvCxnSpPr/>
      </xdr:nvCxnSpPr>
      <xdr:spPr>
        <a:xfrm>
          <a:off x="408305" y="31758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</xdr:row>
      <xdr:rowOff>5715</xdr:rowOff>
    </xdr:from>
    <xdr:to>
      <xdr:col>1</xdr:col>
      <xdr:colOff>474272</xdr:colOff>
      <xdr:row>87</xdr:row>
      <xdr:rowOff>11</xdr:rowOff>
    </xdr:to>
    <xdr:cxnSp>
      <xdr:nvCxnSpPr>
        <xdr:cNvPr id="92" name="直接连接符 91"/>
        <xdr:cNvCxnSpPr/>
      </xdr:nvCxnSpPr>
      <xdr:spPr>
        <a:xfrm>
          <a:off x="402590" y="18088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</xdr:row>
      <xdr:rowOff>4445</xdr:rowOff>
    </xdr:from>
    <xdr:to>
      <xdr:col>1</xdr:col>
      <xdr:colOff>479425</xdr:colOff>
      <xdr:row>129</xdr:row>
      <xdr:rowOff>0</xdr:rowOff>
    </xdr:to>
    <xdr:cxnSp>
      <xdr:nvCxnSpPr>
        <xdr:cNvPr id="93" name="直接连接符 92"/>
        <xdr:cNvCxnSpPr/>
      </xdr:nvCxnSpPr>
      <xdr:spPr>
        <a:xfrm>
          <a:off x="402590" y="26804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</xdr:row>
      <xdr:rowOff>5715</xdr:rowOff>
    </xdr:from>
    <xdr:to>
      <xdr:col>1</xdr:col>
      <xdr:colOff>474272</xdr:colOff>
      <xdr:row>93</xdr:row>
      <xdr:rowOff>11</xdr:rowOff>
    </xdr:to>
    <xdr:cxnSp>
      <xdr:nvCxnSpPr>
        <xdr:cNvPr id="94" name="直接连接符 93"/>
        <xdr:cNvCxnSpPr/>
      </xdr:nvCxnSpPr>
      <xdr:spPr>
        <a:xfrm>
          <a:off x="402590" y="19277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</xdr:row>
      <xdr:rowOff>4445</xdr:rowOff>
    </xdr:from>
    <xdr:to>
      <xdr:col>1</xdr:col>
      <xdr:colOff>479425</xdr:colOff>
      <xdr:row>99</xdr:row>
      <xdr:rowOff>0</xdr:rowOff>
    </xdr:to>
    <xdr:cxnSp>
      <xdr:nvCxnSpPr>
        <xdr:cNvPr id="95" name="直接连接符 94"/>
        <xdr:cNvCxnSpPr/>
      </xdr:nvCxnSpPr>
      <xdr:spPr>
        <a:xfrm>
          <a:off x="402590" y="20464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102</xdr:row>
      <xdr:rowOff>5715</xdr:rowOff>
    </xdr:from>
    <xdr:to>
      <xdr:col>1</xdr:col>
      <xdr:colOff>431800</xdr:colOff>
      <xdr:row>104</xdr:row>
      <xdr:rowOff>184150</xdr:rowOff>
    </xdr:to>
    <xdr:cxnSp>
      <xdr:nvCxnSpPr>
        <xdr:cNvPr id="96" name="直接连接符 95"/>
        <xdr:cNvCxnSpPr/>
      </xdr:nvCxnSpPr>
      <xdr:spPr>
        <a:xfrm>
          <a:off x="408305" y="21456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</xdr:row>
      <xdr:rowOff>4445</xdr:rowOff>
    </xdr:from>
    <xdr:to>
      <xdr:col>1</xdr:col>
      <xdr:colOff>479425</xdr:colOff>
      <xdr:row>82</xdr:row>
      <xdr:rowOff>0</xdr:rowOff>
    </xdr:to>
    <xdr:cxnSp>
      <xdr:nvCxnSpPr>
        <xdr:cNvPr id="97" name="直接连接符 96"/>
        <xdr:cNvCxnSpPr/>
      </xdr:nvCxnSpPr>
      <xdr:spPr>
        <a:xfrm>
          <a:off x="402590" y="16898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72</xdr:row>
      <xdr:rowOff>5715</xdr:rowOff>
    </xdr:from>
    <xdr:to>
      <xdr:col>1</xdr:col>
      <xdr:colOff>431800</xdr:colOff>
      <xdr:row>74</xdr:row>
      <xdr:rowOff>184150</xdr:rowOff>
    </xdr:to>
    <xdr:cxnSp>
      <xdr:nvCxnSpPr>
        <xdr:cNvPr id="98" name="直接连接符 97"/>
        <xdr:cNvCxnSpPr/>
      </xdr:nvCxnSpPr>
      <xdr:spPr>
        <a:xfrm>
          <a:off x="408305" y="15314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</xdr:row>
      <xdr:rowOff>4445</xdr:rowOff>
    </xdr:from>
    <xdr:to>
      <xdr:col>1</xdr:col>
      <xdr:colOff>479425</xdr:colOff>
      <xdr:row>53</xdr:row>
      <xdr:rowOff>0</xdr:rowOff>
    </xdr:to>
    <xdr:cxnSp>
      <xdr:nvCxnSpPr>
        <xdr:cNvPr id="99" name="直接连接符 98"/>
        <xdr:cNvCxnSpPr/>
      </xdr:nvCxnSpPr>
      <xdr:spPr>
        <a:xfrm>
          <a:off x="402590" y="10955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</xdr:row>
      <xdr:rowOff>4445</xdr:rowOff>
    </xdr:from>
    <xdr:to>
      <xdr:col>1</xdr:col>
      <xdr:colOff>479425</xdr:colOff>
      <xdr:row>59</xdr:row>
      <xdr:rowOff>0</xdr:rowOff>
    </xdr:to>
    <xdr:cxnSp>
      <xdr:nvCxnSpPr>
        <xdr:cNvPr id="100" name="直接连接符 99"/>
        <xdr:cNvCxnSpPr/>
      </xdr:nvCxnSpPr>
      <xdr:spPr>
        <a:xfrm>
          <a:off x="402590" y="12143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</xdr:row>
      <xdr:rowOff>5715</xdr:rowOff>
    </xdr:from>
    <xdr:to>
      <xdr:col>1</xdr:col>
      <xdr:colOff>474272</xdr:colOff>
      <xdr:row>28</xdr:row>
      <xdr:rowOff>11</xdr:rowOff>
    </xdr:to>
    <xdr:cxnSp>
      <xdr:nvCxnSpPr>
        <xdr:cNvPr id="101" name="直接连接符 100"/>
        <xdr:cNvCxnSpPr/>
      </xdr:nvCxnSpPr>
      <xdr:spPr>
        <a:xfrm>
          <a:off x="402590" y="5805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</xdr:row>
      <xdr:rowOff>4445</xdr:rowOff>
    </xdr:from>
    <xdr:to>
      <xdr:col>1</xdr:col>
      <xdr:colOff>479425</xdr:colOff>
      <xdr:row>49</xdr:row>
      <xdr:rowOff>0</xdr:rowOff>
    </xdr:to>
    <xdr:cxnSp>
      <xdr:nvCxnSpPr>
        <xdr:cNvPr id="102" name="直接连接符 101"/>
        <xdr:cNvCxnSpPr/>
      </xdr:nvCxnSpPr>
      <xdr:spPr>
        <a:xfrm>
          <a:off x="402590" y="9964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</xdr:row>
      <xdr:rowOff>5715</xdr:rowOff>
    </xdr:from>
    <xdr:to>
      <xdr:col>1</xdr:col>
      <xdr:colOff>474272</xdr:colOff>
      <xdr:row>31</xdr:row>
      <xdr:rowOff>11</xdr:rowOff>
    </xdr:to>
    <xdr:cxnSp>
      <xdr:nvCxnSpPr>
        <xdr:cNvPr id="103" name="直接连接符 102"/>
        <xdr:cNvCxnSpPr/>
      </xdr:nvCxnSpPr>
      <xdr:spPr>
        <a:xfrm>
          <a:off x="402590" y="6399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</xdr:row>
      <xdr:rowOff>4445</xdr:rowOff>
    </xdr:from>
    <xdr:to>
      <xdr:col>1</xdr:col>
      <xdr:colOff>479425</xdr:colOff>
      <xdr:row>35</xdr:row>
      <xdr:rowOff>0</xdr:rowOff>
    </xdr:to>
    <xdr:cxnSp>
      <xdr:nvCxnSpPr>
        <xdr:cNvPr id="104" name="直接连接符 103"/>
        <xdr:cNvCxnSpPr/>
      </xdr:nvCxnSpPr>
      <xdr:spPr>
        <a:xfrm>
          <a:off x="402590" y="7190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</xdr:row>
      <xdr:rowOff>5715</xdr:rowOff>
    </xdr:from>
    <xdr:to>
      <xdr:col>1</xdr:col>
      <xdr:colOff>431800</xdr:colOff>
      <xdr:row>39</xdr:row>
      <xdr:rowOff>184150</xdr:rowOff>
    </xdr:to>
    <xdr:cxnSp>
      <xdr:nvCxnSpPr>
        <xdr:cNvPr id="105" name="直接连接符 104"/>
        <xdr:cNvCxnSpPr/>
      </xdr:nvCxnSpPr>
      <xdr:spPr>
        <a:xfrm>
          <a:off x="408305" y="7984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106" name="直接连接符 105"/>
        <xdr:cNvCxnSpPr/>
      </xdr:nvCxnSpPr>
      <xdr:spPr>
        <a:xfrm>
          <a:off x="402590" y="10502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</xdr:row>
      <xdr:rowOff>4445</xdr:rowOff>
    </xdr:from>
    <xdr:to>
      <xdr:col>1</xdr:col>
      <xdr:colOff>479425</xdr:colOff>
      <xdr:row>23</xdr:row>
      <xdr:rowOff>0</xdr:rowOff>
    </xdr:to>
    <xdr:cxnSp>
      <xdr:nvCxnSpPr>
        <xdr:cNvPr id="107" name="直接连接符 106"/>
        <xdr:cNvCxnSpPr/>
      </xdr:nvCxnSpPr>
      <xdr:spPr>
        <a:xfrm>
          <a:off x="402590" y="4615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</xdr:row>
      <xdr:rowOff>5715</xdr:rowOff>
    </xdr:from>
    <xdr:to>
      <xdr:col>1</xdr:col>
      <xdr:colOff>474272</xdr:colOff>
      <xdr:row>9</xdr:row>
      <xdr:rowOff>11</xdr:rowOff>
    </xdr:to>
    <xdr:cxnSp>
      <xdr:nvCxnSpPr>
        <xdr:cNvPr id="108" name="直接连接符 107"/>
        <xdr:cNvCxnSpPr/>
      </xdr:nvCxnSpPr>
      <xdr:spPr>
        <a:xfrm>
          <a:off x="402590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4445</xdr:rowOff>
    </xdr:from>
    <xdr:to>
      <xdr:col>1</xdr:col>
      <xdr:colOff>479425</xdr:colOff>
      <xdr:row>12</xdr:row>
      <xdr:rowOff>0</xdr:rowOff>
    </xdr:to>
    <xdr:cxnSp>
      <xdr:nvCxnSpPr>
        <xdr:cNvPr id="109" name="直接连接符 108"/>
        <xdr:cNvCxnSpPr/>
      </xdr:nvCxnSpPr>
      <xdr:spPr>
        <a:xfrm>
          <a:off x="402590" y="2435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</xdr:row>
      <xdr:rowOff>5715</xdr:rowOff>
    </xdr:from>
    <xdr:to>
      <xdr:col>1</xdr:col>
      <xdr:colOff>431800</xdr:colOff>
      <xdr:row>18</xdr:row>
      <xdr:rowOff>184150</xdr:rowOff>
    </xdr:to>
    <xdr:cxnSp>
      <xdr:nvCxnSpPr>
        <xdr:cNvPr id="110" name="直接连接符 109"/>
        <xdr:cNvCxnSpPr/>
      </xdr:nvCxnSpPr>
      <xdr:spPr>
        <a:xfrm>
          <a:off x="408305" y="3625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</xdr:row>
      <xdr:rowOff>5715</xdr:rowOff>
    </xdr:from>
    <xdr:to>
      <xdr:col>1</xdr:col>
      <xdr:colOff>431800</xdr:colOff>
      <xdr:row>62</xdr:row>
      <xdr:rowOff>184150</xdr:rowOff>
    </xdr:to>
    <xdr:cxnSp>
      <xdr:nvCxnSpPr>
        <xdr:cNvPr id="111" name="直接连接符 110"/>
        <xdr:cNvCxnSpPr/>
      </xdr:nvCxnSpPr>
      <xdr:spPr>
        <a:xfrm>
          <a:off x="408305" y="127393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349</xdr:row>
      <xdr:rowOff>5715</xdr:rowOff>
    </xdr:from>
    <xdr:to>
      <xdr:col>1</xdr:col>
      <xdr:colOff>431800</xdr:colOff>
      <xdr:row>351</xdr:row>
      <xdr:rowOff>184150</xdr:rowOff>
    </xdr:to>
    <xdr:cxnSp>
      <xdr:nvCxnSpPr>
        <xdr:cNvPr id="112" name="直接连接符 111"/>
        <xdr:cNvCxnSpPr/>
      </xdr:nvCxnSpPr>
      <xdr:spPr>
        <a:xfrm>
          <a:off x="408305" y="73562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204</xdr:row>
      <xdr:rowOff>4445</xdr:rowOff>
    </xdr:from>
    <xdr:to>
      <xdr:col>1</xdr:col>
      <xdr:colOff>479425</xdr:colOff>
      <xdr:row>206</xdr:row>
      <xdr:rowOff>0</xdr:rowOff>
    </xdr:to>
    <xdr:cxnSp>
      <xdr:nvCxnSpPr>
        <xdr:cNvPr id="2" name="直接连接符 1"/>
        <xdr:cNvCxnSpPr/>
      </xdr:nvCxnSpPr>
      <xdr:spPr>
        <a:xfrm>
          <a:off x="402590" y="42172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</xdr:row>
      <xdr:rowOff>5715</xdr:rowOff>
    </xdr:from>
    <xdr:to>
      <xdr:col>1</xdr:col>
      <xdr:colOff>474272</xdr:colOff>
      <xdr:row>185</xdr:row>
      <xdr:rowOff>11</xdr:rowOff>
    </xdr:to>
    <xdr:cxnSp>
      <xdr:nvCxnSpPr>
        <xdr:cNvPr id="3" name="直接连接符 2"/>
        <xdr:cNvCxnSpPr/>
      </xdr:nvCxnSpPr>
      <xdr:spPr>
        <a:xfrm>
          <a:off x="402590" y="380130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</xdr:row>
      <xdr:rowOff>4445</xdr:rowOff>
    </xdr:from>
    <xdr:to>
      <xdr:col>1</xdr:col>
      <xdr:colOff>479425</xdr:colOff>
      <xdr:row>190</xdr:row>
      <xdr:rowOff>0</xdr:rowOff>
    </xdr:to>
    <xdr:cxnSp>
      <xdr:nvCxnSpPr>
        <xdr:cNvPr id="4" name="直接连接符 3"/>
        <xdr:cNvCxnSpPr/>
      </xdr:nvCxnSpPr>
      <xdr:spPr>
        <a:xfrm>
          <a:off x="402590" y="39002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193</xdr:row>
      <xdr:rowOff>5715</xdr:rowOff>
    </xdr:from>
    <xdr:to>
      <xdr:col>1</xdr:col>
      <xdr:colOff>431800</xdr:colOff>
      <xdr:row>195</xdr:row>
      <xdr:rowOff>184150</xdr:rowOff>
    </xdr:to>
    <xdr:cxnSp>
      <xdr:nvCxnSpPr>
        <xdr:cNvPr id="5" name="直接连接符 4"/>
        <xdr:cNvCxnSpPr/>
      </xdr:nvCxnSpPr>
      <xdr:spPr>
        <a:xfrm>
          <a:off x="408305" y="39994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</xdr:row>
      <xdr:rowOff>5715</xdr:rowOff>
    </xdr:from>
    <xdr:to>
      <xdr:col>1</xdr:col>
      <xdr:colOff>480060</xdr:colOff>
      <xdr:row>129</xdr:row>
      <xdr:rowOff>15240</xdr:rowOff>
    </xdr:to>
    <xdr:cxnSp>
      <xdr:nvCxnSpPr>
        <xdr:cNvPr id="6" name="直接连接符 5"/>
        <xdr:cNvCxnSpPr/>
      </xdr:nvCxnSpPr>
      <xdr:spPr>
        <a:xfrm>
          <a:off x="402590" y="26918285"/>
          <a:ext cx="480060" cy="4057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</xdr:row>
      <xdr:rowOff>4445</xdr:rowOff>
    </xdr:from>
    <xdr:to>
      <xdr:col>1</xdr:col>
      <xdr:colOff>479425</xdr:colOff>
      <xdr:row>178</xdr:row>
      <xdr:rowOff>0</xdr:rowOff>
    </xdr:to>
    <xdr:cxnSp>
      <xdr:nvCxnSpPr>
        <xdr:cNvPr id="7" name="直接连接符 6"/>
        <xdr:cNvCxnSpPr/>
      </xdr:nvCxnSpPr>
      <xdr:spPr>
        <a:xfrm>
          <a:off x="402590" y="36624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</xdr:row>
      <xdr:rowOff>5715</xdr:rowOff>
    </xdr:from>
    <xdr:to>
      <xdr:col>1</xdr:col>
      <xdr:colOff>480060</xdr:colOff>
      <xdr:row>138</xdr:row>
      <xdr:rowOff>0</xdr:rowOff>
    </xdr:to>
    <xdr:cxnSp>
      <xdr:nvCxnSpPr>
        <xdr:cNvPr id="8" name="直接连接符 7"/>
        <xdr:cNvCxnSpPr/>
      </xdr:nvCxnSpPr>
      <xdr:spPr>
        <a:xfrm>
          <a:off x="402590" y="28701365"/>
          <a:ext cx="4800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</xdr:row>
      <xdr:rowOff>4445</xdr:rowOff>
    </xdr:from>
    <xdr:to>
      <xdr:col>1</xdr:col>
      <xdr:colOff>479425</xdr:colOff>
      <xdr:row>147</xdr:row>
      <xdr:rowOff>0</xdr:rowOff>
    </xdr:to>
    <xdr:cxnSp>
      <xdr:nvCxnSpPr>
        <xdr:cNvPr id="9" name="直接连接符 8"/>
        <xdr:cNvCxnSpPr/>
      </xdr:nvCxnSpPr>
      <xdr:spPr>
        <a:xfrm>
          <a:off x="402590" y="30483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</xdr:row>
      <xdr:rowOff>4445</xdr:rowOff>
    </xdr:from>
    <xdr:to>
      <xdr:col>1</xdr:col>
      <xdr:colOff>479425</xdr:colOff>
      <xdr:row>153</xdr:row>
      <xdr:rowOff>0</xdr:rowOff>
    </xdr:to>
    <xdr:cxnSp>
      <xdr:nvCxnSpPr>
        <xdr:cNvPr id="10" name="直接连接符 9"/>
        <xdr:cNvCxnSpPr/>
      </xdr:nvCxnSpPr>
      <xdr:spPr>
        <a:xfrm>
          <a:off x="402590" y="31671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</xdr:row>
      <xdr:rowOff>5715</xdr:rowOff>
    </xdr:from>
    <xdr:to>
      <xdr:col>1</xdr:col>
      <xdr:colOff>431800</xdr:colOff>
      <xdr:row>156</xdr:row>
      <xdr:rowOff>184150</xdr:rowOff>
    </xdr:to>
    <xdr:cxnSp>
      <xdr:nvCxnSpPr>
        <xdr:cNvPr id="11" name="直接连接符 10"/>
        <xdr:cNvCxnSpPr/>
      </xdr:nvCxnSpPr>
      <xdr:spPr>
        <a:xfrm>
          <a:off x="408305" y="32267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</xdr:row>
      <xdr:rowOff>5715</xdr:rowOff>
    </xdr:from>
    <xdr:to>
      <xdr:col>1</xdr:col>
      <xdr:colOff>474272</xdr:colOff>
      <xdr:row>95</xdr:row>
      <xdr:rowOff>11</xdr:rowOff>
    </xdr:to>
    <xdr:cxnSp>
      <xdr:nvCxnSpPr>
        <xdr:cNvPr id="12" name="直接连接符 11"/>
        <xdr:cNvCxnSpPr/>
      </xdr:nvCxnSpPr>
      <xdr:spPr>
        <a:xfrm>
          <a:off x="402590" y="199840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</xdr:row>
      <xdr:rowOff>4445</xdr:rowOff>
    </xdr:from>
    <xdr:to>
      <xdr:col>1</xdr:col>
      <xdr:colOff>479425</xdr:colOff>
      <xdr:row>102</xdr:row>
      <xdr:rowOff>0</xdr:rowOff>
    </xdr:to>
    <xdr:cxnSp>
      <xdr:nvCxnSpPr>
        <xdr:cNvPr id="13" name="直接连接符 12"/>
        <xdr:cNvCxnSpPr/>
      </xdr:nvCxnSpPr>
      <xdr:spPr>
        <a:xfrm>
          <a:off x="402590" y="21369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</xdr:row>
      <xdr:rowOff>5715</xdr:rowOff>
    </xdr:from>
    <xdr:to>
      <xdr:col>1</xdr:col>
      <xdr:colOff>474272</xdr:colOff>
      <xdr:row>56</xdr:row>
      <xdr:rowOff>11</xdr:rowOff>
    </xdr:to>
    <xdr:cxnSp>
      <xdr:nvCxnSpPr>
        <xdr:cNvPr id="14" name="直接连接符 13"/>
        <xdr:cNvCxnSpPr/>
      </xdr:nvCxnSpPr>
      <xdr:spPr>
        <a:xfrm>
          <a:off x="402590" y="12059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</xdr:row>
      <xdr:rowOff>4445</xdr:rowOff>
    </xdr:from>
    <xdr:to>
      <xdr:col>1</xdr:col>
      <xdr:colOff>479425</xdr:colOff>
      <xdr:row>90</xdr:row>
      <xdr:rowOff>0</xdr:rowOff>
    </xdr:to>
    <xdr:cxnSp>
      <xdr:nvCxnSpPr>
        <xdr:cNvPr id="15" name="直接连接符 14"/>
        <xdr:cNvCxnSpPr/>
      </xdr:nvCxnSpPr>
      <xdr:spPr>
        <a:xfrm>
          <a:off x="402590" y="18794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</xdr:row>
      <xdr:rowOff>5715</xdr:rowOff>
    </xdr:from>
    <xdr:to>
      <xdr:col>1</xdr:col>
      <xdr:colOff>474272</xdr:colOff>
      <xdr:row>60</xdr:row>
      <xdr:rowOff>11</xdr:rowOff>
    </xdr:to>
    <xdr:cxnSp>
      <xdr:nvCxnSpPr>
        <xdr:cNvPr id="16" name="直接连接符 15"/>
        <xdr:cNvCxnSpPr/>
      </xdr:nvCxnSpPr>
      <xdr:spPr>
        <a:xfrm>
          <a:off x="402590" y="128517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</xdr:row>
      <xdr:rowOff>4445</xdr:rowOff>
    </xdr:from>
    <xdr:to>
      <xdr:col>1</xdr:col>
      <xdr:colOff>479425</xdr:colOff>
      <xdr:row>67</xdr:row>
      <xdr:rowOff>0</xdr:rowOff>
    </xdr:to>
    <xdr:cxnSp>
      <xdr:nvCxnSpPr>
        <xdr:cNvPr id="17" name="直接连接符 16"/>
        <xdr:cNvCxnSpPr/>
      </xdr:nvCxnSpPr>
      <xdr:spPr>
        <a:xfrm>
          <a:off x="402590" y="14237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</xdr:row>
      <xdr:rowOff>4445</xdr:rowOff>
    </xdr:from>
    <xdr:to>
      <xdr:col>1</xdr:col>
      <xdr:colOff>479425</xdr:colOff>
      <xdr:row>70</xdr:row>
      <xdr:rowOff>0</xdr:rowOff>
    </xdr:to>
    <xdr:cxnSp>
      <xdr:nvCxnSpPr>
        <xdr:cNvPr id="18" name="直接连接符 17"/>
        <xdr:cNvCxnSpPr/>
      </xdr:nvCxnSpPr>
      <xdr:spPr>
        <a:xfrm>
          <a:off x="402590" y="14831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71</xdr:row>
      <xdr:rowOff>5715</xdr:rowOff>
    </xdr:from>
    <xdr:to>
      <xdr:col>1</xdr:col>
      <xdr:colOff>431800</xdr:colOff>
      <xdr:row>73</xdr:row>
      <xdr:rowOff>184150</xdr:rowOff>
    </xdr:to>
    <xdr:cxnSp>
      <xdr:nvCxnSpPr>
        <xdr:cNvPr id="19" name="直接连接符 18"/>
        <xdr:cNvCxnSpPr/>
      </xdr:nvCxnSpPr>
      <xdr:spPr>
        <a:xfrm>
          <a:off x="408305" y="154273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</xdr:row>
      <xdr:rowOff>5715</xdr:rowOff>
    </xdr:from>
    <xdr:to>
      <xdr:col>1</xdr:col>
      <xdr:colOff>431800</xdr:colOff>
      <xdr:row>51</xdr:row>
      <xdr:rowOff>184150</xdr:rowOff>
    </xdr:to>
    <xdr:cxnSp>
      <xdr:nvCxnSpPr>
        <xdr:cNvPr id="20" name="直接连接符 19"/>
        <xdr:cNvCxnSpPr/>
      </xdr:nvCxnSpPr>
      <xdr:spPr>
        <a:xfrm>
          <a:off x="408305" y="10870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</xdr:row>
      <xdr:rowOff>5715</xdr:rowOff>
    </xdr:from>
    <xdr:to>
      <xdr:col>1</xdr:col>
      <xdr:colOff>474272</xdr:colOff>
      <xdr:row>17</xdr:row>
      <xdr:rowOff>11</xdr:rowOff>
    </xdr:to>
    <xdr:cxnSp>
      <xdr:nvCxnSpPr>
        <xdr:cNvPr id="21" name="直接连接符 20"/>
        <xdr:cNvCxnSpPr/>
      </xdr:nvCxnSpPr>
      <xdr:spPr>
        <a:xfrm>
          <a:off x="402590" y="35401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</xdr:row>
      <xdr:rowOff>4445</xdr:rowOff>
    </xdr:from>
    <xdr:to>
      <xdr:col>1</xdr:col>
      <xdr:colOff>479425</xdr:colOff>
      <xdr:row>45</xdr:row>
      <xdr:rowOff>0</xdr:rowOff>
    </xdr:to>
    <xdr:cxnSp>
      <xdr:nvCxnSpPr>
        <xdr:cNvPr id="22" name="直接连接符 21"/>
        <xdr:cNvCxnSpPr/>
      </xdr:nvCxnSpPr>
      <xdr:spPr>
        <a:xfrm>
          <a:off x="402590" y="9482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</xdr:row>
      <xdr:rowOff>5715</xdr:rowOff>
    </xdr:from>
    <xdr:to>
      <xdr:col>1</xdr:col>
      <xdr:colOff>474272</xdr:colOff>
      <xdr:row>20</xdr:row>
      <xdr:rowOff>11</xdr:rowOff>
    </xdr:to>
    <xdr:cxnSp>
      <xdr:nvCxnSpPr>
        <xdr:cNvPr id="23" name="直接连接符 22"/>
        <xdr:cNvCxnSpPr/>
      </xdr:nvCxnSpPr>
      <xdr:spPr>
        <a:xfrm>
          <a:off x="402590" y="4134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</xdr:row>
      <xdr:rowOff>4445</xdr:rowOff>
    </xdr:from>
    <xdr:to>
      <xdr:col>1</xdr:col>
      <xdr:colOff>479425</xdr:colOff>
      <xdr:row>24</xdr:row>
      <xdr:rowOff>0</xdr:rowOff>
    </xdr:to>
    <xdr:cxnSp>
      <xdr:nvCxnSpPr>
        <xdr:cNvPr id="24" name="直接连接符 23"/>
        <xdr:cNvCxnSpPr/>
      </xdr:nvCxnSpPr>
      <xdr:spPr>
        <a:xfrm>
          <a:off x="402590" y="4925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</xdr:row>
      <xdr:rowOff>5715</xdr:rowOff>
    </xdr:from>
    <xdr:to>
      <xdr:col>1</xdr:col>
      <xdr:colOff>431800</xdr:colOff>
      <xdr:row>29</xdr:row>
      <xdr:rowOff>184150</xdr:rowOff>
    </xdr:to>
    <xdr:cxnSp>
      <xdr:nvCxnSpPr>
        <xdr:cNvPr id="25" name="直接连接符 24"/>
        <xdr:cNvCxnSpPr/>
      </xdr:nvCxnSpPr>
      <xdr:spPr>
        <a:xfrm>
          <a:off x="408305" y="5917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</xdr:row>
      <xdr:rowOff>5715</xdr:rowOff>
    </xdr:from>
    <xdr:to>
      <xdr:col>1</xdr:col>
      <xdr:colOff>431800</xdr:colOff>
      <xdr:row>8</xdr:row>
      <xdr:rowOff>184150</xdr:rowOff>
    </xdr:to>
    <xdr:cxnSp>
      <xdr:nvCxnSpPr>
        <xdr:cNvPr id="26" name="直接连接符 25"/>
        <xdr:cNvCxnSpPr/>
      </xdr:nvCxnSpPr>
      <xdr:spPr>
        <a:xfrm>
          <a:off x="408305" y="1629410"/>
          <a:ext cx="426085" cy="5575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398</xdr:row>
      <xdr:rowOff>5715</xdr:rowOff>
    </xdr:from>
    <xdr:to>
      <xdr:col>1</xdr:col>
      <xdr:colOff>487680</xdr:colOff>
      <xdr:row>399</xdr:row>
      <xdr:rowOff>182880</xdr:rowOff>
    </xdr:to>
    <xdr:cxnSp>
      <xdr:nvCxnSpPr>
        <xdr:cNvPr id="27" name="直接连接符 26"/>
        <xdr:cNvCxnSpPr/>
      </xdr:nvCxnSpPr>
      <xdr:spPr>
        <a:xfrm>
          <a:off x="402590" y="82214720"/>
          <a:ext cx="4876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483</xdr:row>
      <xdr:rowOff>4445</xdr:rowOff>
    </xdr:from>
    <xdr:to>
      <xdr:col>1</xdr:col>
      <xdr:colOff>479425</xdr:colOff>
      <xdr:row>485</xdr:row>
      <xdr:rowOff>0</xdr:rowOff>
    </xdr:to>
    <xdr:cxnSp>
      <xdr:nvCxnSpPr>
        <xdr:cNvPr id="28" name="直接连接符 27"/>
        <xdr:cNvCxnSpPr/>
      </xdr:nvCxnSpPr>
      <xdr:spPr>
        <a:xfrm>
          <a:off x="402590" y="994498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5715</xdr:rowOff>
    </xdr:from>
    <xdr:to>
      <xdr:col>1</xdr:col>
      <xdr:colOff>474272</xdr:colOff>
      <xdr:row>409</xdr:row>
      <xdr:rowOff>11</xdr:rowOff>
    </xdr:to>
    <xdr:cxnSp>
      <xdr:nvCxnSpPr>
        <xdr:cNvPr id="29" name="直接连接符 28"/>
        <xdr:cNvCxnSpPr/>
      </xdr:nvCxnSpPr>
      <xdr:spPr>
        <a:xfrm>
          <a:off x="402590" y="8399780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426</xdr:row>
      <xdr:rowOff>4445</xdr:rowOff>
    </xdr:from>
    <xdr:to>
      <xdr:col>1</xdr:col>
      <xdr:colOff>479425</xdr:colOff>
      <xdr:row>428</xdr:row>
      <xdr:rowOff>0</xdr:rowOff>
    </xdr:to>
    <xdr:cxnSp>
      <xdr:nvCxnSpPr>
        <xdr:cNvPr id="30" name="直接连接符 29"/>
        <xdr:cNvCxnSpPr/>
      </xdr:nvCxnSpPr>
      <xdr:spPr>
        <a:xfrm>
          <a:off x="402590" y="877608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437</xdr:row>
      <xdr:rowOff>4445</xdr:rowOff>
    </xdr:from>
    <xdr:to>
      <xdr:col>1</xdr:col>
      <xdr:colOff>479425</xdr:colOff>
      <xdr:row>439</xdr:row>
      <xdr:rowOff>0</xdr:rowOff>
    </xdr:to>
    <xdr:cxnSp>
      <xdr:nvCxnSpPr>
        <xdr:cNvPr id="31" name="直接连接符 30"/>
        <xdr:cNvCxnSpPr/>
      </xdr:nvCxnSpPr>
      <xdr:spPr>
        <a:xfrm>
          <a:off x="402590" y="899401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444</xdr:row>
      <xdr:rowOff>5715</xdr:rowOff>
    </xdr:from>
    <xdr:to>
      <xdr:col>1</xdr:col>
      <xdr:colOff>431800</xdr:colOff>
      <xdr:row>446</xdr:row>
      <xdr:rowOff>184150</xdr:rowOff>
    </xdr:to>
    <xdr:cxnSp>
      <xdr:nvCxnSpPr>
        <xdr:cNvPr id="32" name="直接连接符 31"/>
        <xdr:cNvCxnSpPr/>
      </xdr:nvCxnSpPr>
      <xdr:spPr>
        <a:xfrm>
          <a:off x="408305" y="913282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393</xdr:row>
      <xdr:rowOff>4445</xdr:rowOff>
    </xdr:from>
    <xdr:to>
      <xdr:col>1</xdr:col>
      <xdr:colOff>479425</xdr:colOff>
      <xdr:row>395</xdr:row>
      <xdr:rowOff>0</xdr:rowOff>
    </xdr:to>
    <xdr:cxnSp>
      <xdr:nvCxnSpPr>
        <xdr:cNvPr id="33" name="直接连接符 32"/>
        <xdr:cNvCxnSpPr/>
      </xdr:nvCxnSpPr>
      <xdr:spPr>
        <a:xfrm>
          <a:off x="402590" y="810247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358</xdr:row>
      <xdr:rowOff>5715</xdr:rowOff>
    </xdr:from>
    <xdr:to>
      <xdr:col>1</xdr:col>
      <xdr:colOff>474272</xdr:colOff>
      <xdr:row>360</xdr:row>
      <xdr:rowOff>11</xdr:rowOff>
    </xdr:to>
    <xdr:cxnSp>
      <xdr:nvCxnSpPr>
        <xdr:cNvPr id="34" name="直接连接符 33"/>
        <xdr:cNvCxnSpPr/>
      </xdr:nvCxnSpPr>
      <xdr:spPr>
        <a:xfrm>
          <a:off x="402590" y="7409180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364</xdr:row>
      <xdr:rowOff>4445</xdr:rowOff>
    </xdr:from>
    <xdr:to>
      <xdr:col>1</xdr:col>
      <xdr:colOff>479425</xdr:colOff>
      <xdr:row>366</xdr:row>
      <xdr:rowOff>0</xdr:rowOff>
    </xdr:to>
    <xdr:cxnSp>
      <xdr:nvCxnSpPr>
        <xdr:cNvPr id="35" name="直接连接符 34"/>
        <xdr:cNvCxnSpPr/>
      </xdr:nvCxnSpPr>
      <xdr:spPr>
        <a:xfrm>
          <a:off x="402590" y="752792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367</xdr:row>
      <xdr:rowOff>4445</xdr:rowOff>
    </xdr:from>
    <xdr:to>
      <xdr:col>1</xdr:col>
      <xdr:colOff>479425</xdr:colOff>
      <xdr:row>369</xdr:row>
      <xdr:rowOff>0</xdr:rowOff>
    </xdr:to>
    <xdr:cxnSp>
      <xdr:nvCxnSpPr>
        <xdr:cNvPr id="36" name="直接连接符 35"/>
        <xdr:cNvCxnSpPr/>
      </xdr:nvCxnSpPr>
      <xdr:spPr>
        <a:xfrm>
          <a:off x="402590" y="75873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370</xdr:row>
      <xdr:rowOff>5715</xdr:rowOff>
    </xdr:from>
    <xdr:to>
      <xdr:col>1</xdr:col>
      <xdr:colOff>431800</xdr:colOff>
      <xdr:row>372</xdr:row>
      <xdr:rowOff>184150</xdr:rowOff>
    </xdr:to>
    <xdr:cxnSp>
      <xdr:nvCxnSpPr>
        <xdr:cNvPr id="37" name="直接连接符 36"/>
        <xdr:cNvCxnSpPr/>
      </xdr:nvCxnSpPr>
      <xdr:spPr>
        <a:xfrm>
          <a:off x="408305" y="764692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346</xdr:row>
      <xdr:rowOff>4445</xdr:rowOff>
    </xdr:from>
    <xdr:to>
      <xdr:col>1</xdr:col>
      <xdr:colOff>479425</xdr:colOff>
      <xdr:row>348</xdr:row>
      <xdr:rowOff>0</xdr:rowOff>
    </xdr:to>
    <xdr:cxnSp>
      <xdr:nvCxnSpPr>
        <xdr:cNvPr id="38" name="直接连接符 37"/>
        <xdr:cNvCxnSpPr/>
      </xdr:nvCxnSpPr>
      <xdr:spPr>
        <a:xfrm>
          <a:off x="402590" y="715149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349</xdr:row>
      <xdr:rowOff>5715</xdr:rowOff>
    </xdr:from>
    <xdr:to>
      <xdr:col>1</xdr:col>
      <xdr:colOff>431800</xdr:colOff>
      <xdr:row>351</xdr:row>
      <xdr:rowOff>184150</xdr:rowOff>
    </xdr:to>
    <xdr:cxnSp>
      <xdr:nvCxnSpPr>
        <xdr:cNvPr id="39" name="直接连接符 38"/>
        <xdr:cNvCxnSpPr/>
      </xdr:nvCxnSpPr>
      <xdr:spPr>
        <a:xfrm>
          <a:off x="408305" y="721106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340</xdr:row>
      <xdr:rowOff>5715</xdr:rowOff>
    </xdr:from>
    <xdr:to>
      <xdr:col>1</xdr:col>
      <xdr:colOff>431800</xdr:colOff>
      <xdr:row>342</xdr:row>
      <xdr:rowOff>184150</xdr:rowOff>
    </xdr:to>
    <xdr:cxnSp>
      <xdr:nvCxnSpPr>
        <xdr:cNvPr id="40" name="直接连接符 39"/>
        <xdr:cNvCxnSpPr/>
      </xdr:nvCxnSpPr>
      <xdr:spPr>
        <a:xfrm>
          <a:off x="408305" y="701294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294</xdr:row>
      <xdr:rowOff>5715</xdr:rowOff>
    </xdr:from>
    <xdr:to>
      <xdr:col>1</xdr:col>
      <xdr:colOff>474272</xdr:colOff>
      <xdr:row>296</xdr:row>
      <xdr:rowOff>11</xdr:rowOff>
    </xdr:to>
    <xdr:cxnSp>
      <xdr:nvCxnSpPr>
        <xdr:cNvPr id="41" name="直接连接符 40"/>
        <xdr:cNvCxnSpPr/>
      </xdr:nvCxnSpPr>
      <xdr:spPr>
        <a:xfrm>
          <a:off x="402590" y="608177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336</xdr:row>
      <xdr:rowOff>4445</xdr:rowOff>
    </xdr:from>
    <xdr:to>
      <xdr:col>1</xdr:col>
      <xdr:colOff>479425</xdr:colOff>
      <xdr:row>338</xdr:row>
      <xdr:rowOff>0</xdr:rowOff>
    </xdr:to>
    <xdr:cxnSp>
      <xdr:nvCxnSpPr>
        <xdr:cNvPr id="42" name="直接连接符 41"/>
        <xdr:cNvCxnSpPr/>
      </xdr:nvCxnSpPr>
      <xdr:spPr>
        <a:xfrm>
          <a:off x="402590" y="691375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5715</xdr:rowOff>
    </xdr:from>
    <xdr:to>
      <xdr:col>1</xdr:col>
      <xdr:colOff>464820</xdr:colOff>
      <xdr:row>299</xdr:row>
      <xdr:rowOff>0</xdr:rowOff>
    </xdr:to>
    <xdr:cxnSp>
      <xdr:nvCxnSpPr>
        <xdr:cNvPr id="43" name="直接连接符 42"/>
        <xdr:cNvCxnSpPr/>
      </xdr:nvCxnSpPr>
      <xdr:spPr>
        <a:xfrm>
          <a:off x="402590" y="61412120"/>
          <a:ext cx="46482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304</xdr:row>
      <xdr:rowOff>4445</xdr:rowOff>
    </xdr:from>
    <xdr:to>
      <xdr:col>1</xdr:col>
      <xdr:colOff>479425</xdr:colOff>
      <xdr:row>306</xdr:row>
      <xdr:rowOff>0</xdr:rowOff>
    </xdr:to>
    <xdr:cxnSp>
      <xdr:nvCxnSpPr>
        <xdr:cNvPr id="44" name="直接连接符 43"/>
        <xdr:cNvCxnSpPr/>
      </xdr:nvCxnSpPr>
      <xdr:spPr>
        <a:xfrm>
          <a:off x="402590" y="627976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308</xdr:row>
      <xdr:rowOff>4445</xdr:rowOff>
    </xdr:from>
    <xdr:to>
      <xdr:col>1</xdr:col>
      <xdr:colOff>479425</xdr:colOff>
      <xdr:row>310</xdr:row>
      <xdr:rowOff>0</xdr:rowOff>
    </xdr:to>
    <xdr:cxnSp>
      <xdr:nvCxnSpPr>
        <xdr:cNvPr id="45" name="直接连接符 44"/>
        <xdr:cNvCxnSpPr/>
      </xdr:nvCxnSpPr>
      <xdr:spPr>
        <a:xfrm>
          <a:off x="402590" y="635901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311</xdr:row>
      <xdr:rowOff>5715</xdr:rowOff>
    </xdr:from>
    <xdr:to>
      <xdr:col>1</xdr:col>
      <xdr:colOff>431800</xdr:colOff>
      <xdr:row>313</xdr:row>
      <xdr:rowOff>184150</xdr:rowOff>
    </xdr:to>
    <xdr:cxnSp>
      <xdr:nvCxnSpPr>
        <xdr:cNvPr id="46" name="直接连接符 45"/>
        <xdr:cNvCxnSpPr/>
      </xdr:nvCxnSpPr>
      <xdr:spPr>
        <a:xfrm>
          <a:off x="408305" y="641858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290</xdr:row>
      <xdr:rowOff>4445</xdr:rowOff>
    </xdr:from>
    <xdr:to>
      <xdr:col>1</xdr:col>
      <xdr:colOff>479425</xdr:colOff>
      <xdr:row>292</xdr:row>
      <xdr:rowOff>0</xdr:rowOff>
    </xdr:to>
    <xdr:cxnSp>
      <xdr:nvCxnSpPr>
        <xdr:cNvPr id="47" name="直接连接符 46"/>
        <xdr:cNvCxnSpPr/>
      </xdr:nvCxnSpPr>
      <xdr:spPr>
        <a:xfrm>
          <a:off x="402590" y="598258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280</xdr:row>
      <xdr:rowOff>5715</xdr:rowOff>
    </xdr:from>
    <xdr:to>
      <xdr:col>1</xdr:col>
      <xdr:colOff>474272</xdr:colOff>
      <xdr:row>282</xdr:row>
      <xdr:rowOff>11</xdr:rowOff>
    </xdr:to>
    <xdr:cxnSp>
      <xdr:nvCxnSpPr>
        <xdr:cNvPr id="48" name="直接连接符 47"/>
        <xdr:cNvCxnSpPr/>
      </xdr:nvCxnSpPr>
      <xdr:spPr>
        <a:xfrm>
          <a:off x="402590" y="578459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283</xdr:row>
      <xdr:rowOff>5715</xdr:rowOff>
    </xdr:from>
    <xdr:to>
      <xdr:col>1</xdr:col>
      <xdr:colOff>431800</xdr:colOff>
      <xdr:row>285</xdr:row>
      <xdr:rowOff>184150</xdr:rowOff>
    </xdr:to>
    <xdr:cxnSp>
      <xdr:nvCxnSpPr>
        <xdr:cNvPr id="49" name="直接连接符 48"/>
        <xdr:cNvCxnSpPr/>
      </xdr:nvCxnSpPr>
      <xdr:spPr>
        <a:xfrm>
          <a:off x="408305" y="584403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276</xdr:row>
      <xdr:rowOff>4445</xdr:rowOff>
    </xdr:from>
    <xdr:to>
      <xdr:col>1</xdr:col>
      <xdr:colOff>479425</xdr:colOff>
      <xdr:row>278</xdr:row>
      <xdr:rowOff>0</xdr:rowOff>
    </xdr:to>
    <xdr:cxnSp>
      <xdr:nvCxnSpPr>
        <xdr:cNvPr id="50" name="直接连接符 49"/>
        <xdr:cNvCxnSpPr/>
      </xdr:nvCxnSpPr>
      <xdr:spPr>
        <a:xfrm>
          <a:off x="402590" y="568540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261</xdr:row>
      <xdr:rowOff>5715</xdr:rowOff>
    </xdr:from>
    <xdr:to>
      <xdr:col>1</xdr:col>
      <xdr:colOff>474272</xdr:colOff>
      <xdr:row>263</xdr:row>
      <xdr:rowOff>11</xdr:rowOff>
    </xdr:to>
    <xdr:cxnSp>
      <xdr:nvCxnSpPr>
        <xdr:cNvPr id="51" name="直接连接符 50"/>
        <xdr:cNvCxnSpPr/>
      </xdr:nvCxnSpPr>
      <xdr:spPr>
        <a:xfrm>
          <a:off x="402590" y="538835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4445</xdr:rowOff>
    </xdr:from>
    <xdr:to>
      <xdr:col>1</xdr:col>
      <xdr:colOff>479425</xdr:colOff>
      <xdr:row>266</xdr:row>
      <xdr:rowOff>0</xdr:rowOff>
    </xdr:to>
    <xdr:cxnSp>
      <xdr:nvCxnSpPr>
        <xdr:cNvPr id="52" name="直接连接符 51"/>
        <xdr:cNvCxnSpPr/>
      </xdr:nvCxnSpPr>
      <xdr:spPr>
        <a:xfrm>
          <a:off x="402590" y="544766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268</xdr:row>
      <xdr:rowOff>5715</xdr:rowOff>
    </xdr:from>
    <xdr:to>
      <xdr:col>1</xdr:col>
      <xdr:colOff>431800</xdr:colOff>
      <xdr:row>270</xdr:row>
      <xdr:rowOff>184150</xdr:rowOff>
    </xdr:to>
    <xdr:cxnSp>
      <xdr:nvCxnSpPr>
        <xdr:cNvPr id="53" name="直接连接符 52"/>
        <xdr:cNvCxnSpPr/>
      </xdr:nvCxnSpPr>
      <xdr:spPr>
        <a:xfrm>
          <a:off x="408305" y="552704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227</xdr:row>
      <xdr:rowOff>5715</xdr:rowOff>
    </xdr:from>
    <xdr:to>
      <xdr:col>1</xdr:col>
      <xdr:colOff>474272</xdr:colOff>
      <xdr:row>229</xdr:row>
      <xdr:rowOff>11</xdr:rowOff>
    </xdr:to>
    <xdr:cxnSp>
      <xdr:nvCxnSpPr>
        <xdr:cNvPr id="54" name="直接连接符 53"/>
        <xdr:cNvCxnSpPr/>
      </xdr:nvCxnSpPr>
      <xdr:spPr>
        <a:xfrm>
          <a:off x="402590" y="47126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231</xdr:row>
      <xdr:rowOff>5715</xdr:rowOff>
    </xdr:from>
    <xdr:to>
      <xdr:col>1</xdr:col>
      <xdr:colOff>474272</xdr:colOff>
      <xdr:row>233</xdr:row>
      <xdr:rowOff>11</xdr:rowOff>
    </xdr:to>
    <xdr:cxnSp>
      <xdr:nvCxnSpPr>
        <xdr:cNvPr id="55" name="直接连接符 54"/>
        <xdr:cNvCxnSpPr/>
      </xdr:nvCxnSpPr>
      <xdr:spPr>
        <a:xfrm>
          <a:off x="402590" y="479190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239</xdr:row>
      <xdr:rowOff>4445</xdr:rowOff>
    </xdr:from>
    <xdr:to>
      <xdr:col>1</xdr:col>
      <xdr:colOff>479425</xdr:colOff>
      <xdr:row>241</xdr:row>
      <xdr:rowOff>0</xdr:rowOff>
    </xdr:to>
    <xdr:cxnSp>
      <xdr:nvCxnSpPr>
        <xdr:cNvPr id="56" name="直接连接符 55"/>
        <xdr:cNvCxnSpPr/>
      </xdr:nvCxnSpPr>
      <xdr:spPr>
        <a:xfrm>
          <a:off x="402590" y="49502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243</xdr:row>
      <xdr:rowOff>5715</xdr:rowOff>
    </xdr:from>
    <xdr:to>
      <xdr:col>1</xdr:col>
      <xdr:colOff>431800</xdr:colOff>
      <xdr:row>245</xdr:row>
      <xdr:rowOff>184150</xdr:rowOff>
    </xdr:to>
    <xdr:cxnSp>
      <xdr:nvCxnSpPr>
        <xdr:cNvPr id="57" name="直接连接符 56"/>
        <xdr:cNvCxnSpPr/>
      </xdr:nvCxnSpPr>
      <xdr:spPr>
        <a:xfrm>
          <a:off x="408305" y="50296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223</xdr:row>
      <xdr:rowOff>4445</xdr:rowOff>
    </xdr:from>
    <xdr:to>
      <xdr:col>1</xdr:col>
      <xdr:colOff>479425</xdr:colOff>
      <xdr:row>225</xdr:row>
      <xdr:rowOff>0</xdr:rowOff>
    </xdr:to>
    <xdr:cxnSp>
      <xdr:nvCxnSpPr>
        <xdr:cNvPr id="58" name="直接连接符 57"/>
        <xdr:cNvCxnSpPr/>
      </xdr:nvCxnSpPr>
      <xdr:spPr>
        <a:xfrm>
          <a:off x="402590" y="46134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</xdr:row>
      <xdr:rowOff>5715</xdr:rowOff>
    </xdr:from>
    <xdr:to>
      <xdr:col>1</xdr:col>
      <xdr:colOff>474272</xdr:colOff>
      <xdr:row>211</xdr:row>
      <xdr:rowOff>11</xdr:rowOff>
    </xdr:to>
    <xdr:cxnSp>
      <xdr:nvCxnSpPr>
        <xdr:cNvPr id="59" name="直接连接符 58"/>
        <xdr:cNvCxnSpPr/>
      </xdr:nvCxnSpPr>
      <xdr:spPr>
        <a:xfrm>
          <a:off x="402590" y="433622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212</xdr:row>
      <xdr:rowOff>4445</xdr:rowOff>
    </xdr:from>
    <xdr:to>
      <xdr:col>1</xdr:col>
      <xdr:colOff>479425</xdr:colOff>
      <xdr:row>214</xdr:row>
      <xdr:rowOff>0</xdr:rowOff>
    </xdr:to>
    <xdr:cxnSp>
      <xdr:nvCxnSpPr>
        <xdr:cNvPr id="60" name="直接连接符 59"/>
        <xdr:cNvCxnSpPr/>
      </xdr:nvCxnSpPr>
      <xdr:spPr>
        <a:xfrm>
          <a:off x="402590" y="43955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215</xdr:row>
      <xdr:rowOff>5715</xdr:rowOff>
    </xdr:from>
    <xdr:to>
      <xdr:col>1</xdr:col>
      <xdr:colOff>431800</xdr:colOff>
      <xdr:row>217</xdr:row>
      <xdr:rowOff>184150</xdr:rowOff>
    </xdr:to>
    <xdr:cxnSp>
      <xdr:nvCxnSpPr>
        <xdr:cNvPr id="61" name="直接连接符 60"/>
        <xdr:cNvCxnSpPr/>
      </xdr:nvCxnSpPr>
      <xdr:spPr>
        <a:xfrm>
          <a:off x="408305" y="44550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</xdr:row>
      <xdr:rowOff>4445</xdr:rowOff>
    </xdr:from>
    <xdr:to>
      <xdr:col>1</xdr:col>
      <xdr:colOff>479425</xdr:colOff>
      <xdr:row>124</xdr:row>
      <xdr:rowOff>0</xdr:rowOff>
    </xdr:to>
    <xdr:cxnSp>
      <xdr:nvCxnSpPr>
        <xdr:cNvPr id="66" name="直接连接符 65"/>
        <xdr:cNvCxnSpPr/>
      </xdr:nvCxnSpPr>
      <xdr:spPr>
        <a:xfrm>
          <a:off x="402590" y="25728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</xdr:row>
      <xdr:rowOff>5715</xdr:rowOff>
    </xdr:from>
    <xdr:to>
      <xdr:col>1</xdr:col>
      <xdr:colOff>474272</xdr:colOff>
      <xdr:row>98</xdr:row>
      <xdr:rowOff>11</xdr:rowOff>
    </xdr:to>
    <xdr:cxnSp>
      <xdr:nvCxnSpPr>
        <xdr:cNvPr id="67" name="直接连接符 66"/>
        <xdr:cNvCxnSpPr/>
      </xdr:nvCxnSpPr>
      <xdr:spPr>
        <a:xfrm>
          <a:off x="402590" y="20578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</xdr:row>
      <xdr:rowOff>4445</xdr:rowOff>
    </xdr:from>
    <xdr:to>
      <xdr:col>1</xdr:col>
      <xdr:colOff>479425</xdr:colOff>
      <xdr:row>105</xdr:row>
      <xdr:rowOff>0</xdr:rowOff>
    </xdr:to>
    <xdr:cxnSp>
      <xdr:nvCxnSpPr>
        <xdr:cNvPr id="68" name="直接连接符 67"/>
        <xdr:cNvCxnSpPr/>
      </xdr:nvCxnSpPr>
      <xdr:spPr>
        <a:xfrm>
          <a:off x="402590" y="21964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106</xdr:row>
      <xdr:rowOff>5715</xdr:rowOff>
    </xdr:from>
    <xdr:to>
      <xdr:col>1</xdr:col>
      <xdr:colOff>431800</xdr:colOff>
      <xdr:row>108</xdr:row>
      <xdr:rowOff>184150</xdr:rowOff>
    </xdr:to>
    <xdr:cxnSp>
      <xdr:nvCxnSpPr>
        <xdr:cNvPr id="69" name="直接连接符 68"/>
        <xdr:cNvCxnSpPr/>
      </xdr:nvCxnSpPr>
      <xdr:spPr>
        <a:xfrm>
          <a:off x="408305" y="22559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70" name="直接连接符 69"/>
        <xdr:cNvCxnSpPr/>
      </xdr:nvCxnSpPr>
      <xdr:spPr>
        <a:xfrm>
          <a:off x="402590" y="1035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748</xdr:row>
      <xdr:rowOff>5715</xdr:rowOff>
    </xdr:from>
    <xdr:to>
      <xdr:col>1</xdr:col>
      <xdr:colOff>474272</xdr:colOff>
      <xdr:row>750</xdr:row>
      <xdr:rowOff>11</xdr:rowOff>
    </xdr:to>
    <xdr:cxnSp>
      <xdr:nvCxnSpPr>
        <xdr:cNvPr id="2" name="直接连接符 1"/>
        <xdr:cNvCxnSpPr/>
      </xdr:nvCxnSpPr>
      <xdr:spPr>
        <a:xfrm>
          <a:off x="402590" y="155430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752</xdr:row>
      <xdr:rowOff>4445</xdr:rowOff>
    </xdr:from>
    <xdr:to>
      <xdr:col>1</xdr:col>
      <xdr:colOff>479425</xdr:colOff>
      <xdr:row>754</xdr:row>
      <xdr:rowOff>0</xdr:rowOff>
    </xdr:to>
    <xdr:cxnSp>
      <xdr:nvCxnSpPr>
        <xdr:cNvPr id="3" name="直接连接符 2"/>
        <xdr:cNvCxnSpPr/>
      </xdr:nvCxnSpPr>
      <xdr:spPr>
        <a:xfrm>
          <a:off x="402590" y="156222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755</xdr:row>
      <xdr:rowOff>5715</xdr:rowOff>
    </xdr:from>
    <xdr:to>
      <xdr:col>1</xdr:col>
      <xdr:colOff>431800</xdr:colOff>
      <xdr:row>757</xdr:row>
      <xdr:rowOff>184150</xdr:rowOff>
    </xdr:to>
    <xdr:cxnSp>
      <xdr:nvCxnSpPr>
        <xdr:cNvPr id="4" name="直接连接符 3"/>
        <xdr:cNvCxnSpPr/>
      </xdr:nvCxnSpPr>
      <xdr:spPr>
        <a:xfrm>
          <a:off x="408305" y="1568176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744</xdr:row>
      <xdr:rowOff>4445</xdr:rowOff>
    </xdr:from>
    <xdr:to>
      <xdr:col>1</xdr:col>
      <xdr:colOff>479425</xdr:colOff>
      <xdr:row>746</xdr:row>
      <xdr:rowOff>0</xdr:rowOff>
    </xdr:to>
    <xdr:cxnSp>
      <xdr:nvCxnSpPr>
        <xdr:cNvPr id="5" name="直接连接符 4"/>
        <xdr:cNvCxnSpPr/>
      </xdr:nvCxnSpPr>
      <xdr:spPr>
        <a:xfrm>
          <a:off x="402590" y="154438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728</xdr:row>
      <xdr:rowOff>5715</xdr:rowOff>
    </xdr:from>
    <xdr:to>
      <xdr:col>1</xdr:col>
      <xdr:colOff>474272</xdr:colOff>
      <xdr:row>730</xdr:row>
      <xdr:rowOff>11</xdr:rowOff>
    </xdr:to>
    <xdr:cxnSp>
      <xdr:nvCxnSpPr>
        <xdr:cNvPr id="6" name="直接连接符 5"/>
        <xdr:cNvCxnSpPr/>
      </xdr:nvCxnSpPr>
      <xdr:spPr>
        <a:xfrm>
          <a:off x="402590" y="151270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731</xdr:row>
      <xdr:rowOff>4445</xdr:rowOff>
    </xdr:from>
    <xdr:to>
      <xdr:col>1</xdr:col>
      <xdr:colOff>479425</xdr:colOff>
      <xdr:row>733</xdr:row>
      <xdr:rowOff>0</xdr:rowOff>
    </xdr:to>
    <xdr:cxnSp>
      <xdr:nvCxnSpPr>
        <xdr:cNvPr id="7" name="直接连接符 6"/>
        <xdr:cNvCxnSpPr/>
      </xdr:nvCxnSpPr>
      <xdr:spPr>
        <a:xfrm>
          <a:off x="402590" y="151863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734</xdr:row>
      <xdr:rowOff>4445</xdr:rowOff>
    </xdr:from>
    <xdr:to>
      <xdr:col>1</xdr:col>
      <xdr:colOff>479425</xdr:colOff>
      <xdr:row>736</xdr:row>
      <xdr:rowOff>0</xdr:rowOff>
    </xdr:to>
    <xdr:cxnSp>
      <xdr:nvCxnSpPr>
        <xdr:cNvPr id="8" name="直接连接符 7"/>
        <xdr:cNvCxnSpPr/>
      </xdr:nvCxnSpPr>
      <xdr:spPr>
        <a:xfrm>
          <a:off x="402590" y="152457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737</xdr:row>
      <xdr:rowOff>5715</xdr:rowOff>
    </xdr:from>
    <xdr:to>
      <xdr:col>1</xdr:col>
      <xdr:colOff>431800</xdr:colOff>
      <xdr:row>739</xdr:row>
      <xdr:rowOff>184150</xdr:rowOff>
    </xdr:to>
    <xdr:cxnSp>
      <xdr:nvCxnSpPr>
        <xdr:cNvPr id="9" name="直接连接符 8"/>
        <xdr:cNvCxnSpPr/>
      </xdr:nvCxnSpPr>
      <xdr:spPr>
        <a:xfrm>
          <a:off x="408305" y="153053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711</xdr:row>
      <xdr:rowOff>5715</xdr:rowOff>
    </xdr:from>
    <xdr:to>
      <xdr:col>1</xdr:col>
      <xdr:colOff>474272</xdr:colOff>
      <xdr:row>713</xdr:row>
      <xdr:rowOff>11</xdr:rowOff>
    </xdr:to>
    <xdr:cxnSp>
      <xdr:nvCxnSpPr>
        <xdr:cNvPr id="10" name="直接连接符 9"/>
        <xdr:cNvCxnSpPr/>
      </xdr:nvCxnSpPr>
      <xdr:spPr>
        <a:xfrm>
          <a:off x="402590" y="1477041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723</xdr:row>
      <xdr:rowOff>4445</xdr:rowOff>
    </xdr:from>
    <xdr:to>
      <xdr:col>1</xdr:col>
      <xdr:colOff>479425</xdr:colOff>
      <xdr:row>725</xdr:row>
      <xdr:rowOff>0</xdr:rowOff>
    </xdr:to>
    <xdr:cxnSp>
      <xdr:nvCxnSpPr>
        <xdr:cNvPr id="11" name="直接连接符 10"/>
        <xdr:cNvCxnSpPr/>
      </xdr:nvCxnSpPr>
      <xdr:spPr>
        <a:xfrm>
          <a:off x="402590" y="150080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714</xdr:row>
      <xdr:rowOff>4445</xdr:rowOff>
    </xdr:from>
    <xdr:to>
      <xdr:col>1</xdr:col>
      <xdr:colOff>479425</xdr:colOff>
      <xdr:row>716</xdr:row>
      <xdr:rowOff>0</xdr:rowOff>
    </xdr:to>
    <xdr:cxnSp>
      <xdr:nvCxnSpPr>
        <xdr:cNvPr id="12" name="直接连接符 11"/>
        <xdr:cNvCxnSpPr/>
      </xdr:nvCxnSpPr>
      <xdr:spPr>
        <a:xfrm>
          <a:off x="402590" y="148297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719</xdr:row>
      <xdr:rowOff>5715</xdr:rowOff>
    </xdr:from>
    <xdr:to>
      <xdr:col>1</xdr:col>
      <xdr:colOff>431800</xdr:colOff>
      <xdr:row>721</xdr:row>
      <xdr:rowOff>184150</xdr:rowOff>
    </xdr:to>
    <xdr:cxnSp>
      <xdr:nvCxnSpPr>
        <xdr:cNvPr id="13" name="直接连接符 12"/>
        <xdr:cNvCxnSpPr/>
      </xdr:nvCxnSpPr>
      <xdr:spPr>
        <a:xfrm>
          <a:off x="408305" y="1492891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701</xdr:row>
      <xdr:rowOff>5715</xdr:rowOff>
    </xdr:from>
    <xdr:to>
      <xdr:col>1</xdr:col>
      <xdr:colOff>474272</xdr:colOff>
      <xdr:row>703</xdr:row>
      <xdr:rowOff>11</xdr:rowOff>
    </xdr:to>
    <xdr:cxnSp>
      <xdr:nvCxnSpPr>
        <xdr:cNvPr id="14" name="直接连接符 13"/>
        <xdr:cNvCxnSpPr/>
      </xdr:nvCxnSpPr>
      <xdr:spPr>
        <a:xfrm>
          <a:off x="402590" y="145524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704</xdr:row>
      <xdr:rowOff>4445</xdr:rowOff>
    </xdr:from>
    <xdr:to>
      <xdr:col>1</xdr:col>
      <xdr:colOff>479425</xdr:colOff>
      <xdr:row>706</xdr:row>
      <xdr:rowOff>0</xdr:rowOff>
    </xdr:to>
    <xdr:cxnSp>
      <xdr:nvCxnSpPr>
        <xdr:cNvPr id="15" name="直接连接符 14"/>
        <xdr:cNvCxnSpPr/>
      </xdr:nvCxnSpPr>
      <xdr:spPr>
        <a:xfrm>
          <a:off x="402590" y="146117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664</xdr:row>
      <xdr:rowOff>5715</xdr:rowOff>
    </xdr:from>
    <xdr:to>
      <xdr:col>1</xdr:col>
      <xdr:colOff>474272</xdr:colOff>
      <xdr:row>666</xdr:row>
      <xdr:rowOff>11</xdr:rowOff>
    </xdr:to>
    <xdr:cxnSp>
      <xdr:nvCxnSpPr>
        <xdr:cNvPr id="16" name="直接连接符 15"/>
        <xdr:cNvCxnSpPr/>
      </xdr:nvCxnSpPr>
      <xdr:spPr>
        <a:xfrm>
          <a:off x="402590" y="1379962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696</xdr:row>
      <xdr:rowOff>4445</xdr:rowOff>
    </xdr:from>
    <xdr:to>
      <xdr:col>1</xdr:col>
      <xdr:colOff>479425</xdr:colOff>
      <xdr:row>698</xdr:row>
      <xdr:rowOff>0</xdr:rowOff>
    </xdr:to>
    <xdr:cxnSp>
      <xdr:nvCxnSpPr>
        <xdr:cNvPr id="17" name="直接连接符 16"/>
        <xdr:cNvCxnSpPr/>
      </xdr:nvCxnSpPr>
      <xdr:spPr>
        <a:xfrm>
          <a:off x="402590" y="144334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668</xdr:row>
      <xdr:rowOff>5715</xdr:rowOff>
    </xdr:from>
    <xdr:to>
      <xdr:col>1</xdr:col>
      <xdr:colOff>474272</xdr:colOff>
      <xdr:row>670</xdr:row>
      <xdr:rowOff>11</xdr:rowOff>
    </xdr:to>
    <xdr:cxnSp>
      <xdr:nvCxnSpPr>
        <xdr:cNvPr id="18" name="直接连接符 17"/>
        <xdr:cNvCxnSpPr/>
      </xdr:nvCxnSpPr>
      <xdr:spPr>
        <a:xfrm>
          <a:off x="402590" y="138788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674</xdr:row>
      <xdr:rowOff>4445</xdr:rowOff>
    </xdr:from>
    <xdr:to>
      <xdr:col>1</xdr:col>
      <xdr:colOff>479425</xdr:colOff>
      <xdr:row>676</xdr:row>
      <xdr:rowOff>0</xdr:rowOff>
    </xdr:to>
    <xdr:cxnSp>
      <xdr:nvCxnSpPr>
        <xdr:cNvPr id="19" name="直接连接符 18"/>
        <xdr:cNvCxnSpPr/>
      </xdr:nvCxnSpPr>
      <xdr:spPr>
        <a:xfrm>
          <a:off x="402590" y="139976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678</xdr:row>
      <xdr:rowOff>4445</xdr:rowOff>
    </xdr:from>
    <xdr:to>
      <xdr:col>1</xdr:col>
      <xdr:colOff>479425</xdr:colOff>
      <xdr:row>680</xdr:row>
      <xdr:rowOff>0</xdr:rowOff>
    </xdr:to>
    <xdr:cxnSp>
      <xdr:nvCxnSpPr>
        <xdr:cNvPr id="20" name="直接连接符 19"/>
        <xdr:cNvCxnSpPr/>
      </xdr:nvCxnSpPr>
      <xdr:spPr>
        <a:xfrm>
          <a:off x="402590" y="140768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681</xdr:row>
      <xdr:rowOff>5715</xdr:rowOff>
    </xdr:from>
    <xdr:to>
      <xdr:col>1</xdr:col>
      <xdr:colOff>431800</xdr:colOff>
      <xdr:row>683</xdr:row>
      <xdr:rowOff>184150</xdr:rowOff>
    </xdr:to>
    <xdr:cxnSp>
      <xdr:nvCxnSpPr>
        <xdr:cNvPr id="21" name="直接连接符 20"/>
        <xdr:cNvCxnSpPr/>
      </xdr:nvCxnSpPr>
      <xdr:spPr>
        <a:xfrm>
          <a:off x="408305" y="1413643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636</xdr:row>
      <xdr:rowOff>5715</xdr:rowOff>
    </xdr:from>
    <xdr:to>
      <xdr:col>1</xdr:col>
      <xdr:colOff>474272</xdr:colOff>
      <xdr:row>638</xdr:row>
      <xdr:rowOff>11</xdr:rowOff>
    </xdr:to>
    <xdr:cxnSp>
      <xdr:nvCxnSpPr>
        <xdr:cNvPr id="22" name="直接连接符 21"/>
        <xdr:cNvCxnSpPr/>
      </xdr:nvCxnSpPr>
      <xdr:spPr>
        <a:xfrm>
          <a:off x="402590" y="1322508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660</xdr:row>
      <xdr:rowOff>4445</xdr:rowOff>
    </xdr:from>
    <xdr:to>
      <xdr:col>1</xdr:col>
      <xdr:colOff>479425</xdr:colOff>
      <xdr:row>662</xdr:row>
      <xdr:rowOff>0</xdr:rowOff>
    </xdr:to>
    <xdr:cxnSp>
      <xdr:nvCxnSpPr>
        <xdr:cNvPr id="23" name="直接连接符 22"/>
        <xdr:cNvCxnSpPr/>
      </xdr:nvCxnSpPr>
      <xdr:spPr>
        <a:xfrm>
          <a:off x="402590" y="137004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639</xdr:row>
      <xdr:rowOff>5715</xdr:rowOff>
    </xdr:from>
    <xdr:to>
      <xdr:col>1</xdr:col>
      <xdr:colOff>487680</xdr:colOff>
      <xdr:row>640</xdr:row>
      <xdr:rowOff>182880</xdr:rowOff>
    </xdr:to>
    <xdr:cxnSp>
      <xdr:nvCxnSpPr>
        <xdr:cNvPr id="24" name="直接连接符 23"/>
        <xdr:cNvCxnSpPr/>
      </xdr:nvCxnSpPr>
      <xdr:spPr>
        <a:xfrm>
          <a:off x="402590" y="132845175"/>
          <a:ext cx="4876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646</xdr:row>
      <xdr:rowOff>5715</xdr:rowOff>
    </xdr:from>
    <xdr:to>
      <xdr:col>1</xdr:col>
      <xdr:colOff>431800</xdr:colOff>
      <xdr:row>648</xdr:row>
      <xdr:rowOff>184150</xdr:rowOff>
    </xdr:to>
    <xdr:cxnSp>
      <xdr:nvCxnSpPr>
        <xdr:cNvPr id="25" name="直接连接符 24"/>
        <xdr:cNvCxnSpPr/>
      </xdr:nvCxnSpPr>
      <xdr:spPr>
        <a:xfrm>
          <a:off x="408305" y="1342320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622</xdr:row>
      <xdr:rowOff>5715</xdr:rowOff>
    </xdr:from>
    <xdr:to>
      <xdr:col>1</xdr:col>
      <xdr:colOff>474272</xdr:colOff>
      <xdr:row>624</xdr:row>
      <xdr:rowOff>11</xdr:rowOff>
    </xdr:to>
    <xdr:cxnSp>
      <xdr:nvCxnSpPr>
        <xdr:cNvPr id="26" name="直接连接符 25"/>
        <xdr:cNvCxnSpPr/>
      </xdr:nvCxnSpPr>
      <xdr:spPr>
        <a:xfrm>
          <a:off x="402590" y="1292790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632</xdr:row>
      <xdr:rowOff>4445</xdr:rowOff>
    </xdr:from>
    <xdr:to>
      <xdr:col>1</xdr:col>
      <xdr:colOff>479425</xdr:colOff>
      <xdr:row>634</xdr:row>
      <xdr:rowOff>0</xdr:rowOff>
    </xdr:to>
    <xdr:cxnSp>
      <xdr:nvCxnSpPr>
        <xdr:cNvPr id="27" name="直接连接符 26"/>
        <xdr:cNvCxnSpPr/>
      </xdr:nvCxnSpPr>
      <xdr:spPr>
        <a:xfrm>
          <a:off x="402590" y="131258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625</xdr:row>
      <xdr:rowOff>4445</xdr:rowOff>
    </xdr:from>
    <xdr:to>
      <xdr:col>1</xdr:col>
      <xdr:colOff>479425</xdr:colOff>
      <xdr:row>627</xdr:row>
      <xdr:rowOff>0</xdr:rowOff>
    </xdr:to>
    <xdr:cxnSp>
      <xdr:nvCxnSpPr>
        <xdr:cNvPr id="28" name="直接连接符 27"/>
        <xdr:cNvCxnSpPr/>
      </xdr:nvCxnSpPr>
      <xdr:spPr>
        <a:xfrm>
          <a:off x="402590" y="129872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554</xdr:row>
      <xdr:rowOff>5715</xdr:rowOff>
    </xdr:from>
    <xdr:to>
      <xdr:col>1</xdr:col>
      <xdr:colOff>464820</xdr:colOff>
      <xdr:row>555</xdr:row>
      <xdr:rowOff>190500</xdr:rowOff>
    </xdr:to>
    <xdr:cxnSp>
      <xdr:nvCxnSpPr>
        <xdr:cNvPr id="29" name="直接连接符 28"/>
        <xdr:cNvCxnSpPr/>
      </xdr:nvCxnSpPr>
      <xdr:spPr>
        <a:xfrm>
          <a:off x="402590" y="115212495"/>
          <a:ext cx="46482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618</xdr:row>
      <xdr:rowOff>4445</xdr:rowOff>
    </xdr:from>
    <xdr:to>
      <xdr:col>1</xdr:col>
      <xdr:colOff>479425</xdr:colOff>
      <xdr:row>620</xdr:row>
      <xdr:rowOff>0</xdr:rowOff>
    </xdr:to>
    <xdr:cxnSp>
      <xdr:nvCxnSpPr>
        <xdr:cNvPr id="30" name="直接连接符 29"/>
        <xdr:cNvCxnSpPr/>
      </xdr:nvCxnSpPr>
      <xdr:spPr>
        <a:xfrm>
          <a:off x="402590" y="128287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564</xdr:row>
      <xdr:rowOff>5715</xdr:rowOff>
    </xdr:from>
    <xdr:to>
      <xdr:col>1</xdr:col>
      <xdr:colOff>474272</xdr:colOff>
      <xdr:row>566</xdr:row>
      <xdr:rowOff>11</xdr:rowOff>
    </xdr:to>
    <xdr:cxnSp>
      <xdr:nvCxnSpPr>
        <xdr:cNvPr id="31" name="直接连接符 30"/>
        <xdr:cNvCxnSpPr/>
      </xdr:nvCxnSpPr>
      <xdr:spPr>
        <a:xfrm>
          <a:off x="402590" y="1171936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575</xdr:row>
      <xdr:rowOff>4445</xdr:rowOff>
    </xdr:from>
    <xdr:to>
      <xdr:col>1</xdr:col>
      <xdr:colOff>479425</xdr:colOff>
      <xdr:row>577</xdr:row>
      <xdr:rowOff>0</xdr:rowOff>
    </xdr:to>
    <xdr:cxnSp>
      <xdr:nvCxnSpPr>
        <xdr:cNvPr id="32" name="直接连接符 31"/>
        <xdr:cNvCxnSpPr/>
      </xdr:nvCxnSpPr>
      <xdr:spPr>
        <a:xfrm>
          <a:off x="402590" y="119371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584</xdr:row>
      <xdr:rowOff>4445</xdr:rowOff>
    </xdr:from>
    <xdr:to>
      <xdr:col>1</xdr:col>
      <xdr:colOff>479425</xdr:colOff>
      <xdr:row>586</xdr:row>
      <xdr:rowOff>0</xdr:rowOff>
    </xdr:to>
    <xdr:cxnSp>
      <xdr:nvCxnSpPr>
        <xdr:cNvPr id="33" name="直接连接符 32"/>
        <xdr:cNvCxnSpPr/>
      </xdr:nvCxnSpPr>
      <xdr:spPr>
        <a:xfrm>
          <a:off x="402590" y="121154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591</xdr:row>
      <xdr:rowOff>5715</xdr:rowOff>
    </xdr:from>
    <xdr:to>
      <xdr:col>1</xdr:col>
      <xdr:colOff>431800</xdr:colOff>
      <xdr:row>593</xdr:row>
      <xdr:rowOff>184150</xdr:rowOff>
    </xdr:to>
    <xdr:cxnSp>
      <xdr:nvCxnSpPr>
        <xdr:cNvPr id="34" name="直接连接符 33"/>
        <xdr:cNvCxnSpPr/>
      </xdr:nvCxnSpPr>
      <xdr:spPr>
        <a:xfrm>
          <a:off x="408305" y="122542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550</xdr:row>
      <xdr:rowOff>4445</xdr:rowOff>
    </xdr:from>
    <xdr:to>
      <xdr:col>1</xdr:col>
      <xdr:colOff>479425</xdr:colOff>
      <xdr:row>552</xdr:row>
      <xdr:rowOff>0</xdr:rowOff>
    </xdr:to>
    <xdr:cxnSp>
      <xdr:nvCxnSpPr>
        <xdr:cNvPr id="35" name="直接连接符 34"/>
        <xdr:cNvCxnSpPr/>
      </xdr:nvCxnSpPr>
      <xdr:spPr>
        <a:xfrm>
          <a:off x="402590" y="114220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536</xdr:row>
      <xdr:rowOff>5715</xdr:rowOff>
    </xdr:from>
    <xdr:to>
      <xdr:col>1</xdr:col>
      <xdr:colOff>474272</xdr:colOff>
      <xdr:row>538</xdr:row>
      <xdr:rowOff>11</xdr:rowOff>
    </xdr:to>
    <xdr:cxnSp>
      <xdr:nvCxnSpPr>
        <xdr:cNvPr id="36" name="直接连接符 35"/>
        <xdr:cNvCxnSpPr/>
      </xdr:nvCxnSpPr>
      <xdr:spPr>
        <a:xfrm>
          <a:off x="402590" y="1114482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539</xdr:row>
      <xdr:rowOff>4445</xdr:rowOff>
    </xdr:from>
    <xdr:to>
      <xdr:col>1</xdr:col>
      <xdr:colOff>479425</xdr:colOff>
      <xdr:row>541</xdr:row>
      <xdr:rowOff>0</xdr:rowOff>
    </xdr:to>
    <xdr:cxnSp>
      <xdr:nvCxnSpPr>
        <xdr:cNvPr id="37" name="直接连接符 36"/>
        <xdr:cNvCxnSpPr/>
      </xdr:nvCxnSpPr>
      <xdr:spPr>
        <a:xfrm>
          <a:off x="402590" y="112041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543</xdr:row>
      <xdr:rowOff>5715</xdr:rowOff>
    </xdr:from>
    <xdr:to>
      <xdr:col>1</xdr:col>
      <xdr:colOff>431800</xdr:colOff>
      <xdr:row>545</xdr:row>
      <xdr:rowOff>184150</xdr:rowOff>
    </xdr:to>
    <xdr:cxnSp>
      <xdr:nvCxnSpPr>
        <xdr:cNvPr id="38" name="直接连接符 37"/>
        <xdr:cNvCxnSpPr/>
      </xdr:nvCxnSpPr>
      <xdr:spPr>
        <a:xfrm>
          <a:off x="408305" y="1128350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531</xdr:row>
      <xdr:rowOff>4445</xdr:rowOff>
    </xdr:from>
    <xdr:to>
      <xdr:col>1</xdr:col>
      <xdr:colOff>479425</xdr:colOff>
      <xdr:row>533</xdr:row>
      <xdr:rowOff>0</xdr:rowOff>
    </xdr:to>
    <xdr:cxnSp>
      <xdr:nvCxnSpPr>
        <xdr:cNvPr id="39" name="直接连接符 38"/>
        <xdr:cNvCxnSpPr/>
      </xdr:nvCxnSpPr>
      <xdr:spPr>
        <a:xfrm>
          <a:off x="402590" y="110258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510</xdr:row>
      <xdr:rowOff>5715</xdr:rowOff>
    </xdr:from>
    <xdr:to>
      <xdr:col>1</xdr:col>
      <xdr:colOff>474272</xdr:colOff>
      <xdr:row>512</xdr:row>
      <xdr:rowOff>11</xdr:rowOff>
    </xdr:to>
    <xdr:cxnSp>
      <xdr:nvCxnSpPr>
        <xdr:cNvPr id="40" name="直接连接符 39"/>
        <xdr:cNvCxnSpPr/>
      </xdr:nvCxnSpPr>
      <xdr:spPr>
        <a:xfrm>
          <a:off x="402590" y="1060989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513</xdr:row>
      <xdr:rowOff>4445</xdr:rowOff>
    </xdr:from>
    <xdr:to>
      <xdr:col>1</xdr:col>
      <xdr:colOff>479425</xdr:colOff>
      <xdr:row>515</xdr:row>
      <xdr:rowOff>0</xdr:rowOff>
    </xdr:to>
    <xdr:cxnSp>
      <xdr:nvCxnSpPr>
        <xdr:cNvPr id="41" name="直接连接符 40"/>
        <xdr:cNvCxnSpPr/>
      </xdr:nvCxnSpPr>
      <xdr:spPr>
        <a:xfrm>
          <a:off x="402590" y="106692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516</xdr:row>
      <xdr:rowOff>5715</xdr:rowOff>
    </xdr:from>
    <xdr:to>
      <xdr:col>1</xdr:col>
      <xdr:colOff>431800</xdr:colOff>
      <xdr:row>518</xdr:row>
      <xdr:rowOff>184150</xdr:rowOff>
    </xdr:to>
    <xdr:cxnSp>
      <xdr:nvCxnSpPr>
        <xdr:cNvPr id="42" name="直接连接符 41"/>
        <xdr:cNvCxnSpPr/>
      </xdr:nvCxnSpPr>
      <xdr:spPr>
        <a:xfrm>
          <a:off x="408305" y="1072876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475</xdr:row>
      <xdr:rowOff>5715</xdr:rowOff>
    </xdr:from>
    <xdr:to>
      <xdr:col>1</xdr:col>
      <xdr:colOff>474272</xdr:colOff>
      <xdr:row>477</xdr:row>
      <xdr:rowOff>11</xdr:rowOff>
    </xdr:to>
    <xdr:cxnSp>
      <xdr:nvCxnSpPr>
        <xdr:cNvPr id="43" name="直接连接符 42"/>
        <xdr:cNvCxnSpPr/>
      </xdr:nvCxnSpPr>
      <xdr:spPr>
        <a:xfrm>
          <a:off x="402590" y="989666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506</xdr:row>
      <xdr:rowOff>4445</xdr:rowOff>
    </xdr:from>
    <xdr:to>
      <xdr:col>1</xdr:col>
      <xdr:colOff>479425</xdr:colOff>
      <xdr:row>508</xdr:row>
      <xdr:rowOff>0</xdr:rowOff>
    </xdr:to>
    <xdr:cxnSp>
      <xdr:nvCxnSpPr>
        <xdr:cNvPr id="44" name="直接连接符 43"/>
        <xdr:cNvCxnSpPr/>
      </xdr:nvCxnSpPr>
      <xdr:spPr>
        <a:xfrm>
          <a:off x="402590" y="105107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480</xdr:row>
      <xdr:rowOff>5715</xdr:rowOff>
    </xdr:from>
    <xdr:to>
      <xdr:col>1</xdr:col>
      <xdr:colOff>474272</xdr:colOff>
      <xdr:row>482</xdr:row>
      <xdr:rowOff>11</xdr:rowOff>
    </xdr:to>
    <xdr:cxnSp>
      <xdr:nvCxnSpPr>
        <xdr:cNvPr id="45" name="直接连接符 44"/>
        <xdr:cNvCxnSpPr/>
      </xdr:nvCxnSpPr>
      <xdr:spPr>
        <a:xfrm>
          <a:off x="402590" y="99957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483</xdr:row>
      <xdr:rowOff>4445</xdr:rowOff>
    </xdr:from>
    <xdr:to>
      <xdr:col>1</xdr:col>
      <xdr:colOff>479425</xdr:colOff>
      <xdr:row>485</xdr:row>
      <xdr:rowOff>0</xdr:rowOff>
    </xdr:to>
    <xdr:cxnSp>
      <xdr:nvCxnSpPr>
        <xdr:cNvPr id="46" name="直接连接符 45"/>
        <xdr:cNvCxnSpPr/>
      </xdr:nvCxnSpPr>
      <xdr:spPr>
        <a:xfrm>
          <a:off x="402590" y="100550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490</xdr:row>
      <xdr:rowOff>4445</xdr:rowOff>
    </xdr:from>
    <xdr:to>
      <xdr:col>1</xdr:col>
      <xdr:colOff>479425</xdr:colOff>
      <xdr:row>492</xdr:row>
      <xdr:rowOff>0</xdr:rowOff>
    </xdr:to>
    <xdr:cxnSp>
      <xdr:nvCxnSpPr>
        <xdr:cNvPr id="47" name="直接连接符 46"/>
        <xdr:cNvCxnSpPr/>
      </xdr:nvCxnSpPr>
      <xdr:spPr>
        <a:xfrm>
          <a:off x="402590" y="101937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494</xdr:row>
      <xdr:rowOff>5715</xdr:rowOff>
    </xdr:from>
    <xdr:to>
      <xdr:col>1</xdr:col>
      <xdr:colOff>431800</xdr:colOff>
      <xdr:row>496</xdr:row>
      <xdr:rowOff>184150</xdr:rowOff>
    </xdr:to>
    <xdr:cxnSp>
      <xdr:nvCxnSpPr>
        <xdr:cNvPr id="48" name="直接连接符 47"/>
        <xdr:cNvCxnSpPr/>
      </xdr:nvCxnSpPr>
      <xdr:spPr>
        <a:xfrm>
          <a:off x="408305" y="102730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451</xdr:row>
      <xdr:rowOff>5715</xdr:rowOff>
    </xdr:from>
    <xdr:to>
      <xdr:col>1</xdr:col>
      <xdr:colOff>474272</xdr:colOff>
      <xdr:row>453</xdr:row>
      <xdr:rowOff>11</xdr:rowOff>
    </xdr:to>
    <xdr:cxnSp>
      <xdr:nvCxnSpPr>
        <xdr:cNvPr id="49" name="直接连接符 48"/>
        <xdr:cNvCxnSpPr/>
      </xdr:nvCxnSpPr>
      <xdr:spPr>
        <a:xfrm>
          <a:off x="402590" y="940136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470</xdr:row>
      <xdr:rowOff>4445</xdr:rowOff>
    </xdr:from>
    <xdr:to>
      <xdr:col>1</xdr:col>
      <xdr:colOff>479425</xdr:colOff>
      <xdr:row>472</xdr:row>
      <xdr:rowOff>0</xdr:rowOff>
    </xdr:to>
    <xdr:cxnSp>
      <xdr:nvCxnSpPr>
        <xdr:cNvPr id="50" name="直接连接符 49"/>
        <xdr:cNvCxnSpPr/>
      </xdr:nvCxnSpPr>
      <xdr:spPr>
        <a:xfrm>
          <a:off x="402590" y="97776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454</xdr:row>
      <xdr:rowOff>4445</xdr:rowOff>
    </xdr:from>
    <xdr:to>
      <xdr:col>1</xdr:col>
      <xdr:colOff>479425</xdr:colOff>
      <xdr:row>456</xdr:row>
      <xdr:rowOff>0</xdr:rowOff>
    </xdr:to>
    <xdr:cxnSp>
      <xdr:nvCxnSpPr>
        <xdr:cNvPr id="51" name="直接连接符 50"/>
        <xdr:cNvCxnSpPr/>
      </xdr:nvCxnSpPr>
      <xdr:spPr>
        <a:xfrm>
          <a:off x="402590" y="94606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457</xdr:row>
      <xdr:rowOff>4445</xdr:rowOff>
    </xdr:from>
    <xdr:to>
      <xdr:col>1</xdr:col>
      <xdr:colOff>479425</xdr:colOff>
      <xdr:row>459</xdr:row>
      <xdr:rowOff>0</xdr:rowOff>
    </xdr:to>
    <xdr:cxnSp>
      <xdr:nvCxnSpPr>
        <xdr:cNvPr id="52" name="直接连接符 51"/>
        <xdr:cNvCxnSpPr/>
      </xdr:nvCxnSpPr>
      <xdr:spPr>
        <a:xfrm>
          <a:off x="402590" y="95201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462</xdr:row>
      <xdr:rowOff>5715</xdr:rowOff>
    </xdr:from>
    <xdr:to>
      <xdr:col>1</xdr:col>
      <xdr:colOff>431800</xdr:colOff>
      <xdr:row>464</xdr:row>
      <xdr:rowOff>184150</xdr:rowOff>
    </xdr:to>
    <xdr:cxnSp>
      <xdr:nvCxnSpPr>
        <xdr:cNvPr id="53" name="直接连接符 52"/>
        <xdr:cNvCxnSpPr/>
      </xdr:nvCxnSpPr>
      <xdr:spPr>
        <a:xfrm>
          <a:off x="408305" y="961929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436</xdr:row>
      <xdr:rowOff>5715</xdr:rowOff>
    </xdr:from>
    <xdr:to>
      <xdr:col>1</xdr:col>
      <xdr:colOff>474272</xdr:colOff>
      <xdr:row>438</xdr:row>
      <xdr:rowOff>11</xdr:rowOff>
    </xdr:to>
    <xdr:cxnSp>
      <xdr:nvCxnSpPr>
        <xdr:cNvPr id="54" name="直接连接符 53"/>
        <xdr:cNvCxnSpPr/>
      </xdr:nvCxnSpPr>
      <xdr:spPr>
        <a:xfrm>
          <a:off x="402590" y="90843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440</xdr:row>
      <xdr:rowOff>4445</xdr:rowOff>
    </xdr:from>
    <xdr:to>
      <xdr:col>1</xdr:col>
      <xdr:colOff>479425</xdr:colOff>
      <xdr:row>442</xdr:row>
      <xdr:rowOff>0</xdr:rowOff>
    </xdr:to>
    <xdr:cxnSp>
      <xdr:nvCxnSpPr>
        <xdr:cNvPr id="55" name="直接连接符 54"/>
        <xdr:cNvCxnSpPr/>
      </xdr:nvCxnSpPr>
      <xdr:spPr>
        <a:xfrm>
          <a:off x="402590" y="91634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443</xdr:row>
      <xdr:rowOff>5715</xdr:rowOff>
    </xdr:from>
    <xdr:to>
      <xdr:col>1</xdr:col>
      <xdr:colOff>431800</xdr:colOff>
      <xdr:row>445</xdr:row>
      <xdr:rowOff>184150</xdr:rowOff>
    </xdr:to>
    <xdr:cxnSp>
      <xdr:nvCxnSpPr>
        <xdr:cNvPr id="56" name="直接连接符 55"/>
        <xdr:cNvCxnSpPr/>
      </xdr:nvCxnSpPr>
      <xdr:spPr>
        <a:xfrm>
          <a:off x="408305" y="92230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419</xdr:row>
      <xdr:rowOff>5715</xdr:rowOff>
    </xdr:from>
    <xdr:to>
      <xdr:col>1</xdr:col>
      <xdr:colOff>474272</xdr:colOff>
      <xdr:row>421</xdr:row>
      <xdr:rowOff>11</xdr:rowOff>
    </xdr:to>
    <xdr:cxnSp>
      <xdr:nvCxnSpPr>
        <xdr:cNvPr id="57" name="直接连接符 56"/>
        <xdr:cNvCxnSpPr/>
      </xdr:nvCxnSpPr>
      <xdr:spPr>
        <a:xfrm>
          <a:off x="402590" y="872775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431</xdr:row>
      <xdr:rowOff>4445</xdr:rowOff>
    </xdr:from>
    <xdr:to>
      <xdr:col>1</xdr:col>
      <xdr:colOff>479425</xdr:colOff>
      <xdr:row>433</xdr:row>
      <xdr:rowOff>0</xdr:rowOff>
    </xdr:to>
    <xdr:cxnSp>
      <xdr:nvCxnSpPr>
        <xdr:cNvPr id="58" name="直接连接符 57"/>
        <xdr:cNvCxnSpPr/>
      </xdr:nvCxnSpPr>
      <xdr:spPr>
        <a:xfrm>
          <a:off x="402590" y="89653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422</xdr:row>
      <xdr:rowOff>5715</xdr:rowOff>
    </xdr:from>
    <xdr:to>
      <xdr:col>1</xdr:col>
      <xdr:colOff>474272</xdr:colOff>
      <xdr:row>424</xdr:row>
      <xdr:rowOff>11</xdr:rowOff>
    </xdr:to>
    <xdr:cxnSp>
      <xdr:nvCxnSpPr>
        <xdr:cNvPr id="59" name="直接连接符 58"/>
        <xdr:cNvCxnSpPr/>
      </xdr:nvCxnSpPr>
      <xdr:spPr>
        <a:xfrm>
          <a:off x="402590" y="87871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399</xdr:row>
      <xdr:rowOff>4445</xdr:rowOff>
    </xdr:from>
    <xdr:to>
      <xdr:col>1</xdr:col>
      <xdr:colOff>479425</xdr:colOff>
      <xdr:row>401</xdr:row>
      <xdr:rowOff>0</xdr:rowOff>
    </xdr:to>
    <xdr:cxnSp>
      <xdr:nvCxnSpPr>
        <xdr:cNvPr id="60" name="直接连接符 59"/>
        <xdr:cNvCxnSpPr/>
      </xdr:nvCxnSpPr>
      <xdr:spPr>
        <a:xfrm>
          <a:off x="402590" y="83115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402</xdr:row>
      <xdr:rowOff>4445</xdr:rowOff>
    </xdr:from>
    <xdr:to>
      <xdr:col>1</xdr:col>
      <xdr:colOff>479425</xdr:colOff>
      <xdr:row>404</xdr:row>
      <xdr:rowOff>0</xdr:rowOff>
    </xdr:to>
    <xdr:cxnSp>
      <xdr:nvCxnSpPr>
        <xdr:cNvPr id="61" name="直接连接符 60"/>
        <xdr:cNvCxnSpPr/>
      </xdr:nvCxnSpPr>
      <xdr:spPr>
        <a:xfrm>
          <a:off x="402590" y="83710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405</xdr:row>
      <xdr:rowOff>5715</xdr:rowOff>
    </xdr:from>
    <xdr:to>
      <xdr:col>1</xdr:col>
      <xdr:colOff>431800</xdr:colOff>
      <xdr:row>407</xdr:row>
      <xdr:rowOff>184150</xdr:rowOff>
    </xdr:to>
    <xdr:cxnSp>
      <xdr:nvCxnSpPr>
        <xdr:cNvPr id="62" name="直接连接符 61"/>
        <xdr:cNvCxnSpPr/>
      </xdr:nvCxnSpPr>
      <xdr:spPr>
        <a:xfrm>
          <a:off x="408305" y="84305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369</xdr:row>
      <xdr:rowOff>5715</xdr:rowOff>
    </xdr:from>
    <xdr:to>
      <xdr:col>1</xdr:col>
      <xdr:colOff>474272</xdr:colOff>
      <xdr:row>371</xdr:row>
      <xdr:rowOff>11</xdr:rowOff>
    </xdr:to>
    <xdr:cxnSp>
      <xdr:nvCxnSpPr>
        <xdr:cNvPr id="63" name="直接连接符 62"/>
        <xdr:cNvCxnSpPr/>
      </xdr:nvCxnSpPr>
      <xdr:spPr>
        <a:xfrm>
          <a:off x="402590" y="76975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394</xdr:row>
      <xdr:rowOff>4445</xdr:rowOff>
    </xdr:from>
    <xdr:to>
      <xdr:col>1</xdr:col>
      <xdr:colOff>479425</xdr:colOff>
      <xdr:row>396</xdr:row>
      <xdr:rowOff>0</xdr:rowOff>
    </xdr:to>
    <xdr:cxnSp>
      <xdr:nvCxnSpPr>
        <xdr:cNvPr id="64" name="直接连接符 63"/>
        <xdr:cNvCxnSpPr/>
      </xdr:nvCxnSpPr>
      <xdr:spPr>
        <a:xfrm>
          <a:off x="402590" y="81927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373</xdr:row>
      <xdr:rowOff>5715</xdr:rowOff>
    </xdr:from>
    <xdr:to>
      <xdr:col>1</xdr:col>
      <xdr:colOff>474272</xdr:colOff>
      <xdr:row>375</xdr:row>
      <xdr:rowOff>11</xdr:rowOff>
    </xdr:to>
    <xdr:cxnSp>
      <xdr:nvCxnSpPr>
        <xdr:cNvPr id="65" name="直接连接符 64"/>
        <xdr:cNvCxnSpPr/>
      </xdr:nvCxnSpPr>
      <xdr:spPr>
        <a:xfrm>
          <a:off x="402590" y="777678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377</xdr:row>
      <xdr:rowOff>4445</xdr:rowOff>
    </xdr:from>
    <xdr:to>
      <xdr:col>1</xdr:col>
      <xdr:colOff>479425</xdr:colOff>
      <xdr:row>379</xdr:row>
      <xdr:rowOff>0</xdr:rowOff>
    </xdr:to>
    <xdr:cxnSp>
      <xdr:nvCxnSpPr>
        <xdr:cNvPr id="66" name="直接连接符 65"/>
        <xdr:cNvCxnSpPr/>
      </xdr:nvCxnSpPr>
      <xdr:spPr>
        <a:xfrm>
          <a:off x="402590" y="78559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380</xdr:row>
      <xdr:rowOff>5715</xdr:rowOff>
    </xdr:from>
    <xdr:to>
      <xdr:col>1</xdr:col>
      <xdr:colOff>431800</xdr:colOff>
      <xdr:row>382</xdr:row>
      <xdr:rowOff>184150</xdr:rowOff>
    </xdr:to>
    <xdr:cxnSp>
      <xdr:nvCxnSpPr>
        <xdr:cNvPr id="67" name="直接连接符 66"/>
        <xdr:cNvCxnSpPr/>
      </xdr:nvCxnSpPr>
      <xdr:spPr>
        <a:xfrm>
          <a:off x="408305" y="791546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340</xdr:row>
      <xdr:rowOff>5715</xdr:rowOff>
    </xdr:from>
    <xdr:to>
      <xdr:col>1</xdr:col>
      <xdr:colOff>474272</xdr:colOff>
      <xdr:row>342</xdr:row>
      <xdr:rowOff>11</xdr:rowOff>
    </xdr:to>
    <xdr:cxnSp>
      <xdr:nvCxnSpPr>
        <xdr:cNvPr id="68" name="直接连接符 67"/>
        <xdr:cNvCxnSpPr/>
      </xdr:nvCxnSpPr>
      <xdr:spPr>
        <a:xfrm>
          <a:off x="402590" y="71031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365</xdr:row>
      <xdr:rowOff>4445</xdr:rowOff>
    </xdr:from>
    <xdr:to>
      <xdr:col>1</xdr:col>
      <xdr:colOff>479425</xdr:colOff>
      <xdr:row>367</xdr:row>
      <xdr:rowOff>0</xdr:rowOff>
    </xdr:to>
    <xdr:cxnSp>
      <xdr:nvCxnSpPr>
        <xdr:cNvPr id="69" name="直接连接符 68"/>
        <xdr:cNvCxnSpPr/>
      </xdr:nvCxnSpPr>
      <xdr:spPr>
        <a:xfrm>
          <a:off x="402590" y="75983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5715</xdr:rowOff>
    </xdr:from>
    <xdr:to>
      <xdr:col>1</xdr:col>
      <xdr:colOff>474272</xdr:colOff>
      <xdr:row>345</xdr:row>
      <xdr:rowOff>11</xdr:rowOff>
    </xdr:to>
    <xdr:cxnSp>
      <xdr:nvCxnSpPr>
        <xdr:cNvPr id="70" name="直接连接符 69"/>
        <xdr:cNvCxnSpPr/>
      </xdr:nvCxnSpPr>
      <xdr:spPr>
        <a:xfrm>
          <a:off x="402590" y="71626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346</xdr:row>
      <xdr:rowOff>4445</xdr:rowOff>
    </xdr:from>
    <xdr:to>
      <xdr:col>1</xdr:col>
      <xdr:colOff>479425</xdr:colOff>
      <xdr:row>348</xdr:row>
      <xdr:rowOff>0</xdr:rowOff>
    </xdr:to>
    <xdr:cxnSp>
      <xdr:nvCxnSpPr>
        <xdr:cNvPr id="71" name="直接连接符 70"/>
        <xdr:cNvCxnSpPr/>
      </xdr:nvCxnSpPr>
      <xdr:spPr>
        <a:xfrm>
          <a:off x="402590" y="72219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349</xdr:row>
      <xdr:rowOff>4445</xdr:rowOff>
    </xdr:from>
    <xdr:to>
      <xdr:col>1</xdr:col>
      <xdr:colOff>479425</xdr:colOff>
      <xdr:row>351</xdr:row>
      <xdr:rowOff>0</xdr:rowOff>
    </xdr:to>
    <xdr:cxnSp>
      <xdr:nvCxnSpPr>
        <xdr:cNvPr id="72" name="直接连接符 71"/>
        <xdr:cNvCxnSpPr/>
      </xdr:nvCxnSpPr>
      <xdr:spPr>
        <a:xfrm>
          <a:off x="402590" y="72813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352</xdr:row>
      <xdr:rowOff>5715</xdr:rowOff>
    </xdr:from>
    <xdr:to>
      <xdr:col>1</xdr:col>
      <xdr:colOff>431800</xdr:colOff>
      <xdr:row>354</xdr:row>
      <xdr:rowOff>184150</xdr:rowOff>
    </xdr:to>
    <xdr:cxnSp>
      <xdr:nvCxnSpPr>
        <xdr:cNvPr id="73" name="直接连接符 72"/>
        <xdr:cNvCxnSpPr/>
      </xdr:nvCxnSpPr>
      <xdr:spPr>
        <a:xfrm>
          <a:off x="408305" y="734091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336</xdr:row>
      <xdr:rowOff>4445</xdr:rowOff>
    </xdr:from>
    <xdr:to>
      <xdr:col>1</xdr:col>
      <xdr:colOff>479425</xdr:colOff>
      <xdr:row>338</xdr:row>
      <xdr:rowOff>0</xdr:rowOff>
    </xdr:to>
    <xdr:cxnSp>
      <xdr:nvCxnSpPr>
        <xdr:cNvPr id="74" name="直接连接符 73"/>
        <xdr:cNvCxnSpPr/>
      </xdr:nvCxnSpPr>
      <xdr:spPr>
        <a:xfrm>
          <a:off x="402590" y="70039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317</xdr:row>
      <xdr:rowOff>4445</xdr:rowOff>
    </xdr:from>
    <xdr:to>
      <xdr:col>1</xdr:col>
      <xdr:colOff>479425</xdr:colOff>
      <xdr:row>319</xdr:row>
      <xdr:rowOff>0</xdr:rowOff>
    </xdr:to>
    <xdr:cxnSp>
      <xdr:nvCxnSpPr>
        <xdr:cNvPr id="75" name="直接连接符 74"/>
        <xdr:cNvCxnSpPr/>
      </xdr:nvCxnSpPr>
      <xdr:spPr>
        <a:xfrm>
          <a:off x="402590" y="66275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320</xdr:row>
      <xdr:rowOff>4445</xdr:rowOff>
    </xdr:from>
    <xdr:to>
      <xdr:col>1</xdr:col>
      <xdr:colOff>479425</xdr:colOff>
      <xdr:row>322</xdr:row>
      <xdr:rowOff>0</xdr:rowOff>
    </xdr:to>
    <xdr:cxnSp>
      <xdr:nvCxnSpPr>
        <xdr:cNvPr id="76" name="直接连接符 75"/>
        <xdr:cNvCxnSpPr/>
      </xdr:nvCxnSpPr>
      <xdr:spPr>
        <a:xfrm>
          <a:off x="402590" y="66869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323</xdr:row>
      <xdr:rowOff>5715</xdr:rowOff>
    </xdr:from>
    <xdr:to>
      <xdr:col>1</xdr:col>
      <xdr:colOff>431800</xdr:colOff>
      <xdr:row>325</xdr:row>
      <xdr:rowOff>184150</xdr:rowOff>
    </xdr:to>
    <xdr:cxnSp>
      <xdr:nvCxnSpPr>
        <xdr:cNvPr id="77" name="直接连接符 76"/>
        <xdr:cNvCxnSpPr/>
      </xdr:nvCxnSpPr>
      <xdr:spPr>
        <a:xfrm>
          <a:off x="408305" y="67465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305</xdr:row>
      <xdr:rowOff>4445</xdr:rowOff>
    </xdr:from>
    <xdr:to>
      <xdr:col>1</xdr:col>
      <xdr:colOff>479425</xdr:colOff>
      <xdr:row>307</xdr:row>
      <xdr:rowOff>0</xdr:rowOff>
    </xdr:to>
    <xdr:cxnSp>
      <xdr:nvCxnSpPr>
        <xdr:cNvPr id="78" name="直接连接符 77"/>
        <xdr:cNvCxnSpPr/>
      </xdr:nvCxnSpPr>
      <xdr:spPr>
        <a:xfrm>
          <a:off x="402590" y="63700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308</xdr:row>
      <xdr:rowOff>5715</xdr:rowOff>
    </xdr:from>
    <xdr:to>
      <xdr:col>1</xdr:col>
      <xdr:colOff>431800</xdr:colOff>
      <xdr:row>310</xdr:row>
      <xdr:rowOff>184150</xdr:rowOff>
    </xdr:to>
    <xdr:cxnSp>
      <xdr:nvCxnSpPr>
        <xdr:cNvPr id="79" name="直接连接符 78"/>
        <xdr:cNvCxnSpPr/>
      </xdr:nvCxnSpPr>
      <xdr:spPr>
        <a:xfrm>
          <a:off x="408305" y="642956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5715</xdr:rowOff>
    </xdr:from>
    <xdr:to>
      <xdr:col>1</xdr:col>
      <xdr:colOff>474272</xdr:colOff>
      <xdr:row>266</xdr:row>
      <xdr:rowOff>11</xdr:rowOff>
    </xdr:to>
    <xdr:cxnSp>
      <xdr:nvCxnSpPr>
        <xdr:cNvPr id="80" name="直接连接符 79"/>
        <xdr:cNvCxnSpPr/>
      </xdr:nvCxnSpPr>
      <xdr:spPr>
        <a:xfrm>
          <a:off x="402590" y="55380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296</xdr:row>
      <xdr:rowOff>4445</xdr:rowOff>
    </xdr:from>
    <xdr:to>
      <xdr:col>1</xdr:col>
      <xdr:colOff>479425</xdr:colOff>
      <xdr:row>298</xdr:row>
      <xdr:rowOff>0</xdr:rowOff>
    </xdr:to>
    <xdr:cxnSp>
      <xdr:nvCxnSpPr>
        <xdr:cNvPr id="81" name="直接连接符 80"/>
        <xdr:cNvCxnSpPr/>
      </xdr:nvCxnSpPr>
      <xdr:spPr>
        <a:xfrm>
          <a:off x="402590" y="61718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267</xdr:row>
      <xdr:rowOff>5715</xdr:rowOff>
    </xdr:from>
    <xdr:to>
      <xdr:col>1</xdr:col>
      <xdr:colOff>434340</xdr:colOff>
      <xdr:row>269</xdr:row>
      <xdr:rowOff>0</xdr:rowOff>
    </xdr:to>
    <xdr:cxnSp>
      <xdr:nvCxnSpPr>
        <xdr:cNvPr id="82" name="直接连接符 81"/>
        <xdr:cNvCxnSpPr/>
      </xdr:nvCxnSpPr>
      <xdr:spPr>
        <a:xfrm>
          <a:off x="402590" y="55974615"/>
          <a:ext cx="43434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275</xdr:row>
      <xdr:rowOff>4445</xdr:rowOff>
    </xdr:from>
    <xdr:to>
      <xdr:col>1</xdr:col>
      <xdr:colOff>479425</xdr:colOff>
      <xdr:row>277</xdr:row>
      <xdr:rowOff>0</xdr:rowOff>
    </xdr:to>
    <xdr:cxnSp>
      <xdr:nvCxnSpPr>
        <xdr:cNvPr id="83" name="直接连接符 82"/>
        <xdr:cNvCxnSpPr/>
      </xdr:nvCxnSpPr>
      <xdr:spPr>
        <a:xfrm>
          <a:off x="402590" y="57558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278</xdr:row>
      <xdr:rowOff>5715</xdr:rowOff>
    </xdr:from>
    <xdr:to>
      <xdr:col>1</xdr:col>
      <xdr:colOff>431800</xdr:colOff>
      <xdr:row>280</xdr:row>
      <xdr:rowOff>184150</xdr:rowOff>
    </xdr:to>
    <xdr:cxnSp>
      <xdr:nvCxnSpPr>
        <xdr:cNvPr id="84" name="直接连接符 83"/>
        <xdr:cNvCxnSpPr/>
      </xdr:nvCxnSpPr>
      <xdr:spPr>
        <a:xfrm>
          <a:off x="408305" y="58153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257</xdr:row>
      <xdr:rowOff>4445</xdr:rowOff>
    </xdr:from>
    <xdr:to>
      <xdr:col>1</xdr:col>
      <xdr:colOff>479425</xdr:colOff>
      <xdr:row>259</xdr:row>
      <xdr:rowOff>0</xdr:rowOff>
    </xdr:to>
    <xdr:cxnSp>
      <xdr:nvCxnSpPr>
        <xdr:cNvPr id="85" name="直接连接符 84"/>
        <xdr:cNvCxnSpPr/>
      </xdr:nvCxnSpPr>
      <xdr:spPr>
        <a:xfrm>
          <a:off x="402590" y="53794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232</xdr:row>
      <xdr:rowOff>5715</xdr:rowOff>
    </xdr:from>
    <xdr:to>
      <xdr:col>1</xdr:col>
      <xdr:colOff>474272</xdr:colOff>
      <xdr:row>234</xdr:row>
      <xdr:rowOff>11</xdr:rowOff>
    </xdr:to>
    <xdr:cxnSp>
      <xdr:nvCxnSpPr>
        <xdr:cNvPr id="86" name="直接连接符 85"/>
        <xdr:cNvCxnSpPr/>
      </xdr:nvCxnSpPr>
      <xdr:spPr>
        <a:xfrm>
          <a:off x="402590" y="488422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237</xdr:row>
      <xdr:rowOff>4445</xdr:rowOff>
    </xdr:from>
    <xdr:to>
      <xdr:col>1</xdr:col>
      <xdr:colOff>479425</xdr:colOff>
      <xdr:row>239</xdr:row>
      <xdr:rowOff>0</xdr:rowOff>
    </xdr:to>
    <xdr:cxnSp>
      <xdr:nvCxnSpPr>
        <xdr:cNvPr id="87" name="直接连接符 86"/>
        <xdr:cNvCxnSpPr/>
      </xdr:nvCxnSpPr>
      <xdr:spPr>
        <a:xfrm>
          <a:off x="402590" y="49831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240</xdr:row>
      <xdr:rowOff>5715</xdr:rowOff>
    </xdr:from>
    <xdr:to>
      <xdr:col>1</xdr:col>
      <xdr:colOff>431800</xdr:colOff>
      <xdr:row>242</xdr:row>
      <xdr:rowOff>184150</xdr:rowOff>
    </xdr:to>
    <xdr:cxnSp>
      <xdr:nvCxnSpPr>
        <xdr:cNvPr id="88" name="直接连接符 87"/>
        <xdr:cNvCxnSpPr/>
      </xdr:nvCxnSpPr>
      <xdr:spPr>
        <a:xfrm>
          <a:off x="408305" y="504272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</xdr:row>
      <xdr:rowOff>5715</xdr:rowOff>
    </xdr:from>
    <xdr:to>
      <xdr:col>1</xdr:col>
      <xdr:colOff>474272</xdr:colOff>
      <xdr:row>211</xdr:row>
      <xdr:rowOff>11</xdr:rowOff>
    </xdr:to>
    <xdr:cxnSp>
      <xdr:nvCxnSpPr>
        <xdr:cNvPr id="89" name="直接连接符 88"/>
        <xdr:cNvCxnSpPr/>
      </xdr:nvCxnSpPr>
      <xdr:spPr>
        <a:xfrm>
          <a:off x="402590" y="44042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228</xdr:row>
      <xdr:rowOff>4445</xdr:rowOff>
    </xdr:from>
    <xdr:to>
      <xdr:col>1</xdr:col>
      <xdr:colOff>479425</xdr:colOff>
      <xdr:row>230</xdr:row>
      <xdr:rowOff>0</xdr:rowOff>
    </xdr:to>
    <xdr:cxnSp>
      <xdr:nvCxnSpPr>
        <xdr:cNvPr id="90" name="直接连接符 89"/>
        <xdr:cNvCxnSpPr/>
      </xdr:nvCxnSpPr>
      <xdr:spPr>
        <a:xfrm>
          <a:off x="402590" y="47850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212</xdr:row>
      <xdr:rowOff>5715</xdr:rowOff>
    </xdr:from>
    <xdr:to>
      <xdr:col>1</xdr:col>
      <xdr:colOff>474272</xdr:colOff>
      <xdr:row>214</xdr:row>
      <xdr:rowOff>11</xdr:rowOff>
    </xdr:to>
    <xdr:cxnSp>
      <xdr:nvCxnSpPr>
        <xdr:cNvPr id="91" name="直接连接符 90"/>
        <xdr:cNvCxnSpPr/>
      </xdr:nvCxnSpPr>
      <xdr:spPr>
        <a:xfrm>
          <a:off x="402590" y="44681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216</xdr:row>
      <xdr:rowOff>4445</xdr:rowOff>
    </xdr:from>
    <xdr:to>
      <xdr:col>1</xdr:col>
      <xdr:colOff>479425</xdr:colOff>
      <xdr:row>218</xdr:row>
      <xdr:rowOff>0</xdr:rowOff>
    </xdr:to>
    <xdr:cxnSp>
      <xdr:nvCxnSpPr>
        <xdr:cNvPr id="92" name="直接连接符 91"/>
        <xdr:cNvCxnSpPr/>
      </xdr:nvCxnSpPr>
      <xdr:spPr>
        <a:xfrm>
          <a:off x="402590" y="45472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220</xdr:row>
      <xdr:rowOff>5715</xdr:rowOff>
    </xdr:from>
    <xdr:to>
      <xdr:col>1</xdr:col>
      <xdr:colOff>431800</xdr:colOff>
      <xdr:row>222</xdr:row>
      <xdr:rowOff>184150</xdr:rowOff>
    </xdr:to>
    <xdr:cxnSp>
      <xdr:nvCxnSpPr>
        <xdr:cNvPr id="93" name="直接连接符 92"/>
        <xdr:cNvCxnSpPr/>
      </xdr:nvCxnSpPr>
      <xdr:spPr>
        <a:xfrm>
          <a:off x="408305" y="462667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</xdr:row>
      <xdr:rowOff>5715</xdr:rowOff>
    </xdr:from>
    <xdr:to>
      <xdr:col>1</xdr:col>
      <xdr:colOff>474272</xdr:colOff>
      <xdr:row>177</xdr:row>
      <xdr:rowOff>11</xdr:rowOff>
    </xdr:to>
    <xdr:cxnSp>
      <xdr:nvCxnSpPr>
        <xdr:cNvPr id="94" name="直接连接符 93"/>
        <xdr:cNvCxnSpPr/>
      </xdr:nvCxnSpPr>
      <xdr:spPr>
        <a:xfrm>
          <a:off x="402590" y="37108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</xdr:row>
      <xdr:rowOff>4445</xdr:rowOff>
    </xdr:from>
    <xdr:to>
      <xdr:col>1</xdr:col>
      <xdr:colOff>479425</xdr:colOff>
      <xdr:row>206</xdr:row>
      <xdr:rowOff>0</xdr:rowOff>
    </xdr:to>
    <xdr:cxnSp>
      <xdr:nvCxnSpPr>
        <xdr:cNvPr id="95" name="直接连接符 94"/>
        <xdr:cNvCxnSpPr/>
      </xdr:nvCxnSpPr>
      <xdr:spPr>
        <a:xfrm>
          <a:off x="402590" y="42852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5715</xdr:rowOff>
    </xdr:from>
    <xdr:to>
      <xdr:col>1</xdr:col>
      <xdr:colOff>474272</xdr:colOff>
      <xdr:row>181</xdr:row>
      <xdr:rowOff>11</xdr:rowOff>
    </xdr:to>
    <xdr:cxnSp>
      <xdr:nvCxnSpPr>
        <xdr:cNvPr id="96" name="直接连接符 95"/>
        <xdr:cNvCxnSpPr/>
      </xdr:nvCxnSpPr>
      <xdr:spPr>
        <a:xfrm>
          <a:off x="402590" y="37900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</xdr:row>
      <xdr:rowOff>4445</xdr:rowOff>
    </xdr:from>
    <xdr:to>
      <xdr:col>1</xdr:col>
      <xdr:colOff>479425</xdr:colOff>
      <xdr:row>185</xdr:row>
      <xdr:rowOff>0</xdr:rowOff>
    </xdr:to>
    <xdr:cxnSp>
      <xdr:nvCxnSpPr>
        <xdr:cNvPr id="97" name="直接连接符 96"/>
        <xdr:cNvCxnSpPr/>
      </xdr:nvCxnSpPr>
      <xdr:spPr>
        <a:xfrm>
          <a:off x="402590" y="38691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</xdr:row>
      <xdr:rowOff>4445</xdr:rowOff>
    </xdr:from>
    <xdr:to>
      <xdr:col>1</xdr:col>
      <xdr:colOff>479425</xdr:colOff>
      <xdr:row>190</xdr:row>
      <xdr:rowOff>0</xdr:rowOff>
    </xdr:to>
    <xdr:cxnSp>
      <xdr:nvCxnSpPr>
        <xdr:cNvPr id="98" name="直接连接符 97"/>
        <xdr:cNvCxnSpPr/>
      </xdr:nvCxnSpPr>
      <xdr:spPr>
        <a:xfrm>
          <a:off x="402590" y="39682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191</xdr:row>
      <xdr:rowOff>5715</xdr:rowOff>
    </xdr:from>
    <xdr:to>
      <xdr:col>1</xdr:col>
      <xdr:colOff>431800</xdr:colOff>
      <xdr:row>193</xdr:row>
      <xdr:rowOff>184150</xdr:rowOff>
    </xdr:to>
    <xdr:cxnSp>
      <xdr:nvCxnSpPr>
        <xdr:cNvPr id="99" name="直接连接符 98"/>
        <xdr:cNvCxnSpPr/>
      </xdr:nvCxnSpPr>
      <xdr:spPr>
        <a:xfrm>
          <a:off x="408305" y="40278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</xdr:row>
      <xdr:rowOff>5715</xdr:rowOff>
    </xdr:from>
    <xdr:to>
      <xdr:col>1</xdr:col>
      <xdr:colOff>474272</xdr:colOff>
      <xdr:row>150</xdr:row>
      <xdr:rowOff>11</xdr:rowOff>
    </xdr:to>
    <xdr:cxnSp>
      <xdr:nvCxnSpPr>
        <xdr:cNvPr id="100" name="直接连接符 99"/>
        <xdr:cNvCxnSpPr/>
      </xdr:nvCxnSpPr>
      <xdr:spPr>
        <a:xfrm>
          <a:off x="402590" y="31560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</xdr:row>
      <xdr:rowOff>4445</xdr:rowOff>
    </xdr:from>
    <xdr:to>
      <xdr:col>1</xdr:col>
      <xdr:colOff>479425</xdr:colOff>
      <xdr:row>172</xdr:row>
      <xdr:rowOff>0</xdr:rowOff>
    </xdr:to>
    <xdr:cxnSp>
      <xdr:nvCxnSpPr>
        <xdr:cNvPr id="101" name="直接连接符 100"/>
        <xdr:cNvCxnSpPr/>
      </xdr:nvCxnSpPr>
      <xdr:spPr>
        <a:xfrm>
          <a:off x="402590" y="35918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</xdr:row>
      <xdr:rowOff>5715</xdr:rowOff>
    </xdr:from>
    <xdr:to>
      <xdr:col>1</xdr:col>
      <xdr:colOff>474272</xdr:colOff>
      <xdr:row>154</xdr:row>
      <xdr:rowOff>11</xdr:rowOff>
    </xdr:to>
    <xdr:cxnSp>
      <xdr:nvCxnSpPr>
        <xdr:cNvPr id="102" name="直接连接符 101"/>
        <xdr:cNvCxnSpPr/>
      </xdr:nvCxnSpPr>
      <xdr:spPr>
        <a:xfrm>
          <a:off x="402590" y="323532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</xdr:row>
      <xdr:rowOff>4445</xdr:rowOff>
    </xdr:from>
    <xdr:to>
      <xdr:col>1</xdr:col>
      <xdr:colOff>479425</xdr:colOff>
      <xdr:row>157</xdr:row>
      <xdr:rowOff>0</xdr:rowOff>
    </xdr:to>
    <xdr:cxnSp>
      <xdr:nvCxnSpPr>
        <xdr:cNvPr id="103" name="直接连接符 102"/>
        <xdr:cNvCxnSpPr/>
      </xdr:nvCxnSpPr>
      <xdr:spPr>
        <a:xfrm>
          <a:off x="402590" y="32946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158</xdr:row>
      <xdr:rowOff>5715</xdr:rowOff>
    </xdr:from>
    <xdr:to>
      <xdr:col>1</xdr:col>
      <xdr:colOff>431800</xdr:colOff>
      <xdr:row>160</xdr:row>
      <xdr:rowOff>184150</xdr:rowOff>
    </xdr:to>
    <xdr:cxnSp>
      <xdr:nvCxnSpPr>
        <xdr:cNvPr id="104" name="直接连接符 103"/>
        <xdr:cNvCxnSpPr/>
      </xdr:nvCxnSpPr>
      <xdr:spPr>
        <a:xfrm>
          <a:off x="408305" y="33541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</xdr:row>
      <xdr:rowOff>5715</xdr:rowOff>
    </xdr:from>
    <xdr:to>
      <xdr:col>1</xdr:col>
      <xdr:colOff>431800</xdr:colOff>
      <xdr:row>144</xdr:row>
      <xdr:rowOff>184150</xdr:rowOff>
    </xdr:to>
    <xdr:cxnSp>
      <xdr:nvCxnSpPr>
        <xdr:cNvPr id="105" name="直接连接符 104"/>
        <xdr:cNvCxnSpPr/>
      </xdr:nvCxnSpPr>
      <xdr:spPr>
        <a:xfrm>
          <a:off x="408305" y="30173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</xdr:row>
      <xdr:rowOff>4445</xdr:rowOff>
    </xdr:from>
    <xdr:to>
      <xdr:col>1</xdr:col>
      <xdr:colOff>479425</xdr:colOff>
      <xdr:row>140</xdr:row>
      <xdr:rowOff>0</xdr:rowOff>
    </xdr:to>
    <xdr:cxnSp>
      <xdr:nvCxnSpPr>
        <xdr:cNvPr id="106" name="直接连接符 105"/>
        <xdr:cNvCxnSpPr/>
      </xdr:nvCxnSpPr>
      <xdr:spPr>
        <a:xfrm>
          <a:off x="402590" y="29182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130</xdr:row>
      <xdr:rowOff>5715</xdr:rowOff>
    </xdr:from>
    <xdr:to>
      <xdr:col>1</xdr:col>
      <xdr:colOff>431800</xdr:colOff>
      <xdr:row>132</xdr:row>
      <xdr:rowOff>184150</xdr:rowOff>
    </xdr:to>
    <xdr:cxnSp>
      <xdr:nvCxnSpPr>
        <xdr:cNvPr id="107" name="直接连接符 106"/>
        <xdr:cNvCxnSpPr/>
      </xdr:nvCxnSpPr>
      <xdr:spPr>
        <a:xfrm>
          <a:off x="408305" y="275983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</xdr:row>
      <xdr:rowOff>5715</xdr:rowOff>
    </xdr:from>
    <xdr:to>
      <xdr:col>1</xdr:col>
      <xdr:colOff>431800</xdr:colOff>
      <xdr:row>127</xdr:row>
      <xdr:rowOff>184150</xdr:rowOff>
    </xdr:to>
    <xdr:cxnSp>
      <xdr:nvCxnSpPr>
        <xdr:cNvPr id="108" name="直接连接符 107"/>
        <xdr:cNvCxnSpPr/>
      </xdr:nvCxnSpPr>
      <xdr:spPr>
        <a:xfrm>
          <a:off x="408305" y="26409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</xdr:row>
      <xdr:rowOff>5715</xdr:rowOff>
    </xdr:from>
    <xdr:to>
      <xdr:col>1</xdr:col>
      <xdr:colOff>431800</xdr:colOff>
      <xdr:row>121</xdr:row>
      <xdr:rowOff>184150</xdr:rowOff>
    </xdr:to>
    <xdr:cxnSp>
      <xdr:nvCxnSpPr>
        <xdr:cNvPr id="109" name="直接连接符 108"/>
        <xdr:cNvCxnSpPr/>
      </xdr:nvCxnSpPr>
      <xdr:spPr>
        <a:xfrm>
          <a:off x="408305" y="25022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</xdr:row>
      <xdr:rowOff>5715</xdr:rowOff>
    </xdr:from>
    <xdr:to>
      <xdr:col>1</xdr:col>
      <xdr:colOff>474272</xdr:colOff>
      <xdr:row>56</xdr:row>
      <xdr:rowOff>11</xdr:rowOff>
    </xdr:to>
    <xdr:cxnSp>
      <xdr:nvCxnSpPr>
        <xdr:cNvPr id="110" name="直接连接符 109"/>
        <xdr:cNvCxnSpPr/>
      </xdr:nvCxnSpPr>
      <xdr:spPr>
        <a:xfrm>
          <a:off x="402590" y="11748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</xdr:row>
      <xdr:rowOff>4445</xdr:rowOff>
    </xdr:from>
    <xdr:to>
      <xdr:col>1</xdr:col>
      <xdr:colOff>479425</xdr:colOff>
      <xdr:row>111</xdr:row>
      <xdr:rowOff>0</xdr:rowOff>
    </xdr:to>
    <xdr:cxnSp>
      <xdr:nvCxnSpPr>
        <xdr:cNvPr id="111" name="直接连接符 110"/>
        <xdr:cNvCxnSpPr/>
      </xdr:nvCxnSpPr>
      <xdr:spPr>
        <a:xfrm>
          <a:off x="402590" y="22644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</xdr:row>
      <xdr:rowOff>5715</xdr:rowOff>
    </xdr:from>
    <xdr:to>
      <xdr:col>1</xdr:col>
      <xdr:colOff>474272</xdr:colOff>
      <xdr:row>63</xdr:row>
      <xdr:rowOff>11</xdr:rowOff>
    </xdr:to>
    <xdr:cxnSp>
      <xdr:nvCxnSpPr>
        <xdr:cNvPr id="112" name="直接连接符 111"/>
        <xdr:cNvCxnSpPr/>
      </xdr:nvCxnSpPr>
      <xdr:spPr>
        <a:xfrm>
          <a:off x="402590" y="13135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</xdr:row>
      <xdr:rowOff>4445</xdr:rowOff>
    </xdr:from>
    <xdr:to>
      <xdr:col>1</xdr:col>
      <xdr:colOff>479425</xdr:colOff>
      <xdr:row>68</xdr:row>
      <xdr:rowOff>0</xdr:rowOff>
    </xdr:to>
    <xdr:cxnSp>
      <xdr:nvCxnSpPr>
        <xdr:cNvPr id="113" name="直接连接符 112"/>
        <xdr:cNvCxnSpPr/>
      </xdr:nvCxnSpPr>
      <xdr:spPr>
        <a:xfrm>
          <a:off x="402590" y="14124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</xdr:row>
      <xdr:rowOff>4445</xdr:rowOff>
    </xdr:from>
    <xdr:to>
      <xdr:col>1</xdr:col>
      <xdr:colOff>479425</xdr:colOff>
      <xdr:row>78</xdr:row>
      <xdr:rowOff>0</xdr:rowOff>
    </xdr:to>
    <xdr:cxnSp>
      <xdr:nvCxnSpPr>
        <xdr:cNvPr id="114" name="直接连接符 113"/>
        <xdr:cNvCxnSpPr/>
      </xdr:nvCxnSpPr>
      <xdr:spPr>
        <a:xfrm>
          <a:off x="402590" y="16106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</xdr:row>
      <xdr:rowOff>5715</xdr:rowOff>
    </xdr:from>
    <xdr:to>
      <xdr:col>1</xdr:col>
      <xdr:colOff>431800</xdr:colOff>
      <xdr:row>83</xdr:row>
      <xdr:rowOff>184150</xdr:rowOff>
    </xdr:to>
    <xdr:cxnSp>
      <xdr:nvCxnSpPr>
        <xdr:cNvPr id="115" name="直接连接符 114"/>
        <xdr:cNvCxnSpPr/>
      </xdr:nvCxnSpPr>
      <xdr:spPr>
        <a:xfrm>
          <a:off x="408305" y="17098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</xdr:row>
      <xdr:rowOff>4445</xdr:rowOff>
    </xdr:from>
    <xdr:to>
      <xdr:col>1</xdr:col>
      <xdr:colOff>479425</xdr:colOff>
      <xdr:row>52</xdr:row>
      <xdr:rowOff>0</xdr:rowOff>
    </xdr:to>
    <xdr:cxnSp>
      <xdr:nvCxnSpPr>
        <xdr:cNvPr id="116" name="直接连接符 115"/>
        <xdr:cNvCxnSpPr/>
      </xdr:nvCxnSpPr>
      <xdr:spPr>
        <a:xfrm>
          <a:off x="402590" y="10756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</xdr:row>
      <xdr:rowOff>5715</xdr:rowOff>
    </xdr:from>
    <xdr:to>
      <xdr:col>1</xdr:col>
      <xdr:colOff>474272</xdr:colOff>
      <xdr:row>33</xdr:row>
      <xdr:rowOff>11</xdr:rowOff>
    </xdr:to>
    <xdr:cxnSp>
      <xdr:nvCxnSpPr>
        <xdr:cNvPr id="117" name="直接连接符 116"/>
        <xdr:cNvCxnSpPr/>
      </xdr:nvCxnSpPr>
      <xdr:spPr>
        <a:xfrm>
          <a:off x="402590" y="6993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</xdr:row>
      <xdr:rowOff>4445</xdr:rowOff>
    </xdr:from>
    <xdr:to>
      <xdr:col>1</xdr:col>
      <xdr:colOff>479425</xdr:colOff>
      <xdr:row>37</xdr:row>
      <xdr:rowOff>0</xdr:rowOff>
    </xdr:to>
    <xdr:cxnSp>
      <xdr:nvCxnSpPr>
        <xdr:cNvPr id="118" name="直接连接符 117"/>
        <xdr:cNvCxnSpPr/>
      </xdr:nvCxnSpPr>
      <xdr:spPr>
        <a:xfrm>
          <a:off x="402590" y="7785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39</xdr:row>
      <xdr:rowOff>5715</xdr:rowOff>
    </xdr:from>
    <xdr:to>
      <xdr:col>1</xdr:col>
      <xdr:colOff>431800</xdr:colOff>
      <xdr:row>41</xdr:row>
      <xdr:rowOff>184150</xdr:rowOff>
    </xdr:to>
    <xdr:cxnSp>
      <xdr:nvCxnSpPr>
        <xdr:cNvPr id="119" name="直接连接符 118"/>
        <xdr:cNvCxnSpPr/>
      </xdr:nvCxnSpPr>
      <xdr:spPr>
        <a:xfrm>
          <a:off x="408305" y="8578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</xdr:row>
      <xdr:rowOff>4445</xdr:rowOff>
    </xdr:from>
    <xdr:to>
      <xdr:col>1</xdr:col>
      <xdr:colOff>479425</xdr:colOff>
      <xdr:row>19</xdr:row>
      <xdr:rowOff>0</xdr:rowOff>
    </xdr:to>
    <xdr:cxnSp>
      <xdr:nvCxnSpPr>
        <xdr:cNvPr id="120" name="直接连接符 119"/>
        <xdr:cNvCxnSpPr/>
      </xdr:nvCxnSpPr>
      <xdr:spPr>
        <a:xfrm>
          <a:off x="402590" y="382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121" name="直接连接符 120"/>
        <xdr:cNvCxnSpPr/>
      </xdr:nvCxnSpPr>
      <xdr:spPr>
        <a:xfrm>
          <a:off x="408305" y="1050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1658</xdr:row>
      <xdr:rowOff>5715</xdr:rowOff>
    </xdr:from>
    <xdr:to>
      <xdr:col>1</xdr:col>
      <xdr:colOff>502920</xdr:colOff>
      <xdr:row>1659</xdr:row>
      <xdr:rowOff>190500</xdr:rowOff>
    </xdr:to>
    <xdr:cxnSp>
      <xdr:nvCxnSpPr>
        <xdr:cNvPr id="122" name="直接连接符 121"/>
        <xdr:cNvCxnSpPr/>
      </xdr:nvCxnSpPr>
      <xdr:spPr>
        <a:xfrm>
          <a:off x="402590" y="344300810"/>
          <a:ext cx="50292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1729</xdr:row>
      <xdr:rowOff>4445</xdr:rowOff>
    </xdr:from>
    <xdr:to>
      <xdr:col>1</xdr:col>
      <xdr:colOff>479425</xdr:colOff>
      <xdr:row>1731</xdr:row>
      <xdr:rowOff>0</xdr:rowOff>
    </xdr:to>
    <xdr:cxnSp>
      <xdr:nvCxnSpPr>
        <xdr:cNvPr id="123" name="直接连接符 122"/>
        <xdr:cNvCxnSpPr/>
      </xdr:nvCxnSpPr>
      <xdr:spPr>
        <a:xfrm>
          <a:off x="402590" y="358762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1666</xdr:row>
      <xdr:rowOff>5715</xdr:rowOff>
    </xdr:from>
    <xdr:to>
      <xdr:col>1</xdr:col>
      <xdr:colOff>474272</xdr:colOff>
      <xdr:row>1668</xdr:row>
      <xdr:rowOff>11</xdr:rowOff>
    </xdr:to>
    <xdr:cxnSp>
      <xdr:nvCxnSpPr>
        <xdr:cNvPr id="124" name="直接连接符 123"/>
        <xdr:cNvCxnSpPr/>
      </xdr:nvCxnSpPr>
      <xdr:spPr>
        <a:xfrm>
          <a:off x="402590" y="345885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1678</xdr:row>
      <xdr:rowOff>4445</xdr:rowOff>
    </xdr:from>
    <xdr:to>
      <xdr:col>1</xdr:col>
      <xdr:colOff>479425</xdr:colOff>
      <xdr:row>1680</xdr:row>
      <xdr:rowOff>0</xdr:rowOff>
    </xdr:to>
    <xdr:cxnSp>
      <xdr:nvCxnSpPr>
        <xdr:cNvPr id="125" name="直接连接符 124"/>
        <xdr:cNvCxnSpPr/>
      </xdr:nvCxnSpPr>
      <xdr:spPr>
        <a:xfrm>
          <a:off x="402590" y="348261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1685</xdr:row>
      <xdr:rowOff>4445</xdr:rowOff>
    </xdr:from>
    <xdr:to>
      <xdr:col>1</xdr:col>
      <xdr:colOff>479425</xdr:colOff>
      <xdr:row>1687</xdr:row>
      <xdr:rowOff>0</xdr:rowOff>
    </xdr:to>
    <xdr:cxnSp>
      <xdr:nvCxnSpPr>
        <xdr:cNvPr id="126" name="直接连接符 125"/>
        <xdr:cNvCxnSpPr/>
      </xdr:nvCxnSpPr>
      <xdr:spPr>
        <a:xfrm>
          <a:off x="402590" y="349648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1692</xdr:row>
      <xdr:rowOff>5715</xdr:rowOff>
    </xdr:from>
    <xdr:to>
      <xdr:col>1</xdr:col>
      <xdr:colOff>431800</xdr:colOff>
      <xdr:row>1694</xdr:row>
      <xdr:rowOff>184150</xdr:rowOff>
    </xdr:to>
    <xdr:cxnSp>
      <xdr:nvCxnSpPr>
        <xdr:cNvPr id="127" name="直接连接符 126"/>
        <xdr:cNvCxnSpPr/>
      </xdr:nvCxnSpPr>
      <xdr:spPr>
        <a:xfrm>
          <a:off x="408305" y="351036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1639</xdr:row>
      <xdr:rowOff>5715</xdr:rowOff>
    </xdr:from>
    <xdr:to>
      <xdr:col>1</xdr:col>
      <xdr:colOff>474272</xdr:colOff>
      <xdr:row>1641</xdr:row>
      <xdr:rowOff>11</xdr:rowOff>
    </xdr:to>
    <xdr:cxnSp>
      <xdr:nvCxnSpPr>
        <xdr:cNvPr id="128" name="直接连接符 127"/>
        <xdr:cNvCxnSpPr/>
      </xdr:nvCxnSpPr>
      <xdr:spPr>
        <a:xfrm>
          <a:off x="402590" y="340338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1654</xdr:row>
      <xdr:rowOff>4445</xdr:rowOff>
    </xdr:from>
    <xdr:to>
      <xdr:col>1</xdr:col>
      <xdr:colOff>479425</xdr:colOff>
      <xdr:row>1656</xdr:row>
      <xdr:rowOff>0</xdr:rowOff>
    </xdr:to>
    <xdr:cxnSp>
      <xdr:nvCxnSpPr>
        <xdr:cNvPr id="129" name="直接连接符 128"/>
        <xdr:cNvCxnSpPr/>
      </xdr:nvCxnSpPr>
      <xdr:spPr>
        <a:xfrm>
          <a:off x="402590" y="343308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1643</xdr:row>
      <xdr:rowOff>4445</xdr:rowOff>
    </xdr:from>
    <xdr:to>
      <xdr:col>1</xdr:col>
      <xdr:colOff>479425</xdr:colOff>
      <xdr:row>1645</xdr:row>
      <xdr:rowOff>0</xdr:rowOff>
    </xdr:to>
    <xdr:cxnSp>
      <xdr:nvCxnSpPr>
        <xdr:cNvPr id="130" name="直接连接符 129"/>
        <xdr:cNvCxnSpPr/>
      </xdr:nvCxnSpPr>
      <xdr:spPr>
        <a:xfrm>
          <a:off x="402590" y="341129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1648</xdr:row>
      <xdr:rowOff>4445</xdr:rowOff>
    </xdr:from>
    <xdr:to>
      <xdr:col>1</xdr:col>
      <xdr:colOff>479425</xdr:colOff>
      <xdr:row>1650</xdr:row>
      <xdr:rowOff>0</xdr:rowOff>
    </xdr:to>
    <xdr:cxnSp>
      <xdr:nvCxnSpPr>
        <xdr:cNvPr id="131" name="直接连接符 130"/>
        <xdr:cNvCxnSpPr/>
      </xdr:nvCxnSpPr>
      <xdr:spPr>
        <a:xfrm>
          <a:off x="402590" y="342120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1635</xdr:row>
      <xdr:rowOff>4445</xdr:rowOff>
    </xdr:from>
    <xdr:to>
      <xdr:col>1</xdr:col>
      <xdr:colOff>479425</xdr:colOff>
      <xdr:row>1637</xdr:row>
      <xdr:rowOff>0</xdr:rowOff>
    </xdr:to>
    <xdr:cxnSp>
      <xdr:nvCxnSpPr>
        <xdr:cNvPr id="132" name="直接连接符 131"/>
        <xdr:cNvCxnSpPr/>
      </xdr:nvCxnSpPr>
      <xdr:spPr>
        <a:xfrm>
          <a:off x="402590" y="339346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1627</xdr:row>
      <xdr:rowOff>5715</xdr:rowOff>
    </xdr:from>
    <xdr:to>
      <xdr:col>1</xdr:col>
      <xdr:colOff>431800</xdr:colOff>
      <xdr:row>1629</xdr:row>
      <xdr:rowOff>184150</xdr:rowOff>
    </xdr:to>
    <xdr:cxnSp>
      <xdr:nvCxnSpPr>
        <xdr:cNvPr id="133" name="直接连接符 132"/>
        <xdr:cNvCxnSpPr/>
      </xdr:nvCxnSpPr>
      <xdr:spPr>
        <a:xfrm>
          <a:off x="408305" y="337762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1614</xdr:row>
      <xdr:rowOff>5715</xdr:rowOff>
    </xdr:from>
    <xdr:to>
      <xdr:col>1</xdr:col>
      <xdr:colOff>474272</xdr:colOff>
      <xdr:row>1616</xdr:row>
      <xdr:rowOff>11</xdr:rowOff>
    </xdr:to>
    <xdr:cxnSp>
      <xdr:nvCxnSpPr>
        <xdr:cNvPr id="134" name="直接连接符 133"/>
        <xdr:cNvCxnSpPr/>
      </xdr:nvCxnSpPr>
      <xdr:spPr>
        <a:xfrm>
          <a:off x="402590" y="334989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1619</xdr:row>
      <xdr:rowOff>4445</xdr:rowOff>
    </xdr:from>
    <xdr:to>
      <xdr:col>1</xdr:col>
      <xdr:colOff>479425</xdr:colOff>
      <xdr:row>1621</xdr:row>
      <xdr:rowOff>0</xdr:rowOff>
    </xdr:to>
    <xdr:cxnSp>
      <xdr:nvCxnSpPr>
        <xdr:cNvPr id="135" name="直接连接符 134"/>
        <xdr:cNvCxnSpPr/>
      </xdr:nvCxnSpPr>
      <xdr:spPr>
        <a:xfrm>
          <a:off x="402590" y="335978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1609</xdr:row>
      <xdr:rowOff>5715</xdr:rowOff>
    </xdr:from>
    <xdr:to>
      <xdr:col>1</xdr:col>
      <xdr:colOff>431800</xdr:colOff>
      <xdr:row>1611</xdr:row>
      <xdr:rowOff>184150</xdr:rowOff>
    </xdr:to>
    <xdr:cxnSp>
      <xdr:nvCxnSpPr>
        <xdr:cNvPr id="136" name="直接连接符 135"/>
        <xdr:cNvCxnSpPr/>
      </xdr:nvCxnSpPr>
      <xdr:spPr>
        <a:xfrm>
          <a:off x="408305" y="333800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1595</xdr:row>
      <xdr:rowOff>5715</xdr:rowOff>
    </xdr:from>
    <xdr:to>
      <xdr:col>1</xdr:col>
      <xdr:colOff>474272</xdr:colOff>
      <xdr:row>1597</xdr:row>
      <xdr:rowOff>11</xdr:rowOff>
    </xdr:to>
    <xdr:cxnSp>
      <xdr:nvCxnSpPr>
        <xdr:cNvPr id="137" name="直接连接符 136"/>
        <xdr:cNvCxnSpPr/>
      </xdr:nvCxnSpPr>
      <xdr:spPr>
        <a:xfrm>
          <a:off x="402590" y="3308286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1598</xdr:row>
      <xdr:rowOff>5715</xdr:rowOff>
    </xdr:from>
    <xdr:to>
      <xdr:col>1</xdr:col>
      <xdr:colOff>431800</xdr:colOff>
      <xdr:row>1600</xdr:row>
      <xdr:rowOff>184150</xdr:rowOff>
    </xdr:to>
    <xdr:cxnSp>
      <xdr:nvCxnSpPr>
        <xdr:cNvPr id="138" name="直接连接符 137"/>
        <xdr:cNvCxnSpPr/>
      </xdr:nvCxnSpPr>
      <xdr:spPr>
        <a:xfrm>
          <a:off x="408305" y="331423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1535</xdr:row>
      <xdr:rowOff>5715</xdr:rowOff>
    </xdr:from>
    <xdr:to>
      <xdr:col>1</xdr:col>
      <xdr:colOff>474272</xdr:colOff>
      <xdr:row>1537</xdr:row>
      <xdr:rowOff>11</xdr:rowOff>
    </xdr:to>
    <xdr:cxnSp>
      <xdr:nvCxnSpPr>
        <xdr:cNvPr id="139" name="直接连接符 138"/>
        <xdr:cNvCxnSpPr/>
      </xdr:nvCxnSpPr>
      <xdr:spPr>
        <a:xfrm>
          <a:off x="402590" y="318743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1590</xdr:row>
      <xdr:rowOff>4445</xdr:rowOff>
    </xdr:from>
    <xdr:to>
      <xdr:col>1</xdr:col>
      <xdr:colOff>479425</xdr:colOff>
      <xdr:row>1592</xdr:row>
      <xdr:rowOff>0</xdr:rowOff>
    </xdr:to>
    <xdr:cxnSp>
      <xdr:nvCxnSpPr>
        <xdr:cNvPr id="140" name="直接连接符 139"/>
        <xdr:cNvCxnSpPr/>
      </xdr:nvCxnSpPr>
      <xdr:spPr>
        <a:xfrm>
          <a:off x="402590" y="329638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1542</xdr:row>
      <xdr:rowOff>5715</xdr:rowOff>
    </xdr:from>
    <xdr:to>
      <xdr:col>1</xdr:col>
      <xdr:colOff>474272</xdr:colOff>
      <xdr:row>1544</xdr:row>
      <xdr:rowOff>11</xdr:rowOff>
    </xdr:to>
    <xdr:cxnSp>
      <xdr:nvCxnSpPr>
        <xdr:cNvPr id="141" name="直接连接符 140"/>
        <xdr:cNvCxnSpPr/>
      </xdr:nvCxnSpPr>
      <xdr:spPr>
        <a:xfrm>
          <a:off x="402590" y="320130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1553</xdr:row>
      <xdr:rowOff>4445</xdr:rowOff>
    </xdr:from>
    <xdr:to>
      <xdr:col>1</xdr:col>
      <xdr:colOff>479425</xdr:colOff>
      <xdr:row>1555</xdr:row>
      <xdr:rowOff>0</xdr:rowOff>
    </xdr:to>
    <xdr:cxnSp>
      <xdr:nvCxnSpPr>
        <xdr:cNvPr id="142" name="直接连接符 141"/>
        <xdr:cNvCxnSpPr/>
      </xdr:nvCxnSpPr>
      <xdr:spPr>
        <a:xfrm>
          <a:off x="402590" y="322308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1557</xdr:row>
      <xdr:rowOff>4445</xdr:rowOff>
    </xdr:from>
    <xdr:to>
      <xdr:col>1</xdr:col>
      <xdr:colOff>479425</xdr:colOff>
      <xdr:row>1559</xdr:row>
      <xdr:rowOff>0</xdr:rowOff>
    </xdr:to>
    <xdr:cxnSp>
      <xdr:nvCxnSpPr>
        <xdr:cNvPr id="143" name="直接连接符 142"/>
        <xdr:cNvCxnSpPr/>
      </xdr:nvCxnSpPr>
      <xdr:spPr>
        <a:xfrm>
          <a:off x="402590" y="323100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1561</xdr:row>
      <xdr:rowOff>5715</xdr:rowOff>
    </xdr:from>
    <xdr:to>
      <xdr:col>1</xdr:col>
      <xdr:colOff>431800</xdr:colOff>
      <xdr:row>1563</xdr:row>
      <xdr:rowOff>184150</xdr:rowOff>
    </xdr:to>
    <xdr:cxnSp>
      <xdr:nvCxnSpPr>
        <xdr:cNvPr id="144" name="直接连接符 143"/>
        <xdr:cNvCxnSpPr/>
      </xdr:nvCxnSpPr>
      <xdr:spPr>
        <a:xfrm>
          <a:off x="408305" y="323894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1465</xdr:row>
      <xdr:rowOff>5715</xdr:rowOff>
    </xdr:from>
    <xdr:to>
      <xdr:col>1</xdr:col>
      <xdr:colOff>474272</xdr:colOff>
      <xdr:row>1467</xdr:row>
      <xdr:rowOff>11</xdr:rowOff>
    </xdr:to>
    <xdr:cxnSp>
      <xdr:nvCxnSpPr>
        <xdr:cNvPr id="145" name="直接连接符 144"/>
        <xdr:cNvCxnSpPr/>
      </xdr:nvCxnSpPr>
      <xdr:spPr>
        <a:xfrm>
          <a:off x="402590" y="3046768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1525</xdr:row>
      <xdr:rowOff>4445</xdr:rowOff>
    </xdr:from>
    <xdr:to>
      <xdr:col>1</xdr:col>
      <xdr:colOff>479425</xdr:colOff>
      <xdr:row>1527</xdr:row>
      <xdr:rowOff>0</xdr:rowOff>
    </xdr:to>
    <xdr:cxnSp>
      <xdr:nvCxnSpPr>
        <xdr:cNvPr id="146" name="直接连接符 145"/>
        <xdr:cNvCxnSpPr/>
      </xdr:nvCxnSpPr>
      <xdr:spPr>
        <a:xfrm>
          <a:off x="402590" y="316562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1469</xdr:row>
      <xdr:rowOff>5715</xdr:rowOff>
    </xdr:from>
    <xdr:to>
      <xdr:col>1</xdr:col>
      <xdr:colOff>474272</xdr:colOff>
      <xdr:row>1471</xdr:row>
      <xdr:rowOff>11</xdr:rowOff>
    </xdr:to>
    <xdr:cxnSp>
      <xdr:nvCxnSpPr>
        <xdr:cNvPr id="147" name="直接连接符 146"/>
        <xdr:cNvCxnSpPr/>
      </xdr:nvCxnSpPr>
      <xdr:spPr>
        <a:xfrm>
          <a:off x="402590" y="3054692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1475</xdr:row>
      <xdr:rowOff>4445</xdr:rowOff>
    </xdr:from>
    <xdr:to>
      <xdr:col>1</xdr:col>
      <xdr:colOff>479425</xdr:colOff>
      <xdr:row>1477</xdr:row>
      <xdr:rowOff>0</xdr:rowOff>
    </xdr:to>
    <xdr:cxnSp>
      <xdr:nvCxnSpPr>
        <xdr:cNvPr id="148" name="直接连接符 147"/>
        <xdr:cNvCxnSpPr/>
      </xdr:nvCxnSpPr>
      <xdr:spPr>
        <a:xfrm>
          <a:off x="402590" y="306656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1482</xdr:row>
      <xdr:rowOff>4445</xdr:rowOff>
    </xdr:from>
    <xdr:to>
      <xdr:col>1</xdr:col>
      <xdr:colOff>479425</xdr:colOff>
      <xdr:row>1484</xdr:row>
      <xdr:rowOff>0</xdr:rowOff>
    </xdr:to>
    <xdr:cxnSp>
      <xdr:nvCxnSpPr>
        <xdr:cNvPr id="149" name="直接连接符 148"/>
        <xdr:cNvCxnSpPr/>
      </xdr:nvCxnSpPr>
      <xdr:spPr>
        <a:xfrm>
          <a:off x="402590" y="308043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1492</xdr:row>
      <xdr:rowOff>5715</xdr:rowOff>
    </xdr:from>
    <xdr:to>
      <xdr:col>1</xdr:col>
      <xdr:colOff>431800</xdr:colOff>
      <xdr:row>1494</xdr:row>
      <xdr:rowOff>184150</xdr:rowOff>
    </xdr:to>
    <xdr:cxnSp>
      <xdr:nvCxnSpPr>
        <xdr:cNvPr id="150" name="直接连接符 149"/>
        <xdr:cNvCxnSpPr/>
      </xdr:nvCxnSpPr>
      <xdr:spPr>
        <a:xfrm>
          <a:off x="408305" y="310026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1448</xdr:row>
      <xdr:rowOff>5715</xdr:rowOff>
    </xdr:from>
    <xdr:to>
      <xdr:col>1</xdr:col>
      <xdr:colOff>474272</xdr:colOff>
      <xdr:row>1450</xdr:row>
      <xdr:rowOff>11</xdr:rowOff>
    </xdr:to>
    <xdr:cxnSp>
      <xdr:nvCxnSpPr>
        <xdr:cNvPr id="151" name="直接连接符 150"/>
        <xdr:cNvCxnSpPr/>
      </xdr:nvCxnSpPr>
      <xdr:spPr>
        <a:xfrm>
          <a:off x="402590" y="300912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1451</xdr:row>
      <xdr:rowOff>5715</xdr:rowOff>
    </xdr:from>
    <xdr:to>
      <xdr:col>1</xdr:col>
      <xdr:colOff>431800</xdr:colOff>
      <xdr:row>1453</xdr:row>
      <xdr:rowOff>184150</xdr:rowOff>
    </xdr:to>
    <xdr:cxnSp>
      <xdr:nvCxnSpPr>
        <xdr:cNvPr id="152" name="直接连接符 151"/>
        <xdr:cNvCxnSpPr/>
      </xdr:nvCxnSpPr>
      <xdr:spPr>
        <a:xfrm>
          <a:off x="408305" y="301506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1414</xdr:row>
      <xdr:rowOff>5715</xdr:rowOff>
    </xdr:from>
    <xdr:to>
      <xdr:col>1</xdr:col>
      <xdr:colOff>474272</xdr:colOff>
      <xdr:row>1416</xdr:row>
      <xdr:rowOff>11</xdr:rowOff>
    </xdr:to>
    <xdr:cxnSp>
      <xdr:nvCxnSpPr>
        <xdr:cNvPr id="153" name="直接连接符 152"/>
        <xdr:cNvCxnSpPr/>
      </xdr:nvCxnSpPr>
      <xdr:spPr>
        <a:xfrm>
          <a:off x="402590" y="293978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1441</xdr:row>
      <xdr:rowOff>4445</xdr:rowOff>
    </xdr:from>
    <xdr:to>
      <xdr:col>1</xdr:col>
      <xdr:colOff>479425</xdr:colOff>
      <xdr:row>1443</xdr:row>
      <xdr:rowOff>0</xdr:rowOff>
    </xdr:to>
    <xdr:cxnSp>
      <xdr:nvCxnSpPr>
        <xdr:cNvPr id="154" name="直接连接符 153"/>
        <xdr:cNvCxnSpPr/>
      </xdr:nvCxnSpPr>
      <xdr:spPr>
        <a:xfrm>
          <a:off x="402590" y="299326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1418</xdr:row>
      <xdr:rowOff>5715</xdr:rowOff>
    </xdr:from>
    <xdr:to>
      <xdr:col>1</xdr:col>
      <xdr:colOff>474272</xdr:colOff>
      <xdr:row>1420</xdr:row>
      <xdr:rowOff>11</xdr:rowOff>
    </xdr:to>
    <xdr:cxnSp>
      <xdr:nvCxnSpPr>
        <xdr:cNvPr id="155" name="直接连接符 154"/>
        <xdr:cNvCxnSpPr/>
      </xdr:nvCxnSpPr>
      <xdr:spPr>
        <a:xfrm>
          <a:off x="402590" y="2947708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1423</xdr:row>
      <xdr:rowOff>4445</xdr:rowOff>
    </xdr:from>
    <xdr:to>
      <xdr:col>1</xdr:col>
      <xdr:colOff>479425</xdr:colOff>
      <xdr:row>1425</xdr:row>
      <xdr:rowOff>0</xdr:rowOff>
    </xdr:to>
    <xdr:cxnSp>
      <xdr:nvCxnSpPr>
        <xdr:cNvPr id="156" name="直接连接符 155"/>
        <xdr:cNvCxnSpPr/>
      </xdr:nvCxnSpPr>
      <xdr:spPr>
        <a:xfrm>
          <a:off x="402590" y="295760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1427</xdr:row>
      <xdr:rowOff>5715</xdr:rowOff>
    </xdr:from>
    <xdr:to>
      <xdr:col>1</xdr:col>
      <xdr:colOff>431800</xdr:colOff>
      <xdr:row>1429</xdr:row>
      <xdr:rowOff>184150</xdr:rowOff>
    </xdr:to>
    <xdr:cxnSp>
      <xdr:nvCxnSpPr>
        <xdr:cNvPr id="157" name="直接连接符 156"/>
        <xdr:cNvCxnSpPr/>
      </xdr:nvCxnSpPr>
      <xdr:spPr>
        <a:xfrm>
          <a:off x="408305" y="296553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1372</xdr:row>
      <xdr:rowOff>5715</xdr:rowOff>
    </xdr:from>
    <xdr:to>
      <xdr:col>1</xdr:col>
      <xdr:colOff>474272</xdr:colOff>
      <xdr:row>1374</xdr:row>
      <xdr:rowOff>11</xdr:rowOff>
    </xdr:to>
    <xdr:cxnSp>
      <xdr:nvCxnSpPr>
        <xdr:cNvPr id="158" name="直接连接符 157"/>
        <xdr:cNvCxnSpPr/>
      </xdr:nvCxnSpPr>
      <xdr:spPr>
        <a:xfrm>
          <a:off x="402590" y="285459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1406</xdr:row>
      <xdr:rowOff>4445</xdr:rowOff>
    </xdr:from>
    <xdr:to>
      <xdr:col>1</xdr:col>
      <xdr:colOff>479425</xdr:colOff>
      <xdr:row>1408</xdr:row>
      <xdr:rowOff>0</xdr:rowOff>
    </xdr:to>
    <xdr:cxnSp>
      <xdr:nvCxnSpPr>
        <xdr:cNvPr id="159" name="直接连接符 158"/>
        <xdr:cNvCxnSpPr/>
      </xdr:nvCxnSpPr>
      <xdr:spPr>
        <a:xfrm>
          <a:off x="402590" y="292193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1375</xdr:row>
      <xdr:rowOff>5715</xdr:rowOff>
    </xdr:from>
    <xdr:to>
      <xdr:col>1</xdr:col>
      <xdr:colOff>474272</xdr:colOff>
      <xdr:row>1377</xdr:row>
      <xdr:rowOff>11</xdr:rowOff>
    </xdr:to>
    <xdr:cxnSp>
      <xdr:nvCxnSpPr>
        <xdr:cNvPr id="160" name="直接连接符 159"/>
        <xdr:cNvCxnSpPr/>
      </xdr:nvCxnSpPr>
      <xdr:spPr>
        <a:xfrm>
          <a:off x="402590" y="286053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1380</xdr:row>
      <xdr:rowOff>4445</xdr:rowOff>
    </xdr:from>
    <xdr:to>
      <xdr:col>1</xdr:col>
      <xdr:colOff>479425</xdr:colOff>
      <xdr:row>1382</xdr:row>
      <xdr:rowOff>0</xdr:rowOff>
    </xdr:to>
    <xdr:cxnSp>
      <xdr:nvCxnSpPr>
        <xdr:cNvPr id="161" name="直接连接符 160"/>
        <xdr:cNvCxnSpPr/>
      </xdr:nvCxnSpPr>
      <xdr:spPr>
        <a:xfrm>
          <a:off x="402590" y="287042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1386</xdr:row>
      <xdr:rowOff>4445</xdr:rowOff>
    </xdr:from>
    <xdr:to>
      <xdr:col>1</xdr:col>
      <xdr:colOff>479425</xdr:colOff>
      <xdr:row>1388</xdr:row>
      <xdr:rowOff>0</xdr:rowOff>
    </xdr:to>
    <xdr:cxnSp>
      <xdr:nvCxnSpPr>
        <xdr:cNvPr id="162" name="直接连接符 161"/>
        <xdr:cNvCxnSpPr/>
      </xdr:nvCxnSpPr>
      <xdr:spPr>
        <a:xfrm>
          <a:off x="402590" y="288231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1390</xdr:row>
      <xdr:rowOff>5715</xdr:rowOff>
    </xdr:from>
    <xdr:to>
      <xdr:col>1</xdr:col>
      <xdr:colOff>431800</xdr:colOff>
      <xdr:row>1392</xdr:row>
      <xdr:rowOff>184150</xdr:rowOff>
    </xdr:to>
    <xdr:cxnSp>
      <xdr:nvCxnSpPr>
        <xdr:cNvPr id="163" name="直接连接符 162"/>
        <xdr:cNvCxnSpPr/>
      </xdr:nvCxnSpPr>
      <xdr:spPr>
        <a:xfrm>
          <a:off x="408305" y="289025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1367</xdr:row>
      <xdr:rowOff>5715</xdr:rowOff>
    </xdr:from>
    <xdr:to>
      <xdr:col>1</xdr:col>
      <xdr:colOff>431800</xdr:colOff>
      <xdr:row>1369</xdr:row>
      <xdr:rowOff>184150</xdr:rowOff>
    </xdr:to>
    <xdr:cxnSp>
      <xdr:nvCxnSpPr>
        <xdr:cNvPr id="164" name="直接连接符 163"/>
        <xdr:cNvCxnSpPr/>
      </xdr:nvCxnSpPr>
      <xdr:spPr>
        <a:xfrm>
          <a:off x="408305" y="284270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1340</xdr:row>
      <xdr:rowOff>5715</xdr:rowOff>
    </xdr:from>
    <xdr:to>
      <xdr:col>1</xdr:col>
      <xdr:colOff>474272</xdr:colOff>
      <xdr:row>1342</xdr:row>
      <xdr:rowOff>11</xdr:rowOff>
    </xdr:to>
    <xdr:cxnSp>
      <xdr:nvCxnSpPr>
        <xdr:cNvPr id="165" name="直接连接符 164"/>
        <xdr:cNvCxnSpPr/>
      </xdr:nvCxnSpPr>
      <xdr:spPr>
        <a:xfrm>
          <a:off x="402590" y="2785249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1355</xdr:row>
      <xdr:rowOff>4445</xdr:rowOff>
    </xdr:from>
    <xdr:to>
      <xdr:col>1</xdr:col>
      <xdr:colOff>479425</xdr:colOff>
      <xdr:row>1357</xdr:row>
      <xdr:rowOff>0</xdr:rowOff>
    </xdr:to>
    <xdr:cxnSp>
      <xdr:nvCxnSpPr>
        <xdr:cNvPr id="166" name="直接连接符 165"/>
        <xdr:cNvCxnSpPr/>
      </xdr:nvCxnSpPr>
      <xdr:spPr>
        <a:xfrm>
          <a:off x="402590" y="281495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1343</xdr:row>
      <xdr:rowOff>5715</xdr:rowOff>
    </xdr:from>
    <xdr:to>
      <xdr:col>1</xdr:col>
      <xdr:colOff>474272</xdr:colOff>
      <xdr:row>1345</xdr:row>
      <xdr:rowOff>11</xdr:rowOff>
    </xdr:to>
    <xdr:cxnSp>
      <xdr:nvCxnSpPr>
        <xdr:cNvPr id="167" name="直接连接符 166"/>
        <xdr:cNvCxnSpPr/>
      </xdr:nvCxnSpPr>
      <xdr:spPr>
        <a:xfrm>
          <a:off x="402590" y="279119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1346</xdr:row>
      <xdr:rowOff>5715</xdr:rowOff>
    </xdr:from>
    <xdr:to>
      <xdr:col>1</xdr:col>
      <xdr:colOff>431800</xdr:colOff>
      <xdr:row>1348</xdr:row>
      <xdr:rowOff>184150</xdr:rowOff>
    </xdr:to>
    <xdr:cxnSp>
      <xdr:nvCxnSpPr>
        <xdr:cNvPr id="168" name="直接连接符 167"/>
        <xdr:cNvCxnSpPr/>
      </xdr:nvCxnSpPr>
      <xdr:spPr>
        <a:xfrm>
          <a:off x="408305" y="2797136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1305</xdr:row>
      <xdr:rowOff>5715</xdr:rowOff>
    </xdr:from>
    <xdr:to>
      <xdr:col>1</xdr:col>
      <xdr:colOff>474272</xdr:colOff>
      <xdr:row>1307</xdr:row>
      <xdr:rowOff>11</xdr:rowOff>
    </xdr:to>
    <xdr:cxnSp>
      <xdr:nvCxnSpPr>
        <xdr:cNvPr id="169" name="直接连接符 168"/>
        <xdr:cNvCxnSpPr/>
      </xdr:nvCxnSpPr>
      <xdr:spPr>
        <a:xfrm>
          <a:off x="402590" y="2713926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1333</xdr:row>
      <xdr:rowOff>4445</xdr:rowOff>
    </xdr:from>
    <xdr:to>
      <xdr:col>1</xdr:col>
      <xdr:colOff>479425</xdr:colOff>
      <xdr:row>1335</xdr:row>
      <xdr:rowOff>0</xdr:rowOff>
    </xdr:to>
    <xdr:cxnSp>
      <xdr:nvCxnSpPr>
        <xdr:cNvPr id="170" name="直接连接符 169"/>
        <xdr:cNvCxnSpPr/>
      </xdr:nvCxnSpPr>
      <xdr:spPr>
        <a:xfrm>
          <a:off x="402590" y="276938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1308</xdr:row>
      <xdr:rowOff>5715</xdr:rowOff>
    </xdr:from>
    <xdr:to>
      <xdr:col>1</xdr:col>
      <xdr:colOff>474272</xdr:colOff>
      <xdr:row>1310</xdr:row>
      <xdr:rowOff>11</xdr:rowOff>
    </xdr:to>
    <xdr:cxnSp>
      <xdr:nvCxnSpPr>
        <xdr:cNvPr id="171" name="直接连接符 170"/>
        <xdr:cNvCxnSpPr/>
      </xdr:nvCxnSpPr>
      <xdr:spPr>
        <a:xfrm>
          <a:off x="402590" y="2719870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1311</xdr:row>
      <xdr:rowOff>4445</xdr:rowOff>
    </xdr:from>
    <xdr:to>
      <xdr:col>1</xdr:col>
      <xdr:colOff>479425</xdr:colOff>
      <xdr:row>1313</xdr:row>
      <xdr:rowOff>0</xdr:rowOff>
    </xdr:to>
    <xdr:cxnSp>
      <xdr:nvCxnSpPr>
        <xdr:cNvPr id="172" name="直接连接符 171"/>
        <xdr:cNvCxnSpPr/>
      </xdr:nvCxnSpPr>
      <xdr:spPr>
        <a:xfrm>
          <a:off x="402590" y="272580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1314</xdr:row>
      <xdr:rowOff>4445</xdr:rowOff>
    </xdr:from>
    <xdr:to>
      <xdr:col>1</xdr:col>
      <xdr:colOff>479425</xdr:colOff>
      <xdr:row>1316</xdr:row>
      <xdr:rowOff>0</xdr:rowOff>
    </xdr:to>
    <xdr:cxnSp>
      <xdr:nvCxnSpPr>
        <xdr:cNvPr id="173" name="直接连接符 172"/>
        <xdr:cNvCxnSpPr/>
      </xdr:nvCxnSpPr>
      <xdr:spPr>
        <a:xfrm>
          <a:off x="402590" y="273174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1317</xdr:row>
      <xdr:rowOff>5715</xdr:rowOff>
    </xdr:from>
    <xdr:to>
      <xdr:col>1</xdr:col>
      <xdr:colOff>431800</xdr:colOff>
      <xdr:row>1319</xdr:row>
      <xdr:rowOff>184150</xdr:rowOff>
    </xdr:to>
    <xdr:cxnSp>
      <xdr:nvCxnSpPr>
        <xdr:cNvPr id="174" name="直接连接符 173"/>
        <xdr:cNvCxnSpPr/>
      </xdr:nvCxnSpPr>
      <xdr:spPr>
        <a:xfrm>
          <a:off x="408305" y="2737700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1297</xdr:row>
      <xdr:rowOff>5715</xdr:rowOff>
    </xdr:from>
    <xdr:to>
      <xdr:col>1</xdr:col>
      <xdr:colOff>431800</xdr:colOff>
      <xdr:row>1299</xdr:row>
      <xdr:rowOff>184150</xdr:rowOff>
    </xdr:to>
    <xdr:cxnSp>
      <xdr:nvCxnSpPr>
        <xdr:cNvPr id="175" name="直接连接符 174"/>
        <xdr:cNvCxnSpPr/>
      </xdr:nvCxnSpPr>
      <xdr:spPr>
        <a:xfrm>
          <a:off x="408305" y="2696095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1291</xdr:row>
      <xdr:rowOff>4445</xdr:rowOff>
    </xdr:from>
    <xdr:to>
      <xdr:col>1</xdr:col>
      <xdr:colOff>479425</xdr:colOff>
      <xdr:row>1293</xdr:row>
      <xdr:rowOff>0</xdr:rowOff>
    </xdr:to>
    <xdr:cxnSp>
      <xdr:nvCxnSpPr>
        <xdr:cNvPr id="176" name="直接连接符 175"/>
        <xdr:cNvCxnSpPr/>
      </xdr:nvCxnSpPr>
      <xdr:spPr>
        <a:xfrm>
          <a:off x="402590" y="268221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1264</xdr:row>
      <xdr:rowOff>5715</xdr:rowOff>
    </xdr:from>
    <xdr:to>
      <xdr:col>1</xdr:col>
      <xdr:colOff>474272</xdr:colOff>
      <xdr:row>1266</xdr:row>
      <xdr:rowOff>11</xdr:rowOff>
    </xdr:to>
    <xdr:cxnSp>
      <xdr:nvCxnSpPr>
        <xdr:cNvPr id="177" name="直接连接符 176"/>
        <xdr:cNvCxnSpPr/>
      </xdr:nvCxnSpPr>
      <xdr:spPr>
        <a:xfrm>
          <a:off x="402590" y="2624772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1268</xdr:row>
      <xdr:rowOff>4445</xdr:rowOff>
    </xdr:from>
    <xdr:to>
      <xdr:col>1</xdr:col>
      <xdr:colOff>479425</xdr:colOff>
      <xdr:row>1270</xdr:row>
      <xdr:rowOff>0</xdr:rowOff>
    </xdr:to>
    <xdr:cxnSp>
      <xdr:nvCxnSpPr>
        <xdr:cNvPr id="178" name="直接连接符 177"/>
        <xdr:cNvCxnSpPr/>
      </xdr:nvCxnSpPr>
      <xdr:spPr>
        <a:xfrm>
          <a:off x="402590" y="26326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1271</xdr:row>
      <xdr:rowOff>4445</xdr:rowOff>
    </xdr:from>
    <xdr:to>
      <xdr:col>1</xdr:col>
      <xdr:colOff>479425</xdr:colOff>
      <xdr:row>1273</xdr:row>
      <xdr:rowOff>0</xdr:rowOff>
    </xdr:to>
    <xdr:cxnSp>
      <xdr:nvCxnSpPr>
        <xdr:cNvPr id="179" name="直接连接符 178"/>
        <xdr:cNvCxnSpPr/>
      </xdr:nvCxnSpPr>
      <xdr:spPr>
        <a:xfrm>
          <a:off x="402590" y="263862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1274</xdr:row>
      <xdr:rowOff>5715</xdr:rowOff>
    </xdr:from>
    <xdr:to>
      <xdr:col>1</xdr:col>
      <xdr:colOff>431800</xdr:colOff>
      <xdr:row>1276</xdr:row>
      <xdr:rowOff>184150</xdr:rowOff>
    </xdr:to>
    <xdr:cxnSp>
      <xdr:nvCxnSpPr>
        <xdr:cNvPr id="180" name="直接连接符 179"/>
        <xdr:cNvCxnSpPr/>
      </xdr:nvCxnSpPr>
      <xdr:spPr>
        <a:xfrm>
          <a:off x="408305" y="264458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1256</xdr:row>
      <xdr:rowOff>4445</xdr:rowOff>
    </xdr:from>
    <xdr:to>
      <xdr:col>1</xdr:col>
      <xdr:colOff>479425</xdr:colOff>
      <xdr:row>1258</xdr:row>
      <xdr:rowOff>0</xdr:rowOff>
    </xdr:to>
    <xdr:cxnSp>
      <xdr:nvCxnSpPr>
        <xdr:cNvPr id="181" name="直接连接符 180"/>
        <xdr:cNvCxnSpPr/>
      </xdr:nvCxnSpPr>
      <xdr:spPr>
        <a:xfrm>
          <a:off x="402590" y="260692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1230</xdr:row>
      <xdr:rowOff>5715</xdr:rowOff>
    </xdr:from>
    <xdr:to>
      <xdr:col>1</xdr:col>
      <xdr:colOff>474272</xdr:colOff>
      <xdr:row>1232</xdr:row>
      <xdr:rowOff>11</xdr:rowOff>
    </xdr:to>
    <xdr:cxnSp>
      <xdr:nvCxnSpPr>
        <xdr:cNvPr id="182" name="直接连接符 181"/>
        <xdr:cNvCxnSpPr/>
      </xdr:nvCxnSpPr>
      <xdr:spPr>
        <a:xfrm>
          <a:off x="402590" y="255543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1234</xdr:row>
      <xdr:rowOff>4445</xdr:rowOff>
    </xdr:from>
    <xdr:to>
      <xdr:col>1</xdr:col>
      <xdr:colOff>479425</xdr:colOff>
      <xdr:row>1236</xdr:row>
      <xdr:rowOff>0</xdr:rowOff>
    </xdr:to>
    <xdr:cxnSp>
      <xdr:nvCxnSpPr>
        <xdr:cNvPr id="183" name="直接连接符 182"/>
        <xdr:cNvCxnSpPr/>
      </xdr:nvCxnSpPr>
      <xdr:spPr>
        <a:xfrm>
          <a:off x="402590" y="256334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1240</xdr:row>
      <xdr:rowOff>4445</xdr:rowOff>
    </xdr:from>
    <xdr:to>
      <xdr:col>1</xdr:col>
      <xdr:colOff>479425</xdr:colOff>
      <xdr:row>1242</xdr:row>
      <xdr:rowOff>0</xdr:rowOff>
    </xdr:to>
    <xdr:cxnSp>
      <xdr:nvCxnSpPr>
        <xdr:cNvPr id="184" name="直接连接符 183"/>
        <xdr:cNvCxnSpPr/>
      </xdr:nvCxnSpPr>
      <xdr:spPr>
        <a:xfrm>
          <a:off x="402590" y="257522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1244</xdr:row>
      <xdr:rowOff>5715</xdr:rowOff>
    </xdr:from>
    <xdr:to>
      <xdr:col>1</xdr:col>
      <xdr:colOff>431800</xdr:colOff>
      <xdr:row>1246</xdr:row>
      <xdr:rowOff>184150</xdr:rowOff>
    </xdr:to>
    <xdr:cxnSp>
      <xdr:nvCxnSpPr>
        <xdr:cNvPr id="185" name="直接连接符 184"/>
        <xdr:cNvCxnSpPr/>
      </xdr:nvCxnSpPr>
      <xdr:spPr>
        <a:xfrm>
          <a:off x="408305" y="258316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1204</xdr:row>
      <xdr:rowOff>5715</xdr:rowOff>
    </xdr:from>
    <xdr:to>
      <xdr:col>1</xdr:col>
      <xdr:colOff>474272</xdr:colOff>
      <xdr:row>1206</xdr:row>
      <xdr:rowOff>11</xdr:rowOff>
    </xdr:to>
    <xdr:cxnSp>
      <xdr:nvCxnSpPr>
        <xdr:cNvPr id="186" name="直接连接符 185"/>
        <xdr:cNvCxnSpPr/>
      </xdr:nvCxnSpPr>
      <xdr:spPr>
        <a:xfrm>
          <a:off x="402590" y="2501322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1207</xdr:row>
      <xdr:rowOff>5715</xdr:rowOff>
    </xdr:from>
    <xdr:to>
      <xdr:col>1</xdr:col>
      <xdr:colOff>474272</xdr:colOff>
      <xdr:row>1209</xdr:row>
      <xdr:rowOff>11</xdr:rowOff>
    </xdr:to>
    <xdr:cxnSp>
      <xdr:nvCxnSpPr>
        <xdr:cNvPr id="187" name="直接连接符 186"/>
        <xdr:cNvCxnSpPr/>
      </xdr:nvCxnSpPr>
      <xdr:spPr>
        <a:xfrm>
          <a:off x="402590" y="2507265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1211</xdr:row>
      <xdr:rowOff>4445</xdr:rowOff>
    </xdr:from>
    <xdr:to>
      <xdr:col>1</xdr:col>
      <xdr:colOff>479425</xdr:colOff>
      <xdr:row>1213</xdr:row>
      <xdr:rowOff>0</xdr:rowOff>
    </xdr:to>
    <xdr:cxnSp>
      <xdr:nvCxnSpPr>
        <xdr:cNvPr id="188" name="直接连接符 187"/>
        <xdr:cNvCxnSpPr/>
      </xdr:nvCxnSpPr>
      <xdr:spPr>
        <a:xfrm>
          <a:off x="402590" y="251579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1215</xdr:row>
      <xdr:rowOff>4445</xdr:rowOff>
    </xdr:from>
    <xdr:to>
      <xdr:col>1</xdr:col>
      <xdr:colOff>479425</xdr:colOff>
      <xdr:row>1217</xdr:row>
      <xdr:rowOff>0</xdr:rowOff>
    </xdr:to>
    <xdr:cxnSp>
      <xdr:nvCxnSpPr>
        <xdr:cNvPr id="189" name="直接连接符 188"/>
        <xdr:cNvCxnSpPr/>
      </xdr:nvCxnSpPr>
      <xdr:spPr>
        <a:xfrm>
          <a:off x="402590" y="252371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1218</xdr:row>
      <xdr:rowOff>5715</xdr:rowOff>
    </xdr:from>
    <xdr:to>
      <xdr:col>1</xdr:col>
      <xdr:colOff>431800</xdr:colOff>
      <xdr:row>1220</xdr:row>
      <xdr:rowOff>184150</xdr:rowOff>
    </xdr:to>
    <xdr:cxnSp>
      <xdr:nvCxnSpPr>
        <xdr:cNvPr id="190" name="直接连接符 189"/>
        <xdr:cNvCxnSpPr/>
      </xdr:nvCxnSpPr>
      <xdr:spPr>
        <a:xfrm>
          <a:off x="408305" y="252967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1149</xdr:row>
      <xdr:rowOff>5715</xdr:rowOff>
    </xdr:from>
    <xdr:to>
      <xdr:col>1</xdr:col>
      <xdr:colOff>474272</xdr:colOff>
      <xdr:row>1151</xdr:row>
      <xdr:rowOff>11</xdr:rowOff>
    </xdr:to>
    <xdr:cxnSp>
      <xdr:nvCxnSpPr>
        <xdr:cNvPr id="191" name="直接连接符 190"/>
        <xdr:cNvCxnSpPr/>
      </xdr:nvCxnSpPr>
      <xdr:spPr>
        <a:xfrm>
          <a:off x="402590" y="2390374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1198</xdr:row>
      <xdr:rowOff>4445</xdr:rowOff>
    </xdr:from>
    <xdr:to>
      <xdr:col>1</xdr:col>
      <xdr:colOff>479425</xdr:colOff>
      <xdr:row>1200</xdr:row>
      <xdr:rowOff>0</xdr:rowOff>
    </xdr:to>
    <xdr:cxnSp>
      <xdr:nvCxnSpPr>
        <xdr:cNvPr id="192" name="直接连接符 191"/>
        <xdr:cNvCxnSpPr/>
      </xdr:nvCxnSpPr>
      <xdr:spPr>
        <a:xfrm>
          <a:off x="402590" y="248744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1155</xdr:row>
      <xdr:rowOff>5715</xdr:rowOff>
    </xdr:from>
    <xdr:to>
      <xdr:col>1</xdr:col>
      <xdr:colOff>474272</xdr:colOff>
      <xdr:row>1157</xdr:row>
      <xdr:rowOff>11</xdr:rowOff>
    </xdr:to>
    <xdr:cxnSp>
      <xdr:nvCxnSpPr>
        <xdr:cNvPr id="193" name="直接连接符 192"/>
        <xdr:cNvCxnSpPr/>
      </xdr:nvCxnSpPr>
      <xdr:spPr>
        <a:xfrm>
          <a:off x="402590" y="2402262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1166</xdr:row>
      <xdr:rowOff>4445</xdr:rowOff>
    </xdr:from>
    <xdr:to>
      <xdr:col>1</xdr:col>
      <xdr:colOff>479425</xdr:colOff>
      <xdr:row>1168</xdr:row>
      <xdr:rowOff>0</xdr:rowOff>
    </xdr:to>
    <xdr:cxnSp>
      <xdr:nvCxnSpPr>
        <xdr:cNvPr id="194" name="直接连接符 193"/>
        <xdr:cNvCxnSpPr/>
      </xdr:nvCxnSpPr>
      <xdr:spPr>
        <a:xfrm>
          <a:off x="402590" y="242404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1170</xdr:row>
      <xdr:rowOff>4445</xdr:rowOff>
    </xdr:from>
    <xdr:to>
      <xdr:col>1</xdr:col>
      <xdr:colOff>479425</xdr:colOff>
      <xdr:row>1172</xdr:row>
      <xdr:rowOff>0</xdr:rowOff>
    </xdr:to>
    <xdr:cxnSp>
      <xdr:nvCxnSpPr>
        <xdr:cNvPr id="195" name="直接连接符 194"/>
        <xdr:cNvCxnSpPr/>
      </xdr:nvCxnSpPr>
      <xdr:spPr>
        <a:xfrm>
          <a:off x="402590" y="243196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1174</xdr:row>
      <xdr:rowOff>5715</xdr:rowOff>
    </xdr:from>
    <xdr:to>
      <xdr:col>1</xdr:col>
      <xdr:colOff>431800</xdr:colOff>
      <xdr:row>1176</xdr:row>
      <xdr:rowOff>184150</xdr:rowOff>
    </xdr:to>
    <xdr:cxnSp>
      <xdr:nvCxnSpPr>
        <xdr:cNvPr id="196" name="直接连接符 195"/>
        <xdr:cNvCxnSpPr/>
      </xdr:nvCxnSpPr>
      <xdr:spPr>
        <a:xfrm>
          <a:off x="408305" y="243990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1123</xdr:row>
      <xdr:rowOff>5715</xdr:rowOff>
    </xdr:from>
    <xdr:to>
      <xdr:col>1</xdr:col>
      <xdr:colOff>474272</xdr:colOff>
      <xdr:row>1125</xdr:row>
      <xdr:rowOff>11</xdr:rowOff>
    </xdr:to>
    <xdr:cxnSp>
      <xdr:nvCxnSpPr>
        <xdr:cNvPr id="197" name="直接连接符 196"/>
        <xdr:cNvCxnSpPr/>
      </xdr:nvCxnSpPr>
      <xdr:spPr>
        <a:xfrm>
          <a:off x="402590" y="233688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1145</xdr:row>
      <xdr:rowOff>4445</xdr:rowOff>
    </xdr:from>
    <xdr:to>
      <xdr:col>1</xdr:col>
      <xdr:colOff>479425</xdr:colOff>
      <xdr:row>1147</xdr:row>
      <xdr:rowOff>0</xdr:rowOff>
    </xdr:to>
    <xdr:cxnSp>
      <xdr:nvCxnSpPr>
        <xdr:cNvPr id="198" name="直接连接符 197"/>
        <xdr:cNvCxnSpPr/>
      </xdr:nvCxnSpPr>
      <xdr:spPr>
        <a:xfrm>
          <a:off x="402590" y="238045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1126</xdr:row>
      <xdr:rowOff>4445</xdr:rowOff>
    </xdr:from>
    <xdr:to>
      <xdr:col>1</xdr:col>
      <xdr:colOff>479425</xdr:colOff>
      <xdr:row>1128</xdr:row>
      <xdr:rowOff>0</xdr:rowOff>
    </xdr:to>
    <xdr:cxnSp>
      <xdr:nvCxnSpPr>
        <xdr:cNvPr id="199" name="直接连接符 198"/>
        <xdr:cNvCxnSpPr/>
      </xdr:nvCxnSpPr>
      <xdr:spPr>
        <a:xfrm>
          <a:off x="402590" y="234281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1130</xdr:row>
      <xdr:rowOff>4445</xdr:rowOff>
    </xdr:from>
    <xdr:to>
      <xdr:col>1</xdr:col>
      <xdr:colOff>479425</xdr:colOff>
      <xdr:row>1132</xdr:row>
      <xdr:rowOff>0</xdr:rowOff>
    </xdr:to>
    <xdr:cxnSp>
      <xdr:nvCxnSpPr>
        <xdr:cNvPr id="200" name="直接连接符 199"/>
        <xdr:cNvCxnSpPr/>
      </xdr:nvCxnSpPr>
      <xdr:spPr>
        <a:xfrm>
          <a:off x="402590" y="235073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1134</xdr:row>
      <xdr:rowOff>5715</xdr:rowOff>
    </xdr:from>
    <xdr:to>
      <xdr:col>1</xdr:col>
      <xdr:colOff>431800</xdr:colOff>
      <xdr:row>1136</xdr:row>
      <xdr:rowOff>184150</xdr:rowOff>
    </xdr:to>
    <xdr:cxnSp>
      <xdr:nvCxnSpPr>
        <xdr:cNvPr id="201" name="直接连接符 200"/>
        <xdr:cNvCxnSpPr/>
      </xdr:nvCxnSpPr>
      <xdr:spPr>
        <a:xfrm>
          <a:off x="408305" y="235867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1114</xdr:row>
      <xdr:rowOff>5715</xdr:rowOff>
    </xdr:from>
    <xdr:to>
      <xdr:col>1</xdr:col>
      <xdr:colOff>431800</xdr:colOff>
      <xdr:row>1116</xdr:row>
      <xdr:rowOff>184150</xdr:rowOff>
    </xdr:to>
    <xdr:cxnSp>
      <xdr:nvCxnSpPr>
        <xdr:cNvPr id="202" name="直接连接符 201"/>
        <xdr:cNvCxnSpPr/>
      </xdr:nvCxnSpPr>
      <xdr:spPr>
        <a:xfrm>
          <a:off x="408305" y="2317070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1109</xdr:row>
      <xdr:rowOff>5715</xdr:rowOff>
    </xdr:from>
    <xdr:to>
      <xdr:col>1</xdr:col>
      <xdr:colOff>431800</xdr:colOff>
      <xdr:row>1111</xdr:row>
      <xdr:rowOff>184150</xdr:rowOff>
    </xdr:to>
    <xdr:cxnSp>
      <xdr:nvCxnSpPr>
        <xdr:cNvPr id="203" name="直接连接符 202"/>
        <xdr:cNvCxnSpPr/>
      </xdr:nvCxnSpPr>
      <xdr:spPr>
        <a:xfrm>
          <a:off x="408305" y="2305183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1105</xdr:row>
      <xdr:rowOff>4445</xdr:rowOff>
    </xdr:from>
    <xdr:to>
      <xdr:col>1</xdr:col>
      <xdr:colOff>479425</xdr:colOff>
      <xdr:row>1107</xdr:row>
      <xdr:rowOff>0</xdr:rowOff>
    </xdr:to>
    <xdr:cxnSp>
      <xdr:nvCxnSpPr>
        <xdr:cNvPr id="204" name="直接连接符 203"/>
        <xdr:cNvCxnSpPr/>
      </xdr:nvCxnSpPr>
      <xdr:spPr>
        <a:xfrm>
          <a:off x="402590" y="229526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1086</xdr:row>
      <xdr:rowOff>5715</xdr:rowOff>
    </xdr:from>
    <xdr:to>
      <xdr:col>1</xdr:col>
      <xdr:colOff>474272</xdr:colOff>
      <xdr:row>1088</xdr:row>
      <xdr:rowOff>11</xdr:rowOff>
    </xdr:to>
    <xdr:cxnSp>
      <xdr:nvCxnSpPr>
        <xdr:cNvPr id="205" name="直接连接符 204"/>
        <xdr:cNvCxnSpPr/>
      </xdr:nvCxnSpPr>
      <xdr:spPr>
        <a:xfrm>
          <a:off x="402590" y="2253672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1090</xdr:row>
      <xdr:rowOff>4445</xdr:rowOff>
    </xdr:from>
    <xdr:to>
      <xdr:col>1</xdr:col>
      <xdr:colOff>479425</xdr:colOff>
      <xdr:row>1092</xdr:row>
      <xdr:rowOff>0</xdr:rowOff>
    </xdr:to>
    <xdr:cxnSp>
      <xdr:nvCxnSpPr>
        <xdr:cNvPr id="206" name="直接连接符 205"/>
        <xdr:cNvCxnSpPr/>
      </xdr:nvCxnSpPr>
      <xdr:spPr>
        <a:xfrm>
          <a:off x="402590" y="226158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1094</xdr:row>
      <xdr:rowOff>5715</xdr:rowOff>
    </xdr:from>
    <xdr:to>
      <xdr:col>1</xdr:col>
      <xdr:colOff>431800</xdr:colOff>
      <xdr:row>1096</xdr:row>
      <xdr:rowOff>184150</xdr:rowOff>
    </xdr:to>
    <xdr:cxnSp>
      <xdr:nvCxnSpPr>
        <xdr:cNvPr id="207" name="直接连接符 206"/>
        <xdr:cNvCxnSpPr/>
      </xdr:nvCxnSpPr>
      <xdr:spPr>
        <a:xfrm>
          <a:off x="408305" y="2269521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1013</xdr:row>
      <xdr:rowOff>5715</xdr:rowOff>
    </xdr:from>
    <xdr:to>
      <xdr:col>1</xdr:col>
      <xdr:colOff>495300</xdr:colOff>
      <xdr:row>1015</xdr:row>
      <xdr:rowOff>7620</xdr:rowOff>
    </xdr:to>
    <xdr:cxnSp>
      <xdr:nvCxnSpPr>
        <xdr:cNvPr id="208" name="直接连接符 207"/>
        <xdr:cNvCxnSpPr/>
      </xdr:nvCxnSpPr>
      <xdr:spPr>
        <a:xfrm>
          <a:off x="402590" y="210310095"/>
          <a:ext cx="495300" cy="3981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1080</xdr:row>
      <xdr:rowOff>4445</xdr:rowOff>
    </xdr:from>
    <xdr:to>
      <xdr:col>1</xdr:col>
      <xdr:colOff>479425</xdr:colOff>
      <xdr:row>1082</xdr:row>
      <xdr:rowOff>0</xdr:rowOff>
    </xdr:to>
    <xdr:cxnSp>
      <xdr:nvCxnSpPr>
        <xdr:cNvPr id="209" name="直接连接符 208"/>
        <xdr:cNvCxnSpPr/>
      </xdr:nvCxnSpPr>
      <xdr:spPr>
        <a:xfrm>
          <a:off x="402590" y="223979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1023</xdr:row>
      <xdr:rowOff>5715</xdr:rowOff>
    </xdr:from>
    <xdr:to>
      <xdr:col>1</xdr:col>
      <xdr:colOff>495300</xdr:colOff>
      <xdr:row>1024</xdr:row>
      <xdr:rowOff>190500</xdr:rowOff>
    </xdr:to>
    <xdr:cxnSp>
      <xdr:nvCxnSpPr>
        <xdr:cNvPr id="210" name="直接连接符 209"/>
        <xdr:cNvCxnSpPr/>
      </xdr:nvCxnSpPr>
      <xdr:spPr>
        <a:xfrm>
          <a:off x="402590" y="212291295"/>
          <a:ext cx="4953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1041</xdr:row>
      <xdr:rowOff>4445</xdr:rowOff>
    </xdr:from>
    <xdr:to>
      <xdr:col>1</xdr:col>
      <xdr:colOff>479425</xdr:colOff>
      <xdr:row>1043</xdr:row>
      <xdr:rowOff>0</xdr:rowOff>
    </xdr:to>
    <xdr:cxnSp>
      <xdr:nvCxnSpPr>
        <xdr:cNvPr id="211" name="直接连接符 210"/>
        <xdr:cNvCxnSpPr/>
      </xdr:nvCxnSpPr>
      <xdr:spPr>
        <a:xfrm>
          <a:off x="402590" y="215856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1050</xdr:row>
      <xdr:rowOff>4445</xdr:rowOff>
    </xdr:from>
    <xdr:to>
      <xdr:col>1</xdr:col>
      <xdr:colOff>479425</xdr:colOff>
      <xdr:row>1052</xdr:row>
      <xdr:rowOff>0</xdr:rowOff>
    </xdr:to>
    <xdr:cxnSp>
      <xdr:nvCxnSpPr>
        <xdr:cNvPr id="212" name="直接连接符 211"/>
        <xdr:cNvCxnSpPr/>
      </xdr:nvCxnSpPr>
      <xdr:spPr>
        <a:xfrm>
          <a:off x="402590" y="217639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1057</xdr:row>
      <xdr:rowOff>5715</xdr:rowOff>
    </xdr:from>
    <xdr:to>
      <xdr:col>1</xdr:col>
      <xdr:colOff>431800</xdr:colOff>
      <xdr:row>1059</xdr:row>
      <xdr:rowOff>184150</xdr:rowOff>
    </xdr:to>
    <xdr:cxnSp>
      <xdr:nvCxnSpPr>
        <xdr:cNvPr id="213" name="直接连接符 212"/>
        <xdr:cNvCxnSpPr/>
      </xdr:nvCxnSpPr>
      <xdr:spPr>
        <a:xfrm>
          <a:off x="408305" y="2190273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1008</xdr:row>
      <xdr:rowOff>4445</xdr:rowOff>
    </xdr:from>
    <xdr:to>
      <xdr:col>1</xdr:col>
      <xdr:colOff>479425</xdr:colOff>
      <xdr:row>1010</xdr:row>
      <xdr:rowOff>0</xdr:rowOff>
    </xdr:to>
    <xdr:cxnSp>
      <xdr:nvCxnSpPr>
        <xdr:cNvPr id="214" name="直接连接符 213"/>
        <xdr:cNvCxnSpPr/>
      </xdr:nvCxnSpPr>
      <xdr:spPr>
        <a:xfrm>
          <a:off x="402590" y="209120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998</xdr:row>
      <xdr:rowOff>4445</xdr:rowOff>
    </xdr:from>
    <xdr:to>
      <xdr:col>1</xdr:col>
      <xdr:colOff>479425</xdr:colOff>
      <xdr:row>1000</xdr:row>
      <xdr:rowOff>0</xdr:rowOff>
    </xdr:to>
    <xdr:cxnSp>
      <xdr:nvCxnSpPr>
        <xdr:cNvPr id="215" name="直接连接符 214"/>
        <xdr:cNvCxnSpPr/>
      </xdr:nvCxnSpPr>
      <xdr:spPr>
        <a:xfrm>
          <a:off x="402590" y="207138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1001</xdr:row>
      <xdr:rowOff>5715</xdr:rowOff>
    </xdr:from>
    <xdr:to>
      <xdr:col>1</xdr:col>
      <xdr:colOff>431800</xdr:colOff>
      <xdr:row>1003</xdr:row>
      <xdr:rowOff>184150</xdr:rowOff>
    </xdr:to>
    <xdr:cxnSp>
      <xdr:nvCxnSpPr>
        <xdr:cNvPr id="216" name="直接连接符 215"/>
        <xdr:cNvCxnSpPr/>
      </xdr:nvCxnSpPr>
      <xdr:spPr>
        <a:xfrm>
          <a:off x="408305" y="2077345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963</xdr:row>
      <xdr:rowOff>5715</xdr:rowOff>
    </xdr:from>
    <xdr:to>
      <xdr:col>1</xdr:col>
      <xdr:colOff>474272</xdr:colOff>
      <xdr:row>965</xdr:row>
      <xdr:rowOff>11</xdr:rowOff>
    </xdr:to>
    <xdr:cxnSp>
      <xdr:nvCxnSpPr>
        <xdr:cNvPr id="217" name="直接连接符 216"/>
        <xdr:cNvCxnSpPr/>
      </xdr:nvCxnSpPr>
      <xdr:spPr>
        <a:xfrm>
          <a:off x="402590" y="200007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994</xdr:row>
      <xdr:rowOff>4445</xdr:rowOff>
    </xdr:from>
    <xdr:to>
      <xdr:col>1</xdr:col>
      <xdr:colOff>479425</xdr:colOff>
      <xdr:row>996</xdr:row>
      <xdr:rowOff>0</xdr:rowOff>
    </xdr:to>
    <xdr:cxnSp>
      <xdr:nvCxnSpPr>
        <xdr:cNvPr id="218" name="直接连接符 217"/>
        <xdr:cNvCxnSpPr/>
      </xdr:nvCxnSpPr>
      <xdr:spPr>
        <a:xfrm>
          <a:off x="402590" y="206148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968</xdr:row>
      <xdr:rowOff>5715</xdr:rowOff>
    </xdr:from>
    <xdr:to>
      <xdr:col>1</xdr:col>
      <xdr:colOff>474272</xdr:colOff>
      <xdr:row>970</xdr:row>
      <xdr:rowOff>11</xdr:rowOff>
    </xdr:to>
    <xdr:cxnSp>
      <xdr:nvCxnSpPr>
        <xdr:cNvPr id="219" name="直接连接符 218"/>
        <xdr:cNvCxnSpPr/>
      </xdr:nvCxnSpPr>
      <xdr:spPr>
        <a:xfrm>
          <a:off x="402590" y="2009984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972</xdr:row>
      <xdr:rowOff>4445</xdr:rowOff>
    </xdr:from>
    <xdr:to>
      <xdr:col>1</xdr:col>
      <xdr:colOff>479425</xdr:colOff>
      <xdr:row>974</xdr:row>
      <xdr:rowOff>0</xdr:rowOff>
    </xdr:to>
    <xdr:cxnSp>
      <xdr:nvCxnSpPr>
        <xdr:cNvPr id="220" name="直接连接符 219"/>
        <xdr:cNvCxnSpPr/>
      </xdr:nvCxnSpPr>
      <xdr:spPr>
        <a:xfrm>
          <a:off x="402590" y="201789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977</xdr:row>
      <xdr:rowOff>4445</xdr:rowOff>
    </xdr:from>
    <xdr:to>
      <xdr:col>1</xdr:col>
      <xdr:colOff>479425</xdr:colOff>
      <xdr:row>979</xdr:row>
      <xdr:rowOff>0</xdr:rowOff>
    </xdr:to>
    <xdr:cxnSp>
      <xdr:nvCxnSpPr>
        <xdr:cNvPr id="221" name="直接连接符 220"/>
        <xdr:cNvCxnSpPr/>
      </xdr:nvCxnSpPr>
      <xdr:spPr>
        <a:xfrm>
          <a:off x="402590" y="2027802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981</xdr:row>
      <xdr:rowOff>5715</xdr:rowOff>
    </xdr:from>
    <xdr:to>
      <xdr:col>1</xdr:col>
      <xdr:colOff>431800</xdr:colOff>
      <xdr:row>983</xdr:row>
      <xdr:rowOff>184150</xdr:rowOff>
    </xdr:to>
    <xdr:cxnSp>
      <xdr:nvCxnSpPr>
        <xdr:cNvPr id="222" name="直接连接符 221"/>
        <xdr:cNvCxnSpPr/>
      </xdr:nvCxnSpPr>
      <xdr:spPr>
        <a:xfrm>
          <a:off x="408305" y="2035740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938</xdr:row>
      <xdr:rowOff>5715</xdr:rowOff>
    </xdr:from>
    <xdr:to>
      <xdr:col>1</xdr:col>
      <xdr:colOff>474272</xdr:colOff>
      <xdr:row>940</xdr:row>
      <xdr:rowOff>11</xdr:rowOff>
    </xdr:to>
    <xdr:cxnSp>
      <xdr:nvCxnSpPr>
        <xdr:cNvPr id="223" name="直接连接符 222"/>
        <xdr:cNvCxnSpPr/>
      </xdr:nvCxnSpPr>
      <xdr:spPr>
        <a:xfrm>
          <a:off x="402590" y="194856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959</xdr:row>
      <xdr:rowOff>4445</xdr:rowOff>
    </xdr:from>
    <xdr:to>
      <xdr:col>1</xdr:col>
      <xdr:colOff>479425</xdr:colOff>
      <xdr:row>961</xdr:row>
      <xdr:rowOff>0</xdr:rowOff>
    </xdr:to>
    <xdr:cxnSp>
      <xdr:nvCxnSpPr>
        <xdr:cNvPr id="224" name="直接连接符 223"/>
        <xdr:cNvCxnSpPr/>
      </xdr:nvCxnSpPr>
      <xdr:spPr>
        <a:xfrm>
          <a:off x="402590" y="199015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942</xdr:row>
      <xdr:rowOff>5715</xdr:rowOff>
    </xdr:from>
    <xdr:to>
      <xdr:col>1</xdr:col>
      <xdr:colOff>474272</xdr:colOff>
      <xdr:row>944</xdr:row>
      <xdr:rowOff>11</xdr:rowOff>
    </xdr:to>
    <xdr:cxnSp>
      <xdr:nvCxnSpPr>
        <xdr:cNvPr id="225" name="直接连接符 224"/>
        <xdr:cNvCxnSpPr/>
      </xdr:nvCxnSpPr>
      <xdr:spPr>
        <a:xfrm>
          <a:off x="402590" y="1956492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947</xdr:row>
      <xdr:rowOff>4445</xdr:rowOff>
    </xdr:from>
    <xdr:to>
      <xdr:col>1</xdr:col>
      <xdr:colOff>479425</xdr:colOff>
      <xdr:row>949</xdr:row>
      <xdr:rowOff>0</xdr:rowOff>
    </xdr:to>
    <xdr:cxnSp>
      <xdr:nvCxnSpPr>
        <xdr:cNvPr id="226" name="直接连接符 225"/>
        <xdr:cNvCxnSpPr/>
      </xdr:nvCxnSpPr>
      <xdr:spPr>
        <a:xfrm>
          <a:off x="402590" y="196638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950</xdr:row>
      <xdr:rowOff>5715</xdr:rowOff>
    </xdr:from>
    <xdr:to>
      <xdr:col>1</xdr:col>
      <xdr:colOff>431800</xdr:colOff>
      <xdr:row>952</xdr:row>
      <xdr:rowOff>184150</xdr:rowOff>
    </xdr:to>
    <xdr:cxnSp>
      <xdr:nvCxnSpPr>
        <xdr:cNvPr id="227" name="直接连接符 226"/>
        <xdr:cNvCxnSpPr/>
      </xdr:nvCxnSpPr>
      <xdr:spPr>
        <a:xfrm>
          <a:off x="408305" y="1972341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882</xdr:row>
      <xdr:rowOff>5715</xdr:rowOff>
    </xdr:from>
    <xdr:to>
      <xdr:col>1</xdr:col>
      <xdr:colOff>474272</xdr:colOff>
      <xdr:row>884</xdr:row>
      <xdr:rowOff>11</xdr:rowOff>
    </xdr:to>
    <xdr:cxnSp>
      <xdr:nvCxnSpPr>
        <xdr:cNvPr id="228" name="直接连接符 227"/>
        <xdr:cNvCxnSpPr/>
      </xdr:nvCxnSpPr>
      <xdr:spPr>
        <a:xfrm>
          <a:off x="402590" y="1835638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930</xdr:row>
      <xdr:rowOff>4445</xdr:rowOff>
    </xdr:from>
    <xdr:to>
      <xdr:col>1</xdr:col>
      <xdr:colOff>479425</xdr:colOff>
      <xdr:row>932</xdr:row>
      <xdr:rowOff>0</xdr:rowOff>
    </xdr:to>
    <xdr:cxnSp>
      <xdr:nvCxnSpPr>
        <xdr:cNvPr id="229" name="直接连接符 228"/>
        <xdr:cNvCxnSpPr/>
      </xdr:nvCxnSpPr>
      <xdr:spPr>
        <a:xfrm>
          <a:off x="402590" y="193072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889</xdr:row>
      <xdr:rowOff>5715</xdr:rowOff>
    </xdr:from>
    <xdr:to>
      <xdr:col>1</xdr:col>
      <xdr:colOff>457200</xdr:colOff>
      <xdr:row>891</xdr:row>
      <xdr:rowOff>0</xdr:rowOff>
    </xdr:to>
    <xdr:cxnSp>
      <xdr:nvCxnSpPr>
        <xdr:cNvPr id="230" name="直接连接符 229"/>
        <xdr:cNvCxnSpPr/>
      </xdr:nvCxnSpPr>
      <xdr:spPr>
        <a:xfrm>
          <a:off x="402590" y="184950735"/>
          <a:ext cx="45720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901</xdr:row>
      <xdr:rowOff>4445</xdr:rowOff>
    </xdr:from>
    <xdr:to>
      <xdr:col>1</xdr:col>
      <xdr:colOff>479425</xdr:colOff>
      <xdr:row>903</xdr:row>
      <xdr:rowOff>0</xdr:rowOff>
    </xdr:to>
    <xdr:cxnSp>
      <xdr:nvCxnSpPr>
        <xdr:cNvPr id="231" name="直接连接符 230"/>
        <xdr:cNvCxnSpPr/>
      </xdr:nvCxnSpPr>
      <xdr:spPr>
        <a:xfrm>
          <a:off x="402590" y="187326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906</xdr:row>
      <xdr:rowOff>4445</xdr:rowOff>
    </xdr:from>
    <xdr:to>
      <xdr:col>1</xdr:col>
      <xdr:colOff>479425</xdr:colOff>
      <xdr:row>908</xdr:row>
      <xdr:rowOff>0</xdr:rowOff>
    </xdr:to>
    <xdr:cxnSp>
      <xdr:nvCxnSpPr>
        <xdr:cNvPr id="232" name="直接连接符 231"/>
        <xdr:cNvCxnSpPr/>
      </xdr:nvCxnSpPr>
      <xdr:spPr>
        <a:xfrm>
          <a:off x="402590" y="188317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909</xdr:row>
      <xdr:rowOff>5715</xdr:rowOff>
    </xdr:from>
    <xdr:to>
      <xdr:col>1</xdr:col>
      <xdr:colOff>431800</xdr:colOff>
      <xdr:row>911</xdr:row>
      <xdr:rowOff>184150</xdr:rowOff>
    </xdr:to>
    <xdr:cxnSp>
      <xdr:nvCxnSpPr>
        <xdr:cNvPr id="233" name="直接连接符 232"/>
        <xdr:cNvCxnSpPr/>
      </xdr:nvCxnSpPr>
      <xdr:spPr>
        <a:xfrm>
          <a:off x="408305" y="1889131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876</xdr:row>
      <xdr:rowOff>5715</xdr:rowOff>
    </xdr:from>
    <xdr:to>
      <xdr:col>1</xdr:col>
      <xdr:colOff>431800</xdr:colOff>
      <xdr:row>878</xdr:row>
      <xdr:rowOff>184150</xdr:rowOff>
    </xdr:to>
    <xdr:cxnSp>
      <xdr:nvCxnSpPr>
        <xdr:cNvPr id="234" name="直接连接符 233"/>
        <xdr:cNvCxnSpPr/>
      </xdr:nvCxnSpPr>
      <xdr:spPr>
        <a:xfrm>
          <a:off x="408305" y="1821770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871</xdr:row>
      <xdr:rowOff>5715</xdr:rowOff>
    </xdr:from>
    <xdr:to>
      <xdr:col>1</xdr:col>
      <xdr:colOff>431800</xdr:colOff>
      <xdr:row>873</xdr:row>
      <xdr:rowOff>184150</xdr:rowOff>
    </xdr:to>
    <xdr:cxnSp>
      <xdr:nvCxnSpPr>
        <xdr:cNvPr id="235" name="直接连接符 234"/>
        <xdr:cNvCxnSpPr/>
      </xdr:nvCxnSpPr>
      <xdr:spPr>
        <a:xfrm>
          <a:off x="408305" y="1809883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830</xdr:row>
      <xdr:rowOff>5715</xdr:rowOff>
    </xdr:from>
    <xdr:to>
      <xdr:col>1</xdr:col>
      <xdr:colOff>474272</xdr:colOff>
      <xdr:row>832</xdr:row>
      <xdr:rowOff>11</xdr:rowOff>
    </xdr:to>
    <xdr:cxnSp>
      <xdr:nvCxnSpPr>
        <xdr:cNvPr id="236" name="直接连接符 235"/>
        <xdr:cNvCxnSpPr/>
      </xdr:nvCxnSpPr>
      <xdr:spPr>
        <a:xfrm>
          <a:off x="402590" y="1726672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866</xdr:row>
      <xdr:rowOff>4445</xdr:rowOff>
    </xdr:from>
    <xdr:to>
      <xdr:col>1</xdr:col>
      <xdr:colOff>479425</xdr:colOff>
      <xdr:row>868</xdr:row>
      <xdr:rowOff>0</xdr:rowOff>
    </xdr:to>
    <xdr:cxnSp>
      <xdr:nvCxnSpPr>
        <xdr:cNvPr id="237" name="直接连接符 236"/>
        <xdr:cNvCxnSpPr/>
      </xdr:nvCxnSpPr>
      <xdr:spPr>
        <a:xfrm>
          <a:off x="402590" y="179798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834</xdr:row>
      <xdr:rowOff>5715</xdr:rowOff>
    </xdr:from>
    <xdr:to>
      <xdr:col>1</xdr:col>
      <xdr:colOff>472440</xdr:colOff>
      <xdr:row>835</xdr:row>
      <xdr:rowOff>175260</xdr:rowOff>
    </xdr:to>
    <xdr:cxnSp>
      <xdr:nvCxnSpPr>
        <xdr:cNvPr id="238" name="直接连接符 237"/>
        <xdr:cNvCxnSpPr/>
      </xdr:nvCxnSpPr>
      <xdr:spPr>
        <a:xfrm>
          <a:off x="402590" y="17345977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841</xdr:row>
      <xdr:rowOff>4445</xdr:rowOff>
    </xdr:from>
    <xdr:to>
      <xdr:col>1</xdr:col>
      <xdr:colOff>479425</xdr:colOff>
      <xdr:row>843</xdr:row>
      <xdr:rowOff>0</xdr:rowOff>
    </xdr:to>
    <xdr:cxnSp>
      <xdr:nvCxnSpPr>
        <xdr:cNvPr id="239" name="直接连接符 238"/>
        <xdr:cNvCxnSpPr/>
      </xdr:nvCxnSpPr>
      <xdr:spPr>
        <a:xfrm>
          <a:off x="402590" y="174845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846</xdr:row>
      <xdr:rowOff>4445</xdr:rowOff>
    </xdr:from>
    <xdr:to>
      <xdr:col>1</xdr:col>
      <xdr:colOff>479425</xdr:colOff>
      <xdr:row>848</xdr:row>
      <xdr:rowOff>0</xdr:rowOff>
    </xdr:to>
    <xdr:cxnSp>
      <xdr:nvCxnSpPr>
        <xdr:cNvPr id="240" name="直接连接符 239"/>
        <xdr:cNvCxnSpPr/>
      </xdr:nvCxnSpPr>
      <xdr:spPr>
        <a:xfrm>
          <a:off x="402590" y="175835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849</xdr:row>
      <xdr:rowOff>5715</xdr:rowOff>
    </xdr:from>
    <xdr:to>
      <xdr:col>1</xdr:col>
      <xdr:colOff>431800</xdr:colOff>
      <xdr:row>851</xdr:row>
      <xdr:rowOff>184150</xdr:rowOff>
    </xdr:to>
    <xdr:cxnSp>
      <xdr:nvCxnSpPr>
        <xdr:cNvPr id="241" name="直接连接符 240"/>
        <xdr:cNvCxnSpPr/>
      </xdr:nvCxnSpPr>
      <xdr:spPr>
        <a:xfrm>
          <a:off x="408305" y="1764315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814</xdr:row>
      <xdr:rowOff>5715</xdr:rowOff>
    </xdr:from>
    <xdr:to>
      <xdr:col>1</xdr:col>
      <xdr:colOff>474272</xdr:colOff>
      <xdr:row>816</xdr:row>
      <xdr:rowOff>11</xdr:rowOff>
    </xdr:to>
    <xdr:cxnSp>
      <xdr:nvCxnSpPr>
        <xdr:cNvPr id="242" name="直接连接符 241"/>
        <xdr:cNvCxnSpPr/>
      </xdr:nvCxnSpPr>
      <xdr:spPr>
        <a:xfrm>
          <a:off x="402590" y="169299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826</xdr:row>
      <xdr:rowOff>4445</xdr:rowOff>
    </xdr:from>
    <xdr:to>
      <xdr:col>1</xdr:col>
      <xdr:colOff>479425</xdr:colOff>
      <xdr:row>828</xdr:row>
      <xdr:rowOff>0</xdr:rowOff>
    </xdr:to>
    <xdr:cxnSp>
      <xdr:nvCxnSpPr>
        <xdr:cNvPr id="243" name="直接连接符 242"/>
        <xdr:cNvCxnSpPr/>
      </xdr:nvCxnSpPr>
      <xdr:spPr>
        <a:xfrm>
          <a:off x="402590" y="171675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817</xdr:row>
      <xdr:rowOff>5715</xdr:rowOff>
    </xdr:from>
    <xdr:to>
      <xdr:col>1</xdr:col>
      <xdr:colOff>431800</xdr:colOff>
      <xdr:row>819</xdr:row>
      <xdr:rowOff>184150</xdr:rowOff>
    </xdr:to>
    <xdr:cxnSp>
      <xdr:nvCxnSpPr>
        <xdr:cNvPr id="244" name="直接连接符 243"/>
        <xdr:cNvCxnSpPr/>
      </xdr:nvCxnSpPr>
      <xdr:spPr>
        <a:xfrm>
          <a:off x="408305" y="1698936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804</xdr:row>
      <xdr:rowOff>5715</xdr:rowOff>
    </xdr:from>
    <xdr:to>
      <xdr:col>1</xdr:col>
      <xdr:colOff>474272</xdr:colOff>
      <xdr:row>806</xdr:row>
      <xdr:rowOff>11</xdr:rowOff>
    </xdr:to>
    <xdr:cxnSp>
      <xdr:nvCxnSpPr>
        <xdr:cNvPr id="245" name="直接连接符 244"/>
        <xdr:cNvCxnSpPr/>
      </xdr:nvCxnSpPr>
      <xdr:spPr>
        <a:xfrm>
          <a:off x="402590" y="167119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785</xdr:row>
      <xdr:rowOff>5715</xdr:rowOff>
    </xdr:from>
    <xdr:to>
      <xdr:col>1</xdr:col>
      <xdr:colOff>474272</xdr:colOff>
      <xdr:row>787</xdr:row>
      <xdr:rowOff>11</xdr:rowOff>
    </xdr:to>
    <xdr:cxnSp>
      <xdr:nvCxnSpPr>
        <xdr:cNvPr id="246" name="直接连接符 245"/>
        <xdr:cNvCxnSpPr/>
      </xdr:nvCxnSpPr>
      <xdr:spPr>
        <a:xfrm>
          <a:off x="402590" y="1631575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788</xdr:row>
      <xdr:rowOff>5715</xdr:rowOff>
    </xdr:from>
    <xdr:to>
      <xdr:col>1</xdr:col>
      <xdr:colOff>474272</xdr:colOff>
      <xdr:row>790</xdr:row>
      <xdr:rowOff>11</xdr:rowOff>
    </xdr:to>
    <xdr:cxnSp>
      <xdr:nvCxnSpPr>
        <xdr:cNvPr id="247" name="直接连接符 246"/>
        <xdr:cNvCxnSpPr/>
      </xdr:nvCxnSpPr>
      <xdr:spPr>
        <a:xfrm>
          <a:off x="402590" y="1637518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791</xdr:row>
      <xdr:rowOff>4445</xdr:rowOff>
    </xdr:from>
    <xdr:to>
      <xdr:col>1</xdr:col>
      <xdr:colOff>479425</xdr:colOff>
      <xdr:row>793</xdr:row>
      <xdr:rowOff>0</xdr:rowOff>
    </xdr:to>
    <xdr:cxnSp>
      <xdr:nvCxnSpPr>
        <xdr:cNvPr id="248" name="直接连接符 247"/>
        <xdr:cNvCxnSpPr/>
      </xdr:nvCxnSpPr>
      <xdr:spPr>
        <a:xfrm>
          <a:off x="402590" y="164344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794</xdr:row>
      <xdr:rowOff>5715</xdr:rowOff>
    </xdr:from>
    <xdr:to>
      <xdr:col>1</xdr:col>
      <xdr:colOff>431800</xdr:colOff>
      <xdr:row>796</xdr:row>
      <xdr:rowOff>184150</xdr:rowOff>
    </xdr:to>
    <xdr:cxnSp>
      <xdr:nvCxnSpPr>
        <xdr:cNvPr id="249" name="直接连接符 248"/>
        <xdr:cNvCxnSpPr/>
      </xdr:nvCxnSpPr>
      <xdr:spPr>
        <a:xfrm>
          <a:off x="408305" y="1649406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765</xdr:row>
      <xdr:rowOff>5715</xdr:rowOff>
    </xdr:from>
    <xdr:to>
      <xdr:col>1</xdr:col>
      <xdr:colOff>474272</xdr:colOff>
      <xdr:row>767</xdr:row>
      <xdr:rowOff>11</xdr:rowOff>
    </xdr:to>
    <xdr:cxnSp>
      <xdr:nvCxnSpPr>
        <xdr:cNvPr id="250" name="直接连接符 249"/>
        <xdr:cNvCxnSpPr/>
      </xdr:nvCxnSpPr>
      <xdr:spPr>
        <a:xfrm>
          <a:off x="402590" y="1589970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768</xdr:row>
      <xdr:rowOff>5715</xdr:rowOff>
    </xdr:from>
    <xdr:to>
      <xdr:col>1</xdr:col>
      <xdr:colOff>474272</xdr:colOff>
      <xdr:row>770</xdr:row>
      <xdr:rowOff>11</xdr:rowOff>
    </xdr:to>
    <xdr:cxnSp>
      <xdr:nvCxnSpPr>
        <xdr:cNvPr id="251" name="直接连接符 250"/>
        <xdr:cNvCxnSpPr/>
      </xdr:nvCxnSpPr>
      <xdr:spPr>
        <a:xfrm>
          <a:off x="402590" y="1595913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771</xdr:row>
      <xdr:rowOff>4445</xdr:rowOff>
    </xdr:from>
    <xdr:to>
      <xdr:col>1</xdr:col>
      <xdr:colOff>479425</xdr:colOff>
      <xdr:row>773</xdr:row>
      <xdr:rowOff>0</xdr:rowOff>
    </xdr:to>
    <xdr:cxnSp>
      <xdr:nvCxnSpPr>
        <xdr:cNvPr id="252" name="直接连接符 251"/>
        <xdr:cNvCxnSpPr/>
      </xdr:nvCxnSpPr>
      <xdr:spPr>
        <a:xfrm>
          <a:off x="402590" y="160184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774</xdr:row>
      <xdr:rowOff>5715</xdr:rowOff>
    </xdr:from>
    <xdr:to>
      <xdr:col>1</xdr:col>
      <xdr:colOff>431800</xdr:colOff>
      <xdr:row>776</xdr:row>
      <xdr:rowOff>184150</xdr:rowOff>
    </xdr:to>
    <xdr:cxnSp>
      <xdr:nvCxnSpPr>
        <xdr:cNvPr id="253" name="直接连接符 252"/>
        <xdr:cNvCxnSpPr/>
      </xdr:nvCxnSpPr>
      <xdr:spPr>
        <a:xfrm>
          <a:off x="408305" y="1607800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1362</xdr:row>
      <xdr:rowOff>5715</xdr:rowOff>
    </xdr:from>
    <xdr:to>
      <xdr:col>1</xdr:col>
      <xdr:colOff>431800</xdr:colOff>
      <xdr:row>1364</xdr:row>
      <xdr:rowOff>184150</xdr:rowOff>
    </xdr:to>
    <xdr:cxnSp>
      <xdr:nvCxnSpPr>
        <xdr:cNvPr id="254" name="直接连接符 253"/>
        <xdr:cNvCxnSpPr/>
      </xdr:nvCxnSpPr>
      <xdr:spPr>
        <a:xfrm>
          <a:off x="408305" y="283081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411</xdr:row>
      <xdr:rowOff>5715</xdr:rowOff>
    </xdr:from>
    <xdr:to>
      <xdr:col>1</xdr:col>
      <xdr:colOff>431800</xdr:colOff>
      <xdr:row>413</xdr:row>
      <xdr:rowOff>184150</xdr:rowOff>
    </xdr:to>
    <xdr:cxnSp>
      <xdr:nvCxnSpPr>
        <xdr:cNvPr id="2" name="直接连接符 1"/>
        <xdr:cNvCxnSpPr/>
      </xdr:nvCxnSpPr>
      <xdr:spPr>
        <a:xfrm>
          <a:off x="417195" y="93435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406</xdr:row>
      <xdr:rowOff>5715</xdr:rowOff>
    </xdr:from>
    <xdr:to>
      <xdr:col>1</xdr:col>
      <xdr:colOff>431800</xdr:colOff>
      <xdr:row>408</xdr:row>
      <xdr:rowOff>184150</xdr:rowOff>
    </xdr:to>
    <xdr:cxnSp>
      <xdr:nvCxnSpPr>
        <xdr:cNvPr id="3" name="直接连接符 2"/>
        <xdr:cNvCxnSpPr/>
      </xdr:nvCxnSpPr>
      <xdr:spPr>
        <a:xfrm>
          <a:off x="417195" y="92048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398</xdr:row>
      <xdr:rowOff>5715</xdr:rowOff>
    </xdr:from>
    <xdr:to>
      <xdr:col>1</xdr:col>
      <xdr:colOff>431800</xdr:colOff>
      <xdr:row>400</xdr:row>
      <xdr:rowOff>184150</xdr:rowOff>
    </xdr:to>
    <xdr:cxnSp>
      <xdr:nvCxnSpPr>
        <xdr:cNvPr id="4" name="直接连接符 3"/>
        <xdr:cNvCxnSpPr/>
      </xdr:nvCxnSpPr>
      <xdr:spPr>
        <a:xfrm>
          <a:off x="417195" y="90067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389</xdr:row>
      <xdr:rowOff>5715</xdr:rowOff>
    </xdr:from>
    <xdr:to>
      <xdr:col>1</xdr:col>
      <xdr:colOff>431800</xdr:colOff>
      <xdr:row>391</xdr:row>
      <xdr:rowOff>184150</xdr:rowOff>
    </xdr:to>
    <xdr:cxnSp>
      <xdr:nvCxnSpPr>
        <xdr:cNvPr id="5" name="直接连接符 4"/>
        <xdr:cNvCxnSpPr/>
      </xdr:nvCxnSpPr>
      <xdr:spPr>
        <a:xfrm>
          <a:off x="417195" y="87888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373</xdr:row>
      <xdr:rowOff>4445</xdr:rowOff>
    </xdr:from>
    <xdr:to>
      <xdr:col>1</xdr:col>
      <xdr:colOff>479425</xdr:colOff>
      <xdr:row>375</xdr:row>
      <xdr:rowOff>0</xdr:rowOff>
    </xdr:to>
    <xdr:cxnSp>
      <xdr:nvCxnSpPr>
        <xdr:cNvPr id="6" name="直接连接符 5"/>
        <xdr:cNvCxnSpPr/>
      </xdr:nvCxnSpPr>
      <xdr:spPr>
        <a:xfrm>
          <a:off x="411480" y="84122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376</xdr:row>
      <xdr:rowOff>5715</xdr:rowOff>
    </xdr:from>
    <xdr:to>
      <xdr:col>1</xdr:col>
      <xdr:colOff>431800</xdr:colOff>
      <xdr:row>378</xdr:row>
      <xdr:rowOff>184150</xdr:rowOff>
    </xdr:to>
    <xdr:cxnSp>
      <xdr:nvCxnSpPr>
        <xdr:cNvPr id="7" name="直接连接符 6"/>
        <xdr:cNvCxnSpPr/>
      </xdr:nvCxnSpPr>
      <xdr:spPr>
        <a:xfrm>
          <a:off x="417195" y="84718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367</xdr:row>
      <xdr:rowOff>4445</xdr:rowOff>
    </xdr:from>
    <xdr:to>
      <xdr:col>1</xdr:col>
      <xdr:colOff>479425</xdr:colOff>
      <xdr:row>369</xdr:row>
      <xdr:rowOff>0</xdr:rowOff>
    </xdr:to>
    <xdr:cxnSp>
      <xdr:nvCxnSpPr>
        <xdr:cNvPr id="8" name="直接连接符 7"/>
        <xdr:cNvCxnSpPr/>
      </xdr:nvCxnSpPr>
      <xdr:spPr>
        <a:xfrm>
          <a:off x="411480" y="82537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358</xdr:row>
      <xdr:rowOff>5715</xdr:rowOff>
    </xdr:from>
    <xdr:to>
      <xdr:col>1</xdr:col>
      <xdr:colOff>431800</xdr:colOff>
      <xdr:row>360</xdr:row>
      <xdr:rowOff>184150</xdr:rowOff>
    </xdr:to>
    <xdr:cxnSp>
      <xdr:nvCxnSpPr>
        <xdr:cNvPr id="9" name="直接连接符 8"/>
        <xdr:cNvCxnSpPr/>
      </xdr:nvCxnSpPr>
      <xdr:spPr>
        <a:xfrm>
          <a:off x="417195" y="80756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354</xdr:row>
      <xdr:rowOff>4445</xdr:rowOff>
    </xdr:from>
    <xdr:to>
      <xdr:col>1</xdr:col>
      <xdr:colOff>479425</xdr:colOff>
      <xdr:row>356</xdr:row>
      <xdr:rowOff>0</xdr:rowOff>
    </xdr:to>
    <xdr:cxnSp>
      <xdr:nvCxnSpPr>
        <xdr:cNvPr id="10" name="直接连接符 9"/>
        <xdr:cNvCxnSpPr/>
      </xdr:nvCxnSpPr>
      <xdr:spPr>
        <a:xfrm>
          <a:off x="411480" y="79566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344</xdr:row>
      <xdr:rowOff>4445</xdr:rowOff>
    </xdr:from>
    <xdr:to>
      <xdr:col>1</xdr:col>
      <xdr:colOff>479425</xdr:colOff>
      <xdr:row>346</xdr:row>
      <xdr:rowOff>0</xdr:rowOff>
    </xdr:to>
    <xdr:cxnSp>
      <xdr:nvCxnSpPr>
        <xdr:cNvPr id="11" name="直接连接符 10"/>
        <xdr:cNvCxnSpPr/>
      </xdr:nvCxnSpPr>
      <xdr:spPr>
        <a:xfrm>
          <a:off x="411480" y="77584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347</xdr:row>
      <xdr:rowOff>5715</xdr:rowOff>
    </xdr:from>
    <xdr:to>
      <xdr:col>1</xdr:col>
      <xdr:colOff>431800</xdr:colOff>
      <xdr:row>349</xdr:row>
      <xdr:rowOff>184150</xdr:rowOff>
    </xdr:to>
    <xdr:cxnSp>
      <xdr:nvCxnSpPr>
        <xdr:cNvPr id="12" name="直接连接符 11"/>
        <xdr:cNvCxnSpPr/>
      </xdr:nvCxnSpPr>
      <xdr:spPr>
        <a:xfrm>
          <a:off x="417195" y="78180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327</xdr:row>
      <xdr:rowOff>4445</xdr:rowOff>
    </xdr:from>
    <xdr:to>
      <xdr:col>1</xdr:col>
      <xdr:colOff>479425</xdr:colOff>
      <xdr:row>329</xdr:row>
      <xdr:rowOff>0</xdr:rowOff>
    </xdr:to>
    <xdr:cxnSp>
      <xdr:nvCxnSpPr>
        <xdr:cNvPr id="13" name="直接连接符 12"/>
        <xdr:cNvCxnSpPr/>
      </xdr:nvCxnSpPr>
      <xdr:spPr>
        <a:xfrm>
          <a:off x="411480" y="73622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331</xdr:row>
      <xdr:rowOff>4445</xdr:rowOff>
    </xdr:from>
    <xdr:to>
      <xdr:col>1</xdr:col>
      <xdr:colOff>479425</xdr:colOff>
      <xdr:row>333</xdr:row>
      <xdr:rowOff>0</xdr:rowOff>
    </xdr:to>
    <xdr:cxnSp>
      <xdr:nvCxnSpPr>
        <xdr:cNvPr id="14" name="直接连接符 13"/>
        <xdr:cNvCxnSpPr/>
      </xdr:nvCxnSpPr>
      <xdr:spPr>
        <a:xfrm>
          <a:off x="411480" y="74415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334</xdr:row>
      <xdr:rowOff>5715</xdr:rowOff>
    </xdr:from>
    <xdr:to>
      <xdr:col>1</xdr:col>
      <xdr:colOff>431800</xdr:colOff>
      <xdr:row>336</xdr:row>
      <xdr:rowOff>184150</xdr:rowOff>
    </xdr:to>
    <xdr:cxnSp>
      <xdr:nvCxnSpPr>
        <xdr:cNvPr id="15" name="直接连接符 14"/>
        <xdr:cNvCxnSpPr/>
      </xdr:nvCxnSpPr>
      <xdr:spPr>
        <a:xfrm>
          <a:off x="417195" y="75010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310</xdr:row>
      <xdr:rowOff>4445</xdr:rowOff>
    </xdr:from>
    <xdr:to>
      <xdr:col>1</xdr:col>
      <xdr:colOff>479425</xdr:colOff>
      <xdr:row>312</xdr:row>
      <xdr:rowOff>0</xdr:rowOff>
    </xdr:to>
    <xdr:cxnSp>
      <xdr:nvCxnSpPr>
        <xdr:cNvPr id="16" name="直接连接符 15"/>
        <xdr:cNvCxnSpPr/>
      </xdr:nvCxnSpPr>
      <xdr:spPr>
        <a:xfrm>
          <a:off x="411480" y="69858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313</xdr:row>
      <xdr:rowOff>5715</xdr:rowOff>
    </xdr:from>
    <xdr:to>
      <xdr:col>1</xdr:col>
      <xdr:colOff>431800</xdr:colOff>
      <xdr:row>315</xdr:row>
      <xdr:rowOff>184150</xdr:rowOff>
    </xdr:to>
    <xdr:cxnSp>
      <xdr:nvCxnSpPr>
        <xdr:cNvPr id="17" name="直接连接符 16"/>
        <xdr:cNvCxnSpPr/>
      </xdr:nvCxnSpPr>
      <xdr:spPr>
        <a:xfrm>
          <a:off x="417195" y="70453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298</xdr:row>
      <xdr:rowOff>5715</xdr:rowOff>
    </xdr:from>
    <xdr:to>
      <xdr:col>1</xdr:col>
      <xdr:colOff>431800</xdr:colOff>
      <xdr:row>300</xdr:row>
      <xdr:rowOff>184150</xdr:rowOff>
    </xdr:to>
    <xdr:cxnSp>
      <xdr:nvCxnSpPr>
        <xdr:cNvPr id="18" name="直接连接符 17"/>
        <xdr:cNvCxnSpPr/>
      </xdr:nvCxnSpPr>
      <xdr:spPr>
        <a:xfrm>
          <a:off x="417195" y="67283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291</xdr:row>
      <xdr:rowOff>5715</xdr:rowOff>
    </xdr:from>
    <xdr:to>
      <xdr:col>1</xdr:col>
      <xdr:colOff>431800</xdr:colOff>
      <xdr:row>293</xdr:row>
      <xdr:rowOff>184150</xdr:rowOff>
    </xdr:to>
    <xdr:cxnSp>
      <xdr:nvCxnSpPr>
        <xdr:cNvPr id="19" name="直接连接符 18"/>
        <xdr:cNvCxnSpPr/>
      </xdr:nvCxnSpPr>
      <xdr:spPr>
        <a:xfrm>
          <a:off x="417195" y="65500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279</xdr:row>
      <xdr:rowOff>4445</xdr:rowOff>
    </xdr:from>
    <xdr:to>
      <xdr:col>1</xdr:col>
      <xdr:colOff>479425</xdr:colOff>
      <xdr:row>281</xdr:row>
      <xdr:rowOff>0</xdr:rowOff>
    </xdr:to>
    <xdr:cxnSp>
      <xdr:nvCxnSpPr>
        <xdr:cNvPr id="20" name="直接连接符 19"/>
        <xdr:cNvCxnSpPr/>
      </xdr:nvCxnSpPr>
      <xdr:spPr>
        <a:xfrm>
          <a:off x="411480" y="62725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282</xdr:row>
      <xdr:rowOff>5715</xdr:rowOff>
    </xdr:from>
    <xdr:to>
      <xdr:col>1</xdr:col>
      <xdr:colOff>431800</xdr:colOff>
      <xdr:row>284</xdr:row>
      <xdr:rowOff>184150</xdr:rowOff>
    </xdr:to>
    <xdr:cxnSp>
      <xdr:nvCxnSpPr>
        <xdr:cNvPr id="21" name="直接连接符 20"/>
        <xdr:cNvCxnSpPr/>
      </xdr:nvCxnSpPr>
      <xdr:spPr>
        <a:xfrm>
          <a:off x="417195" y="63321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270</xdr:row>
      <xdr:rowOff>5715</xdr:rowOff>
    </xdr:from>
    <xdr:to>
      <xdr:col>1</xdr:col>
      <xdr:colOff>431800</xdr:colOff>
      <xdr:row>272</xdr:row>
      <xdr:rowOff>184150</xdr:rowOff>
    </xdr:to>
    <xdr:cxnSp>
      <xdr:nvCxnSpPr>
        <xdr:cNvPr id="22" name="直接连接符 21"/>
        <xdr:cNvCxnSpPr/>
      </xdr:nvCxnSpPr>
      <xdr:spPr>
        <a:xfrm>
          <a:off x="417195" y="60547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266</xdr:row>
      <xdr:rowOff>4445</xdr:rowOff>
    </xdr:from>
    <xdr:to>
      <xdr:col>1</xdr:col>
      <xdr:colOff>479425</xdr:colOff>
      <xdr:row>268</xdr:row>
      <xdr:rowOff>0</xdr:rowOff>
    </xdr:to>
    <xdr:cxnSp>
      <xdr:nvCxnSpPr>
        <xdr:cNvPr id="23" name="直接连接符 22"/>
        <xdr:cNvCxnSpPr/>
      </xdr:nvCxnSpPr>
      <xdr:spPr>
        <a:xfrm>
          <a:off x="411480" y="59357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259</xdr:row>
      <xdr:rowOff>5715</xdr:rowOff>
    </xdr:from>
    <xdr:to>
      <xdr:col>1</xdr:col>
      <xdr:colOff>431800</xdr:colOff>
      <xdr:row>261</xdr:row>
      <xdr:rowOff>184150</xdr:rowOff>
    </xdr:to>
    <xdr:cxnSp>
      <xdr:nvCxnSpPr>
        <xdr:cNvPr id="24" name="直接连接符 23"/>
        <xdr:cNvCxnSpPr/>
      </xdr:nvCxnSpPr>
      <xdr:spPr>
        <a:xfrm>
          <a:off x="417195" y="579723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229</xdr:row>
      <xdr:rowOff>5715</xdr:rowOff>
    </xdr:from>
    <xdr:to>
      <xdr:col>1</xdr:col>
      <xdr:colOff>474272</xdr:colOff>
      <xdr:row>231</xdr:row>
      <xdr:rowOff>11</xdr:rowOff>
    </xdr:to>
    <xdr:cxnSp>
      <xdr:nvCxnSpPr>
        <xdr:cNvPr id="25" name="直接连接符 24"/>
        <xdr:cNvCxnSpPr/>
      </xdr:nvCxnSpPr>
      <xdr:spPr>
        <a:xfrm>
          <a:off x="411480" y="51632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5715</xdr:rowOff>
    </xdr:from>
    <xdr:to>
      <xdr:col>1</xdr:col>
      <xdr:colOff>474272</xdr:colOff>
      <xdr:row>237</xdr:row>
      <xdr:rowOff>11</xdr:rowOff>
    </xdr:to>
    <xdr:cxnSp>
      <xdr:nvCxnSpPr>
        <xdr:cNvPr id="26" name="直接连接符 25"/>
        <xdr:cNvCxnSpPr/>
      </xdr:nvCxnSpPr>
      <xdr:spPr>
        <a:xfrm>
          <a:off x="411480" y="528212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238</xdr:row>
      <xdr:rowOff>4445</xdr:rowOff>
    </xdr:from>
    <xdr:to>
      <xdr:col>1</xdr:col>
      <xdr:colOff>479425</xdr:colOff>
      <xdr:row>240</xdr:row>
      <xdr:rowOff>0</xdr:rowOff>
    </xdr:to>
    <xdr:cxnSp>
      <xdr:nvCxnSpPr>
        <xdr:cNvPr id="27" name="直接连接符 26"/>
        <xdr:cNvCxnSpPr/>
      </xdr:nvCxnSpPr>
      <xdr:spPr>
        <a:xfrm>
          <a:off x="411480" y="53414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242</xdr:row>
      <xdr:rowOff>4445</xdr:rowOff>
    </xdr:from>
    <xdr:to>
      <xdr:col>1</xdr:col>
      <xdr:colOff>479425</xdr:colOff>
      <xdr:row>244</xdr:row>
      <xdr:rowOff>0</xdr:rowOff>
    </xdr:to>
    <xdr:cxnSp>
      <xdr:nvCxnSpPr>
        <xdr:cNvPr id="28" name="直接连接符 27"/>
        <xdr:cNvCxnSpPr/>
      </xdr:nvCxnSpPr>
      <xdr:spPr>
        <a:xfrm>
          <a:off x="411480" y="54206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249</xdr:row>
      <xdr:rowOff>5715</xdr:rowOff>
    </xdr:from>
    <xdr:to>
      <xdr:col>1</xdr:col>
      <xdr:colOff>431800</xdr:colOff>
      <xdr:row>251</xdr:row>
      <xdr:rowOff>184150</xdr:rowOff>
    </xdr:to>
    <xdr:cxnSp>
      <xdr:nvCxnSpPr>
        <xdr:cNvPr id="29" name="直接连接符 28"/>
        <xdr:cNvCxnSpPr/>
      </xdr:nvCxnSpPr>
      <xdr:spPr>
        <a:xfrm>
          <a:off x="417195" y="55594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</xdr:row>
      <xdr:rowOff>5715</xdr:rowOff>
    </xdr:from>
    <xdr:to>
      <xdr:col>1</xdr:col>
      <xdr:colOff>474272</xdr:colOff>
      <xdr:row>208</xdr:row>
      <xdr:rowOff>11</xdr:rowOff>
    </xdr:to>
    <xdr:cxnSp>
      <xdr:nvCxnSpPr>
        <xdr:cNvPr id="30" name="直接连接符 29"/>
        <xdr:cNvCxnSpPr/>
      </xdr:nvCxnSpPr>
      <xdr:spPr>
        <a:xfrm>
          <a:off x="411480" y="46679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223</xdr:row>
      <xdr:rowOff>4445</xdr:rowOff>
    </xdr:from>
    <xdr:to>
      <xdr:col>1</xdr:col>
      <xdr:colOff>479425</xdr:colOff>
      <xdr:row>225</xdr:row>
      <xdr:rowOff>0</xdr:rowOff>
    </xdr:to>
    <xdr:cxnSp>
      <xdr:nvCxnSpPr>
        <xdr:cNvPr id="31" name="直接连接符 30"/>
        <xdr:cNvCxnSpPr/>
      </xdr:nvCxnSpPr>
      <xdr:spPr>
        <a:xfrm>
          <a:off x="411480" y="50046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</xdr:row>
      <xdr:rowOff>5715</xdr:rowOff>
    </xdr:from>
    <xdr:to>
      <xdr:col>1</xdr:col>
      <xdr:colOff>474272</xdr:colOff>
      <xdr:row>211</xdr:row>
      <xdr:rowOff>11</xdr:rowOff>
    </xdr:to>
    <xdr:cxnSp>
      <xdr:nvCxnSpPr>
        <xdr:cNvPr id="32" name="直接连接符 31"/>
        <xdr:cNvCxnSpPr/>
      </xdr:nvCxnSpPr>
      <xdr:spPr>
        <a:xfrm>
          <a:off x="411480" y="472738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212</xdr:row>
      <xdr:rowOff>4445</xdr:rowOff>
    </xdr:from>
    <xdr:to>
      <xdr:col>1</xdr:col>
      <xdr:colOff>479425</xdr:colOff>
      <xdr:row>214</xdr:row>
      <xdr:rowOff>0</xdr:rowOff>
    </xdr:to>
    <xdr:cxnSp>
      <xdr:nvCxnSpPr>
        <xdr:cNvPr id="33" name="直接连接符 32"/>
        <xdr:cNvCxnSpPr/>
      </xdr:nvCxnSpPr>
      <xdr:spPr>
        <a:xfrm>
          <a:off x="411480" y="47866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216</xdr:row>
      <xdr:rowOff>4445</xdr:rowOff>
    </xdr:from>
    <xdr:to>
      <xdr:col>1</xdr:col>
      <xdr:colOff>479425</xdr:colOff>
      <xdr:row>218</xdr:row>
      <xdr:rowOff>0</xdr:rowOff>
    </xdr:to>
    <xdr:cxnSp>
      <xdr:nvCxnSpPr>
        <xdr:cNvPr id="34" name="直接连接符 33"/>
        <xdr:cNvCxnSpPr/>
      </xdr:nvCxnSpPr>
      <xdr:spPr>
        <a:xfrm>
          <a:off x="411480" y="48659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</xdr:row>
      <xdr:rowOff>5715</xdr:rowOff>
    </xdr:from>
    <xdr:to>
      <xdr:col>1</xdr:col>
      <xdr:colOff>474272</xdr:colOff>
      <xdr:row>187</xdr:row>
      <xdr:rowOff>11</xdr:rowOff>
    </xdr:to>
    <xdr:cxnSp>
      <xdr:nvCxnSpPr>
        <xdr:cNvPr id="35" name="直接连接符 34"/>
        <xdr:cNvCxnSpPr/>
      </xdr:nvCxnSpPr>
      <xdr:spPr>
        <a:xfrm>
          <a:off x="411480" y="41924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</xdr:row>
      <xdr:rowOff>4445</xdr:rowOff>
    </xdr:from>
    <xdr:to>
      <xdr:col>1</xdr:col>
      <xdr:colOff>479425</xdr:colOff>
      <xdr:row>191</xdr:row>
      <xdr:rowOff>0</xdr:rowOff>
    </xdr:to>
    <xdr:cxnSp>
      <xdr:nvCxnSpPr>
        <xdr:cNvPr id="36" name="直接连接符 35"/>
        <xdr:cNvCxnSpPr/>
      </xdr:nvCxnSpPr>
      <xdr:spPr>
        <a:xfrm>
          <a:off x="411480" y="42715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193</xdr:row>
      <xdr:rowOff>5715</xdr:rowOff>
    </xdr:from>
    <xdr:to>
      <xdr:col>1</xdr:col>
      <xdr:colOff>431800</xdr:colOff>
      <xdr:row>195</xdr:row>
      <xdr:rowOff>184150</xdr:rowOff>
    </xdr:to>
    <xdr:cxnSp>
      <xdr:nvCxnSpPr>
        <xdr:cNvPr id="37" name="直接连接符 36"/>
        <xdr:cNvCxnSpPr/>
      </xdr:nvCxnSpPr>
      <xdr:spPr>
        <a:xfrm>
          <a:off x="417195" y="43509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</xdr:row>
      <xdr:rowOff>5715</xdr:rowOff>
    </xdr:from>
    <xdr:to>
      <xdr:col>1</xdr:col>
      <xdr:colOff>474272</xdr:colOff>
      <xdr:row>151</xdr:row>
      <xdr:rowOff>11</xdr:rowOff>
    </xdr:to>
    <xdr:cxnSp>
      <xdr:nvCxnSpPr>
        <xdr:cNvPr id="38" name="直接连接符 37"/>
        <xdr:cNvCxnSpPr/>
      </xdr:nvCxnSpPr>
      <xdr:spPr>
        <a:xfrm>
          <a:off x="411480" y="341979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</xdr:row>
      <xdr:rowOff>4445</xdr:rowOff>
    </xdr:from>
    <xdr:to>
      <xdr:col>1</xdr:col>
      <xdr:colOff>479425</xdr:colOff>
      <xdr:row>182</xdr:row>
      <xdr:rowOff>0</xdr:rowOff>
    </xdr:to>
    <xdr:cxnSp>
      <xdr:nvCxnSpPr>
        <xdr:cNvPr id="39" name="直接连接符 38"/>
        <xdr:cNvCxnSpPr/>
      </xdr:nvCxnSpPr>
      <xdr:spPr>
        <a:xfrm>
          <a:off x="411480" y="40536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</xdr:row>
      <xdr:rowOff>5715</xdr:rowOff>
    </xdr:from>
    <xdr:to>
      <xdr:col>1</xdr:col>
      <xdr:colOff>474272</xdr:colOff>
      <xdr:row>156</xdr:row>
      <xdr:rowOff>11</xdr:rowOff>
    </xdr:to>
    <xdr:cxnSp>
      <xdr:nvCxnSpPr>
        <xdr:cNvPr id="40" name="直接连接符 39"/>
        <xdr:cNvCxnSpPr/>
      </xdr:nvCxnSpPr>
      <xdr:spPr>
        <a:xfrm>
          <a:off x="411480" y="35188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</xdr:row>
      <xdr:rowOff>4445</xdr:rowOff>
    </xdr:from>
    <xdr:to>
      <xdr:col>1</xdr:col>
      <xdr:colOff>479425</xdr:colOff>
      <xdr:row>159</xdr:row>
      <xdr:rowOff>0</xdr:rowOff>
    </xdr:to>
    <xdr:cxnSp>
      <xdr:nvCxnSpPr>
        <xdr:cNvPr id="41" name="直接连接符 40"/>
        <xdr:cNvCxnSpPr/>
      </xdr:nvCxnSpPr>
      <xdr:spPr>
        <a:xfrm>
          <a:off x="411480" y="35781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</xdr:row>
      <xdr:rowOff>4445</xdr:rowOff>
    </xdr:from>
    <xdr:to>
      <xdr:col>1</xdr:col>
      <xdr:colOff>479425</xdr:colOff>
      <xdr:row>166</xdr:row>
      <xdr:rowOff>0</xdr:rowOff>
    </xdr:to>
    <xdr:cxnSp>
      <xdr:nvCxnSpPr>
        <xdr:cNvPr id="42" name="直接连接符 41"/>
        <xdr:cNvCxnSpPr/>
      </xdr:nvCxnSpPr>
      <xdr:spPr>
        <a:xfrm>
          <a:off x="411480" y="3716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168</xdr:row>
      <xdr:rowOff>5715</xdr:rowOff>
    </xdr:from>
    <xdr:to>
      <xdr:col>1</xdr:col>
      <xdr:colOff>431800</xdr:colOff>
      <xdr:row>170</xdr:row>
      <xdr:rowOff>184150</xdr:rowOff>
    </xdr:to>
    <xdr:cxnSp>
      <xdr:nvCxnSpPr>
        <xdr:cNvPr id="43" name="直接连接符 42"/>
        <xdr:cNvCxnSpPr/>
      </xdr:nvCxnSpPr>
      <xdr:spPr>
        <a:xfrm>
          <a:off x="417195" y="37962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141</xdr:row>
      <xdr:rowOff>5715</xdr:rowOff>
    </xdr:from>
    <xdr:to>
      <xdr:col>1</xdr:col>
      <xdr:colOff>431800</xdr:colOff>
      <xdr:row>143</xdr:row>
      <xdr:rowOff>184150</xdr:rowOff>
    </xdr:to>
    <xdr:cxnSp>
      <xdr:nvCxnSpPr>
        <xdr:cNvPr id="44" name="直接连接符 43"/>
        <xdr:cNvCxnSpPr/>
      </xdr:nvCxnSpPr>
      <xdr:spPr>
        <a:xfrm>
          <a:off x="417195" y="32216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</xdr:row>
      <xdr:rowOff>5715</xdr:rowOff>
    </xdr:from>
    <xdr:to>
      <xdr:col>1</xdr:col>
      <xdr:colOff>474272</xdr:colOff>
      <xdr:row>114</xdr:row>
      <xdr:rowOff>11</xdr:rowOff>
    </xdr:to>
    <xdr:cxnSp>
      <xdr:nvCxnSpPr>
        <xdr:cNvPr id="45" name="直接连接符 44"/>
        <xdr:cNvCxnSpPr/>
      </xdr:nvCxnSpPr>
      <xdr:spPr>
        <a:xfrm>
          <a:off x="411480" y="25419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</xdr:row>
      <xdr:rowOff>4445</xdr:rowOff>
    </xdr:from>
    <xdr:to>
      <xdr:col>1</xdr:col>
      <xdr:colOff>479425</xdr:colOff>
      <xdr:row>118</xdr:row>
      <xdr:rowOff>0</xdr:rowOff>
    </xdr:to>
    <xdr:cxnSp>
      <xdr:nvCxnSpPr>
        <xdr:cNvPr id="46" name="直接连接符 45"/>
        <xdr:cNvCxnSpPr/>
      </xdr:nvCxnSpPr>
      <xdr:spPr>
        <a:xfrm>
          <a:off x="411480" y="26210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</xdr:row>
      <xdr:rowOff>4445</xdr:rowOff>
    </xdr:from>
    <xdr:to>
      <xdr:col>1</xdr:col>
      <xdr:colOff>479425</xdr:colOff>
      <xdr:row>121</xdr:row>
      <xdr:rowOff>0</xdr:rowOff>
    </xdr:to>
    <xdr:cxnSp>
      <xdr:nvCxnSpPr>
        <xdr:cNvPr id="47" name="直接连接符 46"/>
        <xdr:cNvCxnSpPr/>
      </xdr:nvCxnSpPr>
      <xdr:spPr>
        <a:xfrm>
          <a:off x="411480" y="26804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</xdr:row>
      <xdr:rowOff>5715</xdr:rowOff>
    </xdr:from>
    <xdr:to>
      <xdr:col>1</xdr:col>
      <xdr:colOff>431800</xdr:colOff>
      <xdr:row>124</xdr:row>
      <xdr:rowOff>184150</xdr:rowOff>
    </xdr:to>
    <xdr:cxnSp>
      <xdr:nvCxnSpPr>
        <xdr:cNvPr id="48" name="直接连接符 47"/>
        <xdr:cNvCxnSpPr/>
      </xdr:nvCxnSpPr>
      <xdr:spPr>
        <a:xfrm>
          <a:off x="417195" y="27400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</xdr:row>
      <xdr:rowOff>5715</xdr:rowOff>
    </xdr:from>
    <xdr:to>
      <xdr:col>1</xdr:col>
      <xdr:colOff>474272</xdr:colOff>
      <xdr:row>89</xdr:row>
      <xdr:rowOff>11</xdr:rowOff>
    </xdr:to>
    <xdr:cxnSp>
      <xdr:nvCxnSpPr>
        <xdr:cNvPr id="49" name="直接连接符 48"/>
        <xdr:cNvCxnSpPr/>
      </xdr:nvCxnSpPr>
      <xdr:spPr>
        <a:xfrm>
          <a:off x="411480" y="200698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</xdr:row>
      <xdr:rowOff>4445</xdr:rowOff>
    </xdr:from>
    <xdr:to>
      <xdr:col>1</xdr:col>
      <xdr:colOff>479425</xdr:colOff>
      <xdr:row>110</xdr:row>
      <xdr:rowOff>0</xdr:rowOff>
    </xdr:to>
    <xdr:cxnSp>
      <xdr:nvCxnSpPr>
        <xdr:cNvPr id="50" name="直接连接符 49"/>
        <xdr:cNvCxnSpPr/>
      </xdr:nvCxnSpPr>
      <xdr:spPr>
        <a:xfrm>
          <a:off x="411480" y="24229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</xdr:row>
      <xdr:rowOff>5715</xdr:rowOff>
    </xdr:from>
    <xdr:to>
      <xdr:col>1</xdr:col>
      <xdr:colOff>474272</xdr:colOff>
      <xdr:row>92</xdr:row>
      <xdr:rowOff>11</xdr:rowOff>
    </xdr:to>
    <xdr:cxnSp>
      <xdr:nvCxnSpPr>
        <xdr:cNvPr id="51" name="直接连接符 50"/>
        <xdr:cNvCxnSpPr/>
      </xdr:nvCxnSpPr>
      <xdr:spPr>
        <a:xfrm>
          <a:off x="411480" y="20664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</xdr:row>
      <xdr:rowOff>4445</xdr:rowOff>
    </xdr:from>
    <xdr:to>
      <xdr:col>1</xdr:col>
      <xdr:colOff>479425</xdr:colOff>
      <xdr:row>95</xdr:row>
      <xdr:rowOff>0</xdr:rowOff>
    </xdr:to>
    <xdr:cxnSp>
      <xdr:nvCxnSpPr>
        <xdr:cNvPr id="52" name="直接连接符 51"/>
        <xdr:cNvCxnSpPr/>
      </xdr:nvCxnSpPr>
      <xdr:spPr>
        <a:xfrm>
          <a:off x="411480" y="21257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</xdr:row>
      <xdr:rowOff>4445</xdr:rowOff>
    </xdr:from>
    <xdr:to>
      <xdr:col>1</xdr:col>
      <xdr:colOff>479425</xdr:colOff>
      <xdr:row>100</xdr:row>
      <xdr:rowOff>0</xdr:rowOff>
    </xdr:to>
    <xdr:cxnSp>
      <xdr:nvCxnSpPr>
        <xdr:cNvPr id="53" name="直接连接符 52"/>
        <xdr:cNvCxnSpPr/>
      </xdr:nvCxnSpPr>
      <xdr:spPr>
        <a:xfrm>
          <a:off x="411480" y="22247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82</xdr:row>
      <xdr:rowOff>5715</xdr:rowOff>
    </xdr:from>
    <xdr:to>
      <xdr:col>1</xdr:col>
      <xdr:colOff>431800</xdr:colOff>
      <xdr:row>84</xdr:row>
      <xdr:rowOff>184150</xdr:rowOff>
    </xdr:to>
    <xdr:cxnSp>
      <xdr:nvCxnSpPr>
        <xdr:cNvPr id="54" name="直接连接符 53"/>
        <xdr:cNvCxnSpPr/>
      </xdr:nvCxnSpPr>
      <xdr:spPr>
        <a:xfrm>
          <a:off x="417195" y="18682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</xdr:row>
      <xdr:rowOff>4445</xdr:rowOff>
    </xdr:from>
    <xdr:to>
      <xdr:col>1</xdr:col>
      <xdr:colOff>479425</xdr:colOff>
      <xdr:row>80</xdr:row>
      <xdr:rowOff>0</xdr:rowOff>
    </xdr:to>
    <xdr:cxnSp>
      <xdr:nvCxnSpPr>
        <xdr:cNvPr id="55" name="直接连接符 54"/>
        <xdr:cNvCxnSpPr/>
      </xdr:nvCxnSpPr>
      <xdr:spPr>
        <a:xfrm>
          <a:off x="411480" y="17492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</xdr:row>
      <xdr:rowOff>4445</xdr:rowOff>
    </xdr:from>
    <xdr:to>
      <xdr:col>1</xdr:col>
      <xdr:colOff>479425</xdr:colOff>
      <xdr:row>64</xdr:row>
      <xdr:rowOff>0</xdr:rowOff>
    </xdr:to>
    <xdr:cxnSp>
      <xdr:nvCxnSpPr>
        <xdr:cNvPr id="56" name="直接连接符 55"/>
        <xdr:cNvCxnSpPr/>
      </xdr:nvCxnSpPr>
      <xdr:spPr>
        <a:xfrm>
          <a:off x="411480" y="14323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479425</xdr:colOff>
      <xdr:row>69</xdr:row>
      <xdr:rowOff>0</xdr:rowOff>
    </xdr:to>
    <xdr:cxnSp>
      <xdr:nvCxnSpPr>
        <xdr:cNvPr id="57" name="直接连接符 56"/>
        <xdr:cNvCxnSpPr/>
      </xdr:nvCxnSpPr>
      <xdr:spPr>
        <a:xfrm>
          <a:off x="411480" y="15313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</xdr:row>
      <xdr:rowOff>5715</xdr:rowOff>
    </xdr:from>
    <xdr:to>
      <xdr:col>1</xdr:col>
      <xdr:colOff>431800</xdr:colOff>
      <xdr:row>72</xdr:row>
      <xdr:rowOff>184150</xdr:rowOff>
    </xdr:to>
    <xdr:cxnSp>
      <xdr:nvCxnSpPr>
        <xdr:cNvPr id="58" name="直接连接符 57"/>
        <xdr:cNvCxnSpPr/>
      </xdr:nvCxnSpPr>
      <xdr:spPr>
        <a:xfrm>
          <a:off x="417195" y="15909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</xdr:row>
      <xdr:rowOff>5715</xdr:rowOff>
    </xdr:from>
    <xdr:to>
      <xdr:col>1</xdr:col>
      <xdr:colOff>431800</xdr:colOff>
      <xdr:row>59</xdr:row>
      <xdr:rowOff>184150</xdr:rowOff>
    </xdr:to>
    <xdr:cxnSp>
      <xdr:nvCxnSpPr>
        <xdr:cNvPr id="59" name="直接连接符 58"/>
        <xdr:cNvCxnSpPr/>
      </xdr:nvCxnSpPr>
      <xdr:spPr>
        <a:xfrm>
          <a:off x="417195" y="12937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</xdr:row>
      <xdr:rowOff>5715</xdr:rowOff>
    </xdr:from>
    <xdr:to>
      <xdr:col>1</xdr:col>
      <xdr:colOff>474272</xdr:colOff>
      <xdr:row>50</xdr:row>
      <xdr:rowOff>11</xdr:rowOff>
    </xdr:to>
    <xdr:cxnSp>
      <xdr:nvCxnSpPr>
        <xdr:cNvPr id="60" name="直接连接符 59"/>
        <xdr:cNvCxnSpPr/>
      </xdr:nvCxnSpPr>
      <xdr:spPr>
        <a:xfrm>
          <a:off x="411480" y="10758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</xdr:row>
      <xdr:rowOff>5715</xdr:rowOff>
    </xdr:from>
    <xdr:to>
      <xdr:col>1</xdr:col>
      <xdr:colOff>431800</xdr:colOff>
      <xdr:row>53</xdr:row>
      <xdr:rowOff>184150</xdr:rowOff>
    </xdr:to>
    <xdr:cxnSp>
      <xdr:nvCxnSpPr>
        <xdr:cNvPr id="61" name="直接连接符 60"/>
        <xdr:cNvCxnSpPr/>
      </xdr:nvCxnSpPr>
      <xdr:spPr>
        <a:xfrm>
          <a:off x="417195" y="11352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</xdr:row>
      <xdr:rowOff>5715</xdr:rowOff>
    </xdr:from>
    <xdr:to>
      <xdr:col>1</xdr:col>
      <xdr:colOff>474272</xdr:colOff>
      <xdr:row>40</xdr:row>
      <xdr:rowOff>11</xdr:rowOff>
    </xdr:to>
    <xdr:cxnSp>
      <xdr:nvCxnSpPr>
        <xdr:cNvPr id="62" name="直接连接符 61"/>
        <xdr:cNvCxnSpPr/>
      </xdr:nvCxnSpPr>
      <xdr:spPr>
        <a:xfrm>
          <a:off x="411480" y="85788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</xdr:row>
      <xdr:rowOff>4445</xdr:rowOff>
    </xdr:from>
    <xdr:to>
      <xdr:col>1</xdr:col>
      <xdr:colOff>479425</xdr:colOff>
      <xdr:row>43</xdr:row>
      <xdr:rowOff>0</xdr:rowOff>
    </xdr:to>
    <xdr:cxnSp>
      <xdr:nvCxnSpPr>
        <xdr:cNvPr id="63" name="直接连接符 62"/>
        <xdr:cNvCxnSpPr/>
      </xdr:nvCxnSpPr>
      <xdr:spPr>
        <a:xfrm>
          <a:off x="411480" y="9171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64" name="直接连接符 63"/>
        <xdr:cNvCxnSpPr/>
      </xdr:nvCxnSpPr>
      <xdr:spPr>
        <a:xfrm>
          <a:off x="411480" y="1248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</xdr:row>
      <xdr:rowOff>4445</xdr:rowOff>
    </xdr:from>
    <xdr:to>
      <xdr:col>1</xdr:col>
      <xdr:colOff>479425</xdr:colOff>
      <xdr:row>36</xdr:row>
      <xdr:rowOff>0</xdr:rowOff>
    </xdr:to>
    <xdr:cxnSp>
      <xdr:nvCxnSpPr>
        <xdr:cNvPr id="65" name="直接连接符 64"/>
        <xdr:cNvCxnSpPr/>
      </xdr:nvCxnSpPr>
      <xdr:spPr>
        <a:xfrm>
          <a:off x="411480" y="7388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66" name="直接连接符 65"/>
        <xdr:cNvCxnSpPr/>
      </xdr:nvCxnSpPr>
      <xdr:spPr>
        <a:xfrm>
          <a:off x="411480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4445</xdr:rowOff>
    </xdr:from>
    <xdr:to>
      <xdr:col>1</xdr:col>
      <xdr:colOff>479425</xdr:colOff>
      <xdr:row>12</xdr:row>
      <xdr:rowOff>0</xdr:rowOff>
    </xdr:to>
    <xdr:cxnSp>
      <xdr:nvCxnSpPr>
        <xdr:cNvPr id="67" name="直接连接符 66"/>
        <xdr:cNvCxnSpPr/>
      </xdr:nvCxnSpPr>
      <xdr:spPr>
        <a:xfrm>
          <a:off x="411480" y="2633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</xdr:row>
      <xdr:rowOff>4445</xdr:rowOff>
    </xdr:from>
    <xdr:to>
      <xdr:col>1</xdr:col>
      <xdr:colOff>479425</xdr:colOff>
      <xdr:row>18</xdr:row>
      <xdr:rowOff>0</xdr:rowOff>
    </xdr:to>
    <xdr:cxnSp>
      <xdr:nvCxnSpPr>
        <xdr:cNvPr id="68" name="直接连接符 67"/>
        <xdr:cNvCxnSpPr/>
      </xdr:nvCxnSpPr>
      <xdr:spPr>
        <a:xfrm>
          <a:off x="411480" y="382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</xdr:row>
      <xdr:rowOff>5715</xdr:rowOff>
    </xdr:from>
    <xdr:to>
      <xdr:col>1</xdr:col>
      <xdr:colOff>431800</xdr:colOff>
      <xdr:row>21</xdr:row>
      <xdr:rowOff>184150</xdr:rowOff>
    </xdr:to>
    <xdr:cxnSp>
      <xdr:nvCxnSpPr>
        <xdr:cNvPr id="69" name="直接连接符 68"/>
        <xdr:cNvCxnSpPr/>
      </xdr:nvCxnSpPr>
      <xdr:spPr>
        <a:xfrm>
          <a:off x="417195" y="4418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1487</xdr:row>
      <xdr:rowOff>5715</xdr:rowOff>
    </xdr:from>
    <xdr:to>
      <xdr:col>1</xdr:col>
      <xdr:colOff>474272</xdr:colOff>
      <xdr:row>1489</xdr:row>
      <xdr:rowOff>11</xdr:rowOff>
    </xdr:to>
    <xdr:cxnSp>
      <xdr:nvCxnSpPr>
        <xdr:cNvPr id="70" name="直接连接符 69"/>
        <xdr:cNvCxnSpPr/>
      </xdr:nvCxnSpPr>
      <xdr:spPr>
        <a:xfrm>
          <a:off x="411480" y="3252362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1492</xdr:row>
      <xdr:rowOff>5715</xdr:rowOff>
    </xdr:from>
    <xdr:to>
      <xdr:col>1</xdr:col>
      <xdr:colOff>474272</xdr:colOff>
      <xdr:row>1494</xdr:row>
      <xdr:rowOff>11</xdr:rowOff>
    </xdr:to>
    <xdr:cxnSp>
      <xdr:nvCxnSpPr>
        <xdr:cNvPr id="71" name="直接连接符 70"/>
        <xdr:cNvCxnSpPr/>
      </xdr:nvCxnSpPr>
      <xdr:spPr>
        <a:xfrm>
          <a:off x="411480" y="3262268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1499</xdr:row>
      <xdr:rowOff>4445</xdr:rowOff>
    </xdr:from>
    <xdr:to>
      <xdr:col>1</xdr:col>
      <xdr:colOff>479425</xdr:colOff>
      <xdr:row>1501</xdr:row>
      <xdr:rowOff>0</xdr:rowOff>
    </xdr:to>
    <xdr:cxnSp>
      <xdr:nvCxnSpPr>
        <xdr:cNvPr id="72" name="直接连接符 71"/>
        <xdr:cNvCxnSpPr/>
      </xdr:nvCxnSpPr>
      <xdr:spPr>
        <a:xfrm>
          <a:off x="411480" y="327612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1512</xdr:row>
      <xdr:rowOff>4445</xdr:rowOff>
    </xdr:from>
    <xdr:to>
      <xdr:col>1</xdr:col>
      <xdr:colOff>479425</xdr:colOff>
      <xdr:row>1514</xdr:row>
      <xdr:rowOff>0</xdr:rowOff>
    </xdr:to>
    <xdr:cxnSp>
      <xdr:nvCxnSpPr>
        <xdr:cNvPr id="73" name="直接连接符 72"/>
        <xdr:cNvCxnSpPr/>
      </xdr:nvCxnSpPr>
      <xdr:spPr>
        <a:xfrm>
          <a:off x="411480" y="330187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1517</xdr:row>
      <xdr:rowOff>5715</xdr:rowOff>
    </xdr:from>
    <xdr:to>
      <xdr:col>1</xdr:col>
      <xdr:colOff>431800</xdr:colOff>
      <xdr:row>1519</xdr:row>
      <xdr:rowOff>184150</xdr:rowOff>
    </xdr:to>
    <xdr:cxnSp>
      <xdr:nvCxnSpPr>
        <xdr:cNvPr id="74" name="直接连接符 73"/>
        <xdr:cNvCxnSpPr/>
      </xdr:nvCxnSpPr>
      <xdr:spPr>
        <a:xfrm>
          <a:off x="417195" y="331179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1466</xdr:row>
      <xdr:rowOff>4445</xdr:rowOff>
    </xdr:from>
    <xdr:to>
      <xdr:col>1</xdr:col>
      <xdr:colOff>479425</xdr:colOff>
      <xdr:row>1468</xdr:row>
      <xdr:rowOff>0</xdr:rowOff>
    </xdr:to>
    <xdr:cxnSp>
      <xdr:nvCxnSpPr>
        <xdr:cNvPr id="75" name="直接连接符 74"/>
        <xdr:cNvCxnSpPr/>
      </xdr:nvCxnSpPr>
      <xdr:spPr>
        <a:xfrm>
          <a:off x="411480" y="320678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1470</xdr:row>
      <xdr:rowOff>4445</xdr:rowOff>
    </xdr:from>
    <xdr:to>
      <xdr:col>1</xdr:col>
      <xdr:colOff>479425</xdr:colOff>
      <xdr:row>1472</xdr:row>
      <xdr:rowOff>0</xdr:rowOff>
    </xdr:to>
    <xdr:cxnSp>
      <xdr:nvCxnSpPr>
        <xdr:cNvPr id="76" name="直接连接符 75"/>
        <xdr:cNvCxnSpPr/>
      </xdr:nvCxnSpPr>
      <xdr:spPr>
        <a:xfrm>
          <a:off x="411480" y="321470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1473</xdr:row>
      <xdr:rowOff>5715</xdr:rowOff>
    </xdr:from>
    <xdr:to>
      <xdr:col>1</xdr:col>
      <xdr:colOff>431800</xdr:colOff>
      <xdr:row>1475</xdr:row>
      <xdr:rowOff>184150</xdr:rowOff>
    </xdr:to>
    <xdr:cxnSp>
      <xdr:nvCxnSpPr>
        <xdr:cNvPr id="77" name="直接连接符 76"/>
        <xdr:cNvCxnSpPr/>
      </xdr:nvCxnSpPr>
      <xdr:spPr>
        <a:xfrm>
          <a:off x="417195" y="322066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1453</xdr:row>
      <xdr:rowOff>5715</xdr:rowOff>
    </xdr:from>
    <xdr:to>
      <xdr:col>1</xdr:col>
      <xdr:colOff>431800</xdr:colOff>
      <xdr:row>1455</xdr:row>
      <xdr:rowOff>184150</xdr:rowOff>
    </xdr:to>
    <xdr:cxnSp>
      <xdr:nvCxnSpPr>
        <xdr:cNvPr id="78" name="直接连接符 77"/>
        <xdr:cNvCxnSpPr/>
      </xdr:nvCxnSpPr>
      <xdr:spPr>
        <a:xfrm>
          <a:off x="417195" y="317707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1438</xdr:row>
      <xdr:rowOff>4445</xdr:rowOff>
    </xdr:from>
    <xdr:to>
      <xdr:col>1</xdr:col>
      <xdr:colOff>479425</xdr:colOff>
      <xdr:row>1440</xdr:row>
      <xdr:rowOff>0</xdr:rowOff>
    </xdr:to>
    <xdr:cxnSp>
      <xdr:nvCxnSpPr>
        <xdr:cNvPr id="79" name="直接连接符 78"/>
        <xdr:cNvCxnSpPr/>
      </xdr:nvCxnSpPr>
      <xdr:spPr>
        <a:xfrm>
          <a:off x="411480" y="314338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1441</xdr:row>
      <xdr:rowOff>5715</xdr:rowOff>
    </xdr:from>
    <xdr:to>
      <xdr:col>1</xdr:col>
      <xdr:colOff>431800</xdr:colOff>
      <xdr:row>1443</xdr:row>
      <xdr:rowOff>184150</xdr:rowOff>
    </xdr:to>
    <xdr:cxnSp>
      <xdr:nvCxnSpPr>
        <xdr:cNvPr id="80" name="直接连接符 79"/>
        <xdr:cNvCxnSpPr/>
      </xdr:nvCxnSpPr>
      <xdr:spPr>
        <a:xfrm>
          <a:off x="417195" y="314933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1424</xdr:row>
      <xdr:rowOff>5715</xdr:rowOff>
    </xdr:from>
    <xdr:to>
      <xdr:col>1</xdr:col>
      <xdr:colOff>431800</xdr:colOff>
      <xdr:row>1426</xdr:row>
      <xdr:rowOff>184150</xdr:rowOff>
    </xdr:to>
    <xdr:cxnSp>
      <xdr:nvCxnSpPr>
        <xdr:cNvPr id="81" name="直接连接符 80"/>
        <xdr:cNvCxnSpPr/>
      </xdr:nvCxnSpPr>
      <xdr:spPr>
        <a:xfrm>
          <a:off x="417195" y="3111696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1408</xdr:row>
      <xdr:rowOff>4445</xdr:rowOff>
    </xdr:from>
    <xdr:to>
      <xdr:col>1</xdr:col>
      <xdr:colOff>479425</xdr:colOff>
      <xdr:row>1410</xdr:row>
      <xdr:rowOff>0</xdr:rowOff>
    </xdr:to>
    <xdr:cxnSp>
      <xdr:nvCxnSpPr>
        <xdr:cNvPr id="82" name="直接连接符 81"/>
        <xdr:cNvCxnSpPr/>
      </xdr:nvCxnSpPr>
      <xdr:spPr>
        <a:xfrm>
          <a:off x="411480" y="307602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1411</xdr:row>
      <xdr:rowOff>5715</xdr:rowOff>
    </xdr:from>
    <xdr:to>
      <xdr:col>1</xdr:col>
      <xdr:colOff>431800</xdr:colOff>
      <xdr:row>1413</xdr:row>
      <xdr:rowOff>184150</xdr:rowOff>
    </xdr:to>
    <xdr:cxnSp>
      <xdr:nvCxnSpPr>
        <xdr:cNvPr id="83" name="直接连接符 82"/>
        <xdr:cNvCxnSpPr/>
      </xdr:nvCxnSpPr>
      <xdr:spPr>
        <a:xfrm>
          <a:off x="417195" y="308197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1404</xdr:row>
      <xdr:rowOff>4445</xdr:rowOff>
    </xdr:from>
    <xdr:to>
      <xdr:col>1</xdr:col>
      <xdr:colOff>479425</xdr:colOff>
      <xdr:row>1406</xdr:row>
      <xdr:rowOff>0</xdr:rowOff>
    </xdr:to>
    <xdr:cxnSp>
      <xdr:nvCxnSpPr>
        <xdr:cNvPr id="84" name="直接连接符 83"/>
        <xdr:cNvCxnSpPr/>
      </xdr:nvCxnSpPr>
      <xdr:spPr>
        <a:xfrm>
          <a:off x="411480" y="306413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1393</xdr:row>
      <xdr:rowOff>5715</xdr:rowOff>
    </xdr:from>
    <xdr:to>
      <xdr:col>1</xdr:col>
      <xdr:colOff>431800</xdr:colOff>
      <xdr:row>1395</xdr:row>
      <xdr:rowOff>184150</xdr:rowOff>
    </xdr:to>
    <xdr:cxnSp>
      <xdr:nvCxnSpPr>
        <xdr:cNvPr id="85" name="直接连接符 84"/>
        <xdr:cNvCxnSpPr/>
      </xdr:nvCxnSpPr>
      <xdr:spPr>
        <a:xfrm>
          <a:off x="417195" y="304235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1331</xdr:row>
      <xdr:rowOff>5715</xdr:rowOff>
    </xdr:from>
    <xdr:to>
      <xdr:col>1</xdr:col>
      <xdr:colOff>457200</xdr:colOff>
      <xdr:row>1333</xdr:row>
      <xdr:rowOff>7620</xdr:rowOff>
    </xdr:to>
    <xdr:cxnSp>
      <xdr:nvCxnSpPr>
        <xdr:cNvPr id="86" name="直接连接符 85"/>
        <xdr:cNvCxnSpPr/>
      </xdr:nvCxnSpPr>
      <xdr:spPr>
        <a:xfrm>
          <a:off x="411480" y="291357685"/>
          <a:ext cx="457200" cy="3981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1384</xdr:row>
      <xdr:rowOff>4445</xdr:rowOff>
    </xdr:from>
    <xdr:to>
      <xdr:col>1</xdr:col>
      <xdr:colOff>479425</xdr:colOff>
      <xdr:row>1386</xdr:row>
      <xdr:rowOff>0</xdr:rowOff>
    </xdr:to>
    <xdr:cxnSp>
      <xdr:nvCxnSpPr>
        <xdr:cNvPr id="87" name="直接连接符 86"/>
        <xdr:cNvCxnSpPr/>
      </xdr:nvCxnSpPr>
      <xdr:spPr>
        <a:xfrm>
          <a:off x="411480" y="302054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1338</xdr:row>
      <xdr:rowOff>5715</xdr:rowOff>
    </xdr:from>
    <xdr:to>
      <xdr:col>1</xdr:col>
      <xdr:colOff>457200</xdr:colOff>
      <xdr:row>1339</xdr:row>
      <xdr:rowOff>167640</xdr:rowOff>
    </xdr:to>
    <xdr:cxnSp>
      <xdr:nvCxnSpPr>
        <xdr:cNvPr id="88" name="直接连接符 87"/>
        <xdr:cNvCxnSpPr/>
      </xdr:nvCxnSpPr>
      <xdr:spPr>
        <a:xfrm>
          <a:off x="411480" y="292744525"/>
          <a:ext cx="457200" cy="3600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1346</xdr:row>
      <xdr:rowOff>4445</xdr:rowOff>
    </xdr:from>
    <xdr:to>
      <xdr:col>1</xdr:col>
      <xdr:colOff>479425</xdr:colOff>
      <xdr:row>1348</xdr:row>
      <xdr:rowOff>0</xdr:rowOff>
    </xdr:to>
    <xdr:cxnSp>
      <xdr:nvCxnSpPr>
        <xdr:cNvPr id="89" name="直接连接符 88"/>
        <xdr:cNvCxnSpPr/>
      </xdr:nvCxnSpPr>
      <xdr:spPr>
        <a:xfrm>
          <a:off x="411480" y="294328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1356</xdr:row>
      <xdr:rowOff>4445</xdr:rowOff>
    </xdr:from>
    <xdr:to>
      <xdr:col>1</xdr:col>
      <xdr:colOff>479425</xdr:colOff>
      <xdr:row>1358</xdr:row>
      <xdr:rowOff>0</xdr:rowOff>
    </xdr:to>
    <xdr:cxnSp>
      <xdr:nvCxnSpPr>
        <xdr:cNvPr id="90" name="直接连接符 89"/>
        <xdr:cNvCxnSpPr/>
      </xdr:nvCxnSpPr>
      <xdr:spPr>
        <a:xfrm>
          <a:off x="411480" y="296309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1361</xdr:row>
      <xdr:rowOff>5715</xdr:rowOff>
    </xdr:from>
    <xdr:to>
      <xdr:col>1</xdr:col>
      <xdr:colOff>431800</xdr:colOff>
      <xdr:row>1363</xdr:row>
      <xdr:rowOff>184150</xdr:rowOff>
    </xdr:to>
    <xdr:cxnSp>
      <xdr:nvCxnSpPr>
        <xdr:cNvPr id="91" name="直接连接符 90"/>
        <xdr:cNvCxnSpPr/>
      </xdr:nvCxnSpPr>
      <xdr:spPr>
        <a:xfrm>
          <a:off x="417195" y="297301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1327</xdr:row>
      <xdr:rowOff>4445</xdr:rowOff>
    </xdr:from>
    <xdr:to>
      <xdr:col>1</xdr:col>
      <xdr:colOff>479425</xdr:colOff>
      <xdr:row>1329</xdr:row>
      <xdr:rowOff>0</xdr:rowOff>
    </xdr:to>
    <xdr:cxnSp>
      <xdr:nvCxnSpPr>
        <xdr:cNvPr id="92" name="直接连接符 91"/>
        <xdr:cNvCxnSpPr/>
      </xdr:nvCxnSpPr>
      <xdr:spPr>
        <a:xfrm>
          <a:off x="411480" y="290167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1316</xdr:row>
      <xdr:rowOff>5715</xdr:rowOff>
    </xdr:from>
    <xdr:to>
      <xdr:col>1</xdr:col>
      <xdr:colOff>431800</xdr:colOff>
      <xdr:row>1318</xdr:row>
      <xdr:rowOff>184150</xdr:rowOff>
    </xdr:to>
    <xdr:cxnSp>
      <xdr:nvCxnSpPr>
        <xdr:cNvPr id="93" name="直接连接符 92"/>
        <xdr:cNvCxnSpPr/>
      </xdr:nvCxnSpPr>
      <xdr:spPr>
        <a:xfrm>
          <a:off x="417195" y="287989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1312</xdr:row>
      <xdr:rowOff>4445</xdr:rowOff>
    </xdr:from>
    <xdr:to>
      <xdr:col>1</xdr:col>
      <xdr:colOff>479425</xdr:colOff>
      <xdr:row>1314</xdr:row>
      <xdr:rowOff>0</xdr:rowOff>
    </xdr:to>
    <xdr:cxnSp>
      <xdr:nvCxnSpPr>
        <xdr:cNvPr id="94" name="直接连接符 93"/>
        <xdr:cNvCxnSpPr/>
      </xdr:nvCxnSpPr>
      <xdr:spPr>
        <a:xfrm>
          <a:off x="411480" y="286799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1298</xdr:row>
      <xdr:rowOff>5715</xdr:rowOff>
    </xdr:from>
    <xdr:to>
      <xdr:col>1</xdr:col>
      <xdr:colOff>431800</xdr:colOff>
      <xdr:row>1300</xdr:row>
      <xdr:rowOff>184150</xdr:rowOff>
    </xdr:to>
    <xdr:cxnSp>
      <xdr:nvCxnSpPr>
        <xdr:cNvPr id="95" name="直接连接符 94"/>
        <xdr:cNvCxnSpPr/>
      </xdr:nvCxnSpPr>
      <xdr:spPr>
        <a:xfrm>
          <a:off x="417195" y="284027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1294</xdr:row>
      <xdr:rowOff>4445</xdr:rowOff>
    </xdr:from>
    <xdr:to>
      <xdr:col>1</xdr:col>
      <xdr:colOff>479425</xdr:colOff>
      <xdr:row>1296</xdr:row>
      <xdr:rowOff>0</xdr:rowOff>
    </xdr:to>
    <xdr:cxnSp>
      <xdr:nvCxnSpPr>
        <xdr:cNvPr id="96" name="直接连接符 95"/>
        <xdr:cNvCxnSpPr/>
      </xdr:nvCxnSpPr>
      <xdr:spPr>
        <a:xfrm>
          <a:off x="411480" y="282837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1283</xdr:row>
      <xdr:rowOff>5715</xdr:rowOff>
    </xdr:from>
    <xdr:to>
      <xdr:col>1</xdr:col>
      <xdr:colOff>431800</xdr:colOff>
      <xdr:row>1285</xdr:row>
      <xdr:rowOff>184150</xdr:rowOff>
    </xdr:to>
    <xdr:cxnSp>
      <xdr:nvCxnSpPr>
        <xdr:cNvPr id="97" name="直接连接符 96"/>
        <xdr:cNvCxnSpPr/>
      </xdr:nvCxnSpPr>
      <xdr:spPr>
        <a:xfrm>
          <a:off x="417195" y="280659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1234</xdr:row>
      <xdr:rowOff>5715</xdr:rowOff>
    </xdr:from>
    <xdr:to>
      <xdr:col>1</xdr:col>
      <xdr:colOff>434340</xdr:colOff>
      <xdr:row>1235</xdr:row>
      <xdr:rowOff>175260</xdr:rowOff>
    </xdr:to>
    <xdr:cxnSp>
      <xdr:nvCxnSpPr>
        <xdr:cNvPr id="98" name="直接连接符 97"/>
        <xdr:cNvCxnSpPr/>
      </xdr:nvCxnSpPr>
      <xdr:spPr>
        <a:xfrm>
          <a:off x="411480" y="270555085"/>
          <a:ext cx="4343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1279</xdr:row>
      <xdr:rowOff>4445</xdr:rowOff>
    </xdr:from>
    <xdr:to>
      <xdr:col>1</xdr:col>
      <xdr:colOff>479425</xdr:colOff>
      <xdr:row>1281</xdr:row>
      <xdr:rowOff>0</xdr:rowOff>
    </xdr:to>
    <xdr:cxnSp>
      <xdr:nvCxnSpPr>
        <xdr:cNvPr id="99" name="直接连接符 98"/>
        <xdr:cNvCxnSpPr/>
      </xdr:nvCxnSpPr>
      <xdr:spPr>
        <a:xfrm>
          <a:off x="411480" y="279469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1244</xdr:row>
      <xdr:rowOff>5715</xdr:rowOff>
    </xdr:from>
    <xdr:to>
      <xdr:col>1</xdr:col>
      <xdr:colOff>474272</xdr:colOff>
      <xdr:row>1246</xdr:row>
      <xdr:rowOff>11</xdr:rowOff>
    </xdr:to>
    <xdr:cxnSp>
      <xdr:nvCxnSpPr>
        <xdr:cNvPr id="100" name="直接连接符 99"/>
        <xdr:cNvCxnSpPr/>
      </xdr:nvCxnSpPr>
      <xdr:spPr>
        <a:xfrm>
          <a:off x="411480" y="272536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1249</xdr:row>
      <xdr:rowOff>4445</xdr:rowOff>
    </xdr:from>
    <xdr:to>
      <xdr:col>1</xdr:col>
      <xdr:colOff>479425</xdr:colOff>
      <xdr:row>1251</xdr:row>
      <xdr:rowOff>0</xdr:rowOff>
    </xdr:to>
    <xdr:cxnSp>
      <xdr:nvCxnSpPr>
        <xdr:cNvPr id="101" name="直接连接符 100"/>
        <xdr:cNvCxnSpPr/>
      </xdr:nvCxnSpPr>
      <xdr:spPr>
        <a:xfrm>
          <a:off x="411480" y="273525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1254</xdr:row>
      <xdr:rowOff>4445</xdr:rowOff>
    </xdr:from>
    <xdr:to>
      <xdr:col>1</xdr:col>
      <xdr:colOff>479425</xdr:colOff>
      <xdr:row>1256</xdr:row>
      <xdr:rowOff>0</xdr:rowOff>
    </xdr:to>
    <xdr:cxnSp>
      <xdr:nvCxnSpPr>
        <xdr:cNvPr id="102" name="直接连接符 101"/>
        <xdr:cNvCxnSpPr/>
      </xdr:nvCxnSpPr>
      <xdr:spPr>
        <a:xfrm>
          <a:off x="411480" y="274516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1259</xdr:row>
      <xdr:rowOff>5715</xdr:rowOff>
    </xdr:from>
    <xdr:to>
      <xdr:col>1</xdr:col>
      <xdr:colOff>431800</xdr:colOff>
      <xdr:row>1261</xdr:row>
      <xdr:rowOff>184150</xdr:rowOff>
    </xdr:to>
    <xdr:cxnSp>
      <xdr:nvCxnSpPr>
        <xdr:cNvPr id="103" name="直接连接符 102"/>
        <xdr:cNvCxnSpPr/>
      </xdr:nvCxnSpPr>
      <xdr:spPr>
        <a:xfrm>
          <a:off x="417195" y="2755080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1221</xdr:row>
      <xdr:rowOff>5715</xdr:rowOff>
    </xdr:from>
    <xdr:to>
      <xdr:col>1</xdr:col>
      <xdr:colOff>474272</xdr:colOff>
      <xdr:row>1223</xdr:row>
      <xdr:rowOff>11</xdr:rowOff>
    </xdr:to>
    <xdr:cxnSp>
      <xdr:nvCxnSpPr>
        <xdr:cNvPr id="104" name="直接连接符 103"/>
        <xdr:cNvCxnSpPr/>
      </xdr:nvCxnSpPr>
      <xdr:spPr>
        <a:xfrm>
          <a:off x="411480" y="267583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1225</xdr:row>
      <xdr:rowOff>5715</xdr:rowOff>
    </xdr:from>
    <xdr:to>
      <xdr:col>1</xdr:col>
      <xdr:colOff>431800</xdr:colOff>
      <xdr:row>1227</xdr:row>
      <xdr:rowOff>184150</xdr:rowOff>
    </xdr:to>
    <xdr:cxnSp>
      <xdr:nvCxnSpPr>
        <xdr:cNvPr id="105" name="直接连接符 104"/>
        <xdr:cNvCxnSpPr/>
      </xdr:nvCxnSpPr>
      <xdr:spPr>
        <a:xfrm>
          <a:off x="417195" y="268375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1217</xdr:row>
      <xdr:rowOff>4445</xdr:rowOff>
    </xdr:from>
    <xdr:to>
      <xdr:col>1</xdr:col>
      <xdr:colOff>479425</xdr:colOff>
      <xdr:row>1219</xdr:row>
      <xdr:rowOff>0</xdr:rowOff>
    </xdr:to>
    <xdr:cxnSp>
      <xdr:nvCxnSpPr>
        <xdr:cNvPr id="106" name="直接连接符 105"/>
        <xdr:cNvCxnSpPr/>
      </xdr:nvCxnSpPr>
      <xdr:spPr>
        <a:xfrm>
          <a:off x="411480" y="266393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1207</xdr:row>
      <xdr:rowOff>5715</xdr:rowOff>
    </xdr:from>
    <xdr:to>
      <xdr:col>1</xdr:col>
      <xdr:colOff>431800</xdr:colOff>
      <xdr:row>1209</xdr:row>
      <xdr:rowOff>184150</xdr:rowOff>
    </xdr:to>
    <xdr:cxnSp>
      <xdr:nvCxnSpPr>
        <xdr:cNvPr id="107" name="直接连接符 106"/>
        <xdr:cNvCxnSpPr/>
      </xdr:nvCxnSpPr>
      <xdr:spPr>
        <a:xfrm>
          <a:off x="417195" y="2644133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1147</xdr:row>
      <xdr:rowOff>5715</xdr:rowOff>
    </xdr:from>
    <xdr:to>
      <xdr:col>1</xdr:col>
      <xdr:colOff>449580</xdr:colOff>
      <xdr:row>1148</xdr:row>
      <xdr:rowOff>182880</xdr:rowOff>
    </xdr:to>
    <xdr:cxnSp>
      <xdr:nvCxnSpPr>
        <xdr:cNvPr id="108" name="直接连接符 107"/>
        <xdr:cNvCxnSpPr/>
      </xdr:nvCxnSpPr>
      <xdr:spPr>
        <a:xfrm>
          <a:off x="411480" y="252129925"/>
          <a:ext cx="4495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1202</xdr:row>
      <xdr:rowOff>4445</xdr:rowOff>
    </xdr:from>
    <xdr:to>
      <xdr:col>1</xdr:col>
      <xdr:colOff>479425</xdr:colOff>
      <xdr:row>1204</xdr:row>
      <xdr:rowOff>0</xdr:rowOff>
    </xdr:to>
    <xdr:cxnSp>
      <xdr:nvCxnSpPr>
        <xdr:cNvPr id="109" name="直接连接符 108"/>
        <xdr:cNvCxnSpPr/>
      </xdr:nvCxnSpPr>
      <xdr:spPr>
        <a:xfrm>
          <a:off x="411480" y="263025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1157</xdr:row>
      <xdr:rowOff>5715</xdr:rowOff>
    </xdr:from>
    <xdr:to>
      <xdr:col>1</xdr:col>
      <xdr:colOff>457200</xdr:colOff>
      <xdr:row>1158</xdr:row>
      <xdr:rowOff>182880</xdr:rowOff>
    </xdr:to>
    <xdr:cxnSp>
      <xdr:nvCxnSpPr>
        <xdr:cNvPr id="110" name="直接连接符 109"/>
        <xdr:cNvCxnSpPr/>
      </xdr:nvCxnSpPr>
      <xdr:spPr>
        <a:xfrm>
          <a:off x="411480" y="254111125"/>
          <a:ext cx="45720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1166</xdr:row>
      <xdr:rowOff>4445</xdr:rowOff>
    </xdr:from>
    <xdr:to>
      <xdr:col>1</xdr:col>
      <xdr:colOff>479425</xdr:colOff>
      <xdr:row>1168</xdr:row>
      <xdr:rowOff>0</xdr:rowOff>
    </xdr:to>
    <xdr:cxnSp>
      <xdr:nvCxnSpPr>
        <xdr:cNvPr id="111" name="直接连接符 110"/>
        <xdr:cNvCxnSpPr/>
      </xdr:nvCxnSpPr>
      <xdr:spPr>
        <a:xfrm>
          <a:off x="411480" y="255892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1174</xdr:row>
      <xdr:rowOff>4445</xdr:rowOff>
    </xdr:from>
    <xdr:to>
      <xdr:col>1</xdr:col>
      <xdr:colOff>479425</xdr:colOff>
      <xdr:row>1176</xdr:row>
      <xdr:rowOff>0</xdr:rowOff>
    </xdr:to>
    <xdr:cxnSp>
      <xdr:nvCxnSpPr>
        <xdr:cNvPr id="112" name="直接连接符 111"/>
        <xdr:cNvCxnSpPr/>
      </xdr:nvCxnSpPr>
      <xdr:spPr>
        <a:xfrm>
          <a:off x="411480" y="257477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1179</xdr:row>
      <xdr:rowOff>5715</xdr:rowOff>
    </xdr:from>
    <xdr:to>
      <xdr:col>1</xdr:col>
      <xdr:colOff>431800</xdr:colOff>
      <xdr:row>1181</xdr:row>
      <xdr:rowOff>184150</xdr:rowOff>
    </xdr:to>
    <xdr:cxnSp>
      <xdr:nvCxnSpPr>
        <xdr:cNvPr id="113" name="直接连接符 112"/>
        <xdr:cNvCxnSpPr/>
      </xdr:nvCxnSpPr>
      <xdr:spPr>
        <a:xfrm>
          <a:off x="417195" y="258469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1101</xdr:row>
      <xdr:rowOff>5715</xdr:rowOff>
    </xdr:from>
    <xdr:to>
      <xdr:col>1</xdr:col>
      <xdr:colOff>474272</xdr:colOff>
      <xdr:row>1103</xdr:row>
      <xdr:rowOff>11</xdr:rowOff>
    </xdr:to>
    <xdr:cxnSp>
      <xdr:nvCxnSpPr>
        <xdr:cNvPr id="114" name="直接连接符 113"/>
        <xdr:cNvCxnSpPr/>
      </xdr:nvCxnSpPr>
      <xdr:spPr>
        <a:xfrm>
          <a:off x="411480" y="242620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1142</xdr:row>
      <xdr:rowOff>4445</xdr:rowOff>
    </xdr:from>
    <xdr:to>
      <xdr:col>1</xdr:col>
      <xdr:colOff>479425</xdr:colOff>
      <xdr:row>1144</xdr:row>
      <xdr:rowOff>0</xdr:rowOff>
    </xdr:to>
    <xdr:cxnSp>
      <xdr:nvCxnSpPr>
        <xdr:cNvPr id="115" name="直接连接符 114"/>
        <xdr:cNvCxnSpPr/>
      </xdr:nvCxnSpPr>
      <xdr:spPr>
        <a:xfrm>
          <a:off x="411480" y="250741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1105</xdr:row>
      <xdr:rowOff>5715</xdr:rowOff>
    </xdr:from>
    <xdr:to>
      <xdr:col>1</xdr:col>
      <xdr:colOff>474272</xdr:colOff>
      <xdr:row>1107</xdr:row>
      <xdr:rowOff>11</xdr:rowOff>
    </xdr:to>
    <xdr:cxnSp>
      <xdr:nvCxnSpPr>
        <xdr:cNvPr id="116" name="直接连接符 115"/>
        <xdr:cNvCxnSpPr/>
      </xdr:nvCxnSpPr>
      <xdr:spPr>
        <a:xfrm>
          <a:off x="411480" y="243412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1111</xdr:row>
      <xdr:rowOff>4445</xdr:rowOff>
    </xdr:from>
    <xdr:to>
      <xdr:col>1</xdr:col>
      <xdr:colOff>479425</xdr:colOff>
      <xdr:row>1113</xdr:row>
      <xdr:rowOff>0</xdr:rowOff>
    </xdr:to>
    <xdr:cxnSp>
      <xdr:nvCxnSpPr>
        <xdr:cNvPr id="117" name="直接连接符 116"/>
        <xdr:cNvCxnSpPr/>
      </xdr:nvCxnSpPr>
      <xdr:spPr>
        <a:xfrm>
          <a:off x="411480" y="244600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1115</xdr:row>
      <xdr:rowOff>4445</xdr:rowOff>
    </xdr:from>
    <xdr:to>
      <xdr:col>1</xdr:col>
      <xdr:colOff>479425</xdr:colOff>
      <xdr:row>1117</xdr:row>
      <xdr:rowOff>0</xdr:rowOff>
    </xdr:to>
    <xdr:cxnSp>
      <xdr:nvCxnSpPr>
        <xdr:cNvPr id="118" name="直接连接符 117"/>
        <xdr:cNvCxnSpPr/>
      </xdr:nvCxnSpPr>
      <xdr:spPr>
        <a:xfrm>
          <a:off x="411480" y="245392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1118</xdr:row>
      <xdr:rowOff>5715</xdr:rowOff>
    </xdr:from>
    <xdr:to>
      <xdr:col>1</xdr:col>
      <xdr:colOff>431800</xdr:colOff>
      <xdr:row>1120</xdr:row>
      <xdr:rowOff>184150</xdr:rowOff>
    </xdr:to>
    <xdr:cxnSp>
      <xdr:nvCxnSpPr>
        <xdr:cNvPr id="119" name="直接连接符 118"/>
        <xdr:cNvCxnSpPr/>
      </xdr:nvCxnSpPr>
      <xdr:spPr>
        <a:xfrm>
          <a:off x="417195" y="245988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1092</xdr:row>
      <xdr:rowOff>5715</xdr:rowOff>
    </xdr:from>
    <xdr:to>
      <xdr:col>1</xdr:col>
      <xdr:colOff>431800</xdr:colOff>
      <xdr:row>1094</xdr:row>
      <xdr:rowOff>184150</xdr:rowOff>
    </xdr:to>
    <xdr:cxnSp>
      <xdr:nvCxnSpPr>
        <xdr:cNvPr id="120" name="直接连接符 119"/>
        <xdr:cNvCxnSpPr/>
      </xdr:nvCxnSpPr>
      <xdr:spPr>
        <a:xfrm>
          <a:off x="417195" y="240440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1086</xdr:row>
      <xdr:rowOff>4445</xdr:rowOff>
    </xdr:from>
    <xdr:to>
      <xdr:col>1</xdr:col>
      <xdr:colOff>479425</xdr:colOff>
      <xdr:row>1088</xdr:row>
      <xdr:rowOff>0</xdr:rowOff>
    </xdr:to>
    <xdr:cxnSp>
      <xdr:nvCxnSpPr>
        <xdr:cNvPr id="121" name="直接连接符 120"/>
        <xdr:cNvCxnSpPr/>
      </xdr:nvCxnSpPr>
      <xdr:spPr>
        <a:xfrm>
          <a:off x="411480" y="238854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1071</xdr:row>
      <xdr:rowOff>4445</xdr:rowOff>
    </xdr:from>
    <xdr:to>
      <xdr:col>1</xdr:col>
      <xdr:colOff>479425</xdr:colOff>
      <xdr:row>1073</xdr:row>
      <xdr:rowOff>0</xdr:rowOff>
    </xdr:to>
    <xdr:cxnSp>
      <xdr:nvCxnSpPr>
        <xdr:cNvPr id="122" name="直接连接符 121"/>
        <xdr:cNvCxnSpPr/>
      </xdr:nvCxnSpPr>
      <xdr:spPr>
        <a:xfrm>
          <a:off x="411480" y="235882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1074</xdr:row>
      <xdr:rowOff>5715</xdr:rowOff>
    </xdr:from>
    <xdr:to>
      <xdr:col>1</xdr:col>
      <xdr:colOff>431800</xdr:colOff>
      <xdr:row>1076</xdr:row>
      <xdr:rowOff>184150</xdr:rowOff>
    </xdr:to>
    <xdr:cxnSp>
      <xdr:nvCxnSpPr>
        <xdr:cNvPr id="123" name="直接连接符 122"/>
        <xdr:cNvCxnSpPr/>
      </xdr:nvCxnSpPr>
      <xdr:spPr>
        <a:xfrm>
          <a:off x="417195" y="236478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1048</xdr:row>
      <xdr:rowOff>5715</xdr:rowOff>
    </xdr:from>
    <xdr:to>
      <xdr:col>1</xdr:col>
      <xdr:colOff>474272</xdr:colOff>
      <xdr:row>1050</xdr:row>
      <xdr:rowOff>11</xdr:rowOff>
    </xdr:to>
    <xdr:cxnSp>
      <xdr:nvCxnSpPr>
        <xdr:cNvPr id="124" name="直接连接符 123"/>
        <xdr:cNvCxnSpPr/>
      </xdr:nvCxnSpPr>
      <xdr:spPr>
        <a:xfrm>
          <a:off x="411480" y="2309310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1067</xdr:row>
      <xdr:rowOff>4445</xdr:rowOff>
    </xdr:from>
    <xdr:to>
      <xdr:col>1</xdr:col>
      <xdr:colOff>479425</xdr:colOff>
      <xdr:row>1069</xdr:row>
      <xdr:rowOff>0</xdr:rowOff>
    </xdr:to>
    <xdr:cxnSp>
      <xdr:nvCxnSpPr>
        <xdr:cNvPr id="125" name="直接连接符 124"/>
        <xdr:cNvCxnSpPr/>
      </xdr:nvCxnSpPr>
      <xdr:spPr>
        <a:xfrm>
          <a:off x="411480" y="234694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1052</xdr:row>
      <xdr:rowOff>5715</xdr:rowOff>
    </xdr:from>
    <xdr:to>
      <xdr:col>1</xdr:col>
      <xdr:colOff>474272</xdr:colOff>
      <xdr:row>1054</xdr:row>
      <xdr:rowOff>11</xdr:rowOff>
    </xdr:to>
    <xdr:cxnSp>
      <xdr:nvCxnSpPr>
        <xdr:cNvPr id="126" name="直接连接符 125"/>
        <xdr:cNvCxnSpPr/>
      </xdr:nvCxnSpPr>
      <xdr:spPr>
        <a:xfrm>
          <a:off x="411480" y="2317235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1055</xdr:row>
      <xdr:rowOff>4445</xdr:rowOff>
    </xdr:from>
    <xdr:to>
      <xdr:col>1</xdr:col>
      <xdr:colOff>479425</xdr:colOff>
      <xdr:row>1057</xdr:row>
      <xdr:rowOff>0</xdr:rowOff>
    </xdr:to>
    <xdr:cxnSp>
      <xdr:nvCxnSpPr>
        <xdr:cNvPr id="127" name="直接连接符 126"/>
        <xdr:cNvCxnSpPr/>
      </xdr:nvCxnSpPr>
      <xdr:spPr>
        <a:xfrm>
          <a:off x="411480" y="232316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1041</xdr:row>
      <xdr:rowOff>4445</xdr:rowOff>
    </xdr:from>
    <xdr:to>
      <xdr:col>1</xdr:col>
      <xdr:colOff>479425</xdr:colOff>
      <xdr:row>1043</xdr:row>
      <xdr:rowOff>0</xdr:rowOff>
    </xdr:to>
    <xdr:cxnSp>
      <xdr:nvCxnSpPr>
        <xdr:cNvPr id="128" name="直接连接符 127"/>
        <xdr:cNvCxnSpPr/>
      </xdr:nvCxnSpPr>
      <xdr:spPr>
        <a:xfrm>
          <a:off x="411480" y="229146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1038</xdr:row>
      <xdr:rowOff>4445</xdr:rowOff>
    </xdr:from>
    <xdr:to>
      <xdr:col>1</xdr:col>
      <xdr:colOff>479425</xdr:colOff>
      <xdr:row>1040</xdr:row>
      <xdr:rowOff>0</xdr:rowOff>
    </xdr:to>
    <xdr:cxnSp>
      <xdr:nvCxnSpPr>
        <xdr:cNvPr id="129" name="直接连接符 128"/>
        <xdr:cNvCxnSpPr/>
      </xdr:nvCxnSpPr>
      <xdr:spPr>
        <a:xfrm>
          <a:off x="411480" y="228156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1026</xdr:row>
      <xdr:rowOff>5715</xdr:rowOff>
    </xdr:from>
    <xdr:to>
      <xdr:col>1</xdr:col>
      <xdr:colOff>474272</xdr:colOff>
      <xdr:row>1028</xdr:row>
      <xdr:rowOff>11</xdr:rowOff>
    </xdr:to>
    <xdr:cxnSp>
      <xdr:nvCxnSpPr>
        <xdr:cNvPr id="130" name="直接连接符 129"/>
        <xdr:cNvCxnSpPr/>
      </xdr:nvCxnSpPr>
      <xdr:spPr>
        <a:xfrm>
          <a:off x="411480" y="2257799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1030</xdr:row>
      <xdr:rowOff>5715</xdr:rowOff>
    </xdr:from>
    <xdr:to>
      <xdr:col>1</xdr:col>
      <xdr:colOff>431800</xdr:colOff>
      <xdr:row>1032</xdr:row>
      <xdr:rowOff>184150</xdr:rowOff>
    </xdr:to>
    <xdr:cxnSp>
      <xdr:nvCxnSpPr>
        <xdr:cNvPr id="131" name="直接连接符 130"/>
        <xdr:cNvCxnSpPr/>
      </xdr:nvCxnSpPr>
      <xdr:spPr>
        <a:xfrm>
          <a:off x="417195" y="226572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995</xdr:row>
      <xdr:rowOff>5715</xdr:rowOff>
    </xdr:from>
    <xdr:to>
      <xdr:col>1</xdr:col>
      <xdr:colOff>474272</xdr:colOff>
      <xdr:row>997</xdr:row>
      <xdr:rowOff>11</xdr:rowOff>
    </xdr:to>
    <xdr:cxnSp>
      <xdr:nvCxnSpPr>
        <xdr:cNvPr id="132" name="直接连接符 131"/>
        <xdr:cNvCxnSpPr/>
      </xdr:nvCxnSpPr>
      <xdr:spPr>
        <a:xfrm>
          <a:off x="411480" y="2192420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1021</xdr:row>
      <xdr:rowOff>4445</xdr:rowOff>
    </xdr:from>
    <xdr:to>
      <xdr:col>1</xdr:col>
      <xdr:colOff>479425</xdr:colOff>
      <xdr:row>1023</xdr:row>
      <xdr:rowOff>0</xdr:rowOff>
    </xdr:to>
    <xdr:cxnSp>
      <xdr:nvCxnSpPr>
        <xdr:cNvPr id="133" name="直接连接符 132"/>
        <xdr:cNvCxnSpPr/>
      </xdr:nvCxnSpPr>
      <xdr:spPr>
        <a:xfrm>
          <a:off x="411480" y="224391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999</xdr:row>
      <xdr:rowOff>5715</xdr:rowOff>
    </xdr:from>
    <xdr:to>
      <xdr:col>1</xdr:col>
      <xdr:colOff>474272</xdr:colOff>
      <xdr:row>1001</xdr:row>
      <xdr:rowOff>11</xdr:rowOff>
    </xdr:to>
    <xdr:cxnSp>
      <xdr:nvCxnSpPr>
        <xdr:cNvPr id="134" name="直接连接符 133"/>
        <xdr:cNvCxnSpPr/>
      </xdr:nvCxnSpPr>
      <xdr:spPr>
        <a:xfrm>
          <a:off x="411480" y="220034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1004</xdr:row>
      <xdr:rowOff>4445</xdr:rowOff>
    </xdr:from>
    <xdr:to>
      <xdr:col>1</xdr:col>
      <xdr:colOff>479425</xdr:colOff>
      <xdr:row>1006</xdr:row>
      <xdr:rowOff>0</xdr:rowOff>
    </xdr:to>
    <xdr:cxnSp>
      <xdr:nvCxnSpPr>
        <xdr:cNvPr id="135" name="直接连接符 134"/>
        <xdr:cNvCxnSpPr/>
      </xdr:nvCxnSpPr>
      <xdr:spPr>
        <a:xfrm>
          <a:off x="411480" y="221023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1009</xdr:row>
      <xdr:rowOff>4445</xdr:rowOff>
    </xdr:from>
    <xdr:to>
      <xdr:col>1</xdr:col>
      <xdr:colOff>479425</xdr:colOff>
      <xdr:row>1011</xdr:row>
      <xdr:rowOff>0</xdr:rowOff>
    </xdr:to>
    <xdr:cxnSp>
      <xdr:nvCxnSpPr>
        <xdr:cNvPr id="136" name="直接连接符 135"/>
        <xdr:cNvCxnSpPr/>
      </xdr:nvCxnSpPr>
      <xdr:spPr>
        <a:xfrm>
          <a:off x="411480" y="222014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1012</xdr:row>
      <xdr:rowOff>5715</xdr:rowOff>
    </xdr:from>
    <xdr:to>
      <xdr:col>1</xdr:col>
      <xdr:colOff>431800</xdr:colOff>
      <xdr:row>1014</xdr:row>
      <xdr:rowOff>184150</xdr:rowOff>
    </xdr:to>
    <xdr:cxnSp>
      <xdr:nvCxnSpPr>
        <xdr:cNvPr id="137" name="直接连接符 136"/>
        <xdr:cNvCxnSpPr/>
      </xdr:nvCxnSpPr>
      <xdr:spPr>
        <a:xfrm>
          <a:off x="417195" y="222610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984</xdr:row>
      <xdr:rowOff>5715</xdr:rowOff>
    </xdr:from>
    <xdr:to>
      <xdr:col>1</xdr:col>
      <xdr:colOff>474272</xdr:colOff>
      <xdr:row>986</xdr:row>
      <xdr:rowOff>11</xdr:rowOff>
    </xdr:to>
    <xdr:cxnSp>
      <xdr:nvCxnSpPr>
        <xdr:cNvPr id="138" name="直接连接符 137"/>
        <xdr:cNvCxnSpPr/>
      </xdr:nvCxnSpPr>
      <xdr:spPr>
        <a:xfrm>
          <a:off x="411480" y="216666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987</xdr:row>
      <xdr:rowOff>5715</xdr:rowOff>
    </xdr:from>
    <xdr:to>
      <xdr:col>1</xdr:col>
      <xdr:colOff>431800</xdr:colOff>
      <xdr:row>989</xdr:row>
      <xdr:rowOff>184150</xdr:rowOff>
    </xdr:to>
    <xdr:cxnSp>
      <xdr:nvCxnSpPr>
        <xdr:cNvPr id="139" name="直接连接符 138"/>
        <xdr:cNvCxnSpPr/>
      </xdr:nvCxnSpPr>
      <xdr:spPr>
        <a:xfrm>
          <a:off x="417195" y="217260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972</xdr:row>
      <xdr:rowOff>5715</xdr:rowOff>
    </xdr:from>
    <xdr:to>
      <xdr:col>1</xdr:col>
      <xdr:colOff>474272</xdr:colOff>
      <xdr:row>974</xdr:row>
      <xdr:rowOff>11</xdr:rowOff>
    </xdr:to>
    <xdr:cxnSp>
      <xdr:nvCxnSpPr>
        <xdr:cNvPr id="140" name="直接连接符 139"/>
        <xdr:cNvCxnSpPr/>
      </xdr:nvCxnSpPr>
      <xdr:spPr>
        <a:xfrm>
          <a:off x="411480" y="2138927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975</xdr:row>
      <xdr:rowOff>5715</xdr:rowOff>
    </xdr:from>
    <xdr:to>
      <xdr:col>1</xdr:col>
      <xdr:colOff>431800</xdr:colOff>
      <xdr:row>977</xdr:row>
      <xdr:rowOff>184150</xdr:rowOff>
    </xdr:to>
    <xdr:cxnSp>
      <xdr:nvCxnSpPr>
        <xdr:cNvPr id="141" name="直接连接符 140"/>
        <xdr:cNvCxnSpPr/>
      </xdr:nvCxnSpPr>
      <xdr:spPr>
        <a:xfrm>
          <a:off x="417195" y="214487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956</xdr:row>
      <xdr:rowOff>5715</xdr:rowOff>
    </xdr:from>
    <xdr:to>
      <xdr:col>1</xdr:col>
      <xdr:colOff>474272</xdr:colOff>
      <xdr:row>958</xdr:row>
      <xdr:rowOff>11</xdr:rowOff>
    </xdr:to>
    <xdr:cxnSp>
      <xdr:nvCxnSpPr>
        <xdr:cNvPr id="142" name="直接连接符 141"/>
        <xdr:cNvCxnSpPr/>
      </xdr:nvCxnSpPr>
      <xdr:spPr>
        <a:xfrm>
          <a:off x="411480" y="210326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968</xdr:row>
      <xdr:rowOff>4445</xdr:rowOff>
    </xdr:from>
    <xdr:to>
      <xdr:col>1</xdr:col>
      <xdr:colOff>479425</xdr:colOff>
      <xdr:row>970</xdr:row>
      <xdr:rowOff>0</xdr:rowOff>
    </xdr:to>
    <xdr:cxnSp>
      <xdr:nvCxnSpPr>
        <xdr:cNvPr id="143" name="直接连接符 142"/>
        <xdr:cNvCxnSpPr/>
      </xdr:nvCxnSpPr>
      <xdr:spPr>
        <a:xfrm>
          <a:off x="411480" y="212702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959</xdr:row>
      <xdr:rowOff>5715</xdr:rowOff>
    </xdr:from>
    <xdr:to>
      <xdr:col>1</xdr:col>
      <xdr:colOff>431800</xdr:colOff>
      <xdr:row>961</xdr:row>
      <xdr:rowOff>184150</xdr:rowOff>
    </xdr:to>
    <xdr:cxnSp>
      <xdr:nvCxnSpPr>
        <xdr:cNvPr id="144" name="直接连接符 143"/>
        <xdr:cNvCxnSpPr/>
      </xdr:nvCxnSpPr>
      <xdr:spPr>
        <a:xfrm>
          <a:off x="417195" y="210920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936</xdr:row>
      <xdr:rowOff>5715</xdr:rowOff>
    </xdr:from>
    <xdr:to>
      <xdr:col>1</xdr:col>
      <xdr:colOff>474272</xdr:colOff>
      <xdr:row>938</xdr:row>
      <xdr:rowOff>11</xdr:rowOff>
    </xdr:to>
    <xdr:cxnSp>
      <xdr:nvCxnSpPr>
        <xdr:cNvPr id="145" name="直接连接符 144"/>
        <xdr:cNvCxnSpPr/>
      </xdr:nvCxnSpPr>
      <xdr:spPr>
        <a:xfrm>
          <a:off x="411480" y="2059679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952</xdr:row>
      <xdr:rowOff>4445</xdr:rowOff>
    </xdr:from>
    <xdr:to>
      <xdr:col>1</xdr:col>
      <xdr:colOff>479425</xdr:colOff>
      <xdr:row>954</xdr:row>
      <xdr:rowOff>0</xdr:rowOff>
    </xdr:to>
    <xdr:cxnSp>
      <xdr:nvCxnSpPr>
        <xdr:cNvPr id="146" name="直接连接符 145"/>
        <xdr:cNvCxnSpPr/>
      </xdr:nvCxnSpPr>
      <xdr:spPr>
        <a:xfrm>
          <a:off x="411480" y="209136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939</xdr:row>
      <xdr:rowOff>5715</xdr:rowOff>
    </xdr:from>
    <xdr:to>
      <xdr:col>1</xdr:col>
      <xdr:colOff>474272</xdr:colOff>
      <xdr:row>941</xdr:row>
      <xdr:rowOff>11</xdr:rowOff>
    </xdr:to>
    <xdr:cxnSp>
      <xdr:nvCxnSpPr>
        <xdr:cNvPr id="147" name="直接连接符 146"/>
        <xdr:cNvCxnSpPr/>
      </xdr:nvCxnSpPr>
      <xdr:spPr>
        <a:xfrm>
          <a:off x="411480" y="2065623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942</xdr:row>
      <xdr:rowOff>4445</xdr:rowOff>
    </xdr:from>
    <xdr:to>
      <xdr:col>1</xdr:col>
      <xdr:colOff>479425</xdr:colOff>
      <xdr:row>944</xdr:row>
      <xdr:rowOff>0</xdr:rowOff>
    </xdr:to>
    <xdr:cxnSp>
      <xdr:nvCxnSpPr>
        <xdr:cNvPr id="148" name="直接连接符 147"/>
        <xdr:cNvCxnSpPr/>
      </xdr:nvCxnSpPr>
      <xdr:spPr>
        <a:xfrm>
          <a:off x="411480" y="207155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945</xdr:row>
      <xdr:rowOff>5715</xdr:rowOff>
    </xdr:from>
    <xdr:to>
      <xdr:col>1</xdr:col>
      <xdr:colOff>431800</xdr:colOff>
      <xdr:row>947</xdr:row>
      <xdr:rowOff>184150</xdr:rowOff>
    </xdr:to>
    <xdr:cxnSp>
      <xdr:nvCxnSpPr>
        <xdr:cNvPr id="149" name="直接连接符 148"/>
        <xdr:cNvCxnSpPr/>
      </xdr:nvCxnSpPr>
      <xdr:spPr>
        <a:xfrm>
          <a:off x="417195" y="207751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922</xdr:row>
      <xdr:rowOff>5715</xdr:rowOff>
    </xdr:from>
    <xdr:to>
      <xdr:col>1</xdr:col>
      <xdr:colOff>474272</xdr:colOff>
      <xdr:row>924</xdr:row>
      <xdr:rowOff>11</xdr:rowOff>
    </xdr:to>
    <xdr:cxnSp>
      <xdr:nvCxnSpPr>
        <xdr:cNvPr id="150" name="直接连接符 149"/>
        <xdr:cNvCxnSpPr/>
      </xdr:nvCxnSpPr>
      <xdr:spPr>
        <a:xfrm>
          <a:off x="411480" y="2027980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932</xdr:row>
      <xdr:rowOff>4445</xdr:rowOff>
    </xdr:from>
    <xdr:to>
      <xdr:col>1</xdr:col>
      <xdr:colOff>479425</xdr:colOff>
      <xdr:row>934</xdr:row>
      <xdr:rowOff>0</xdr:rowOff>
    </xdr:to>
    <xdr:cxnSp>
      <xdr:nvCxnSpPr>
        <xdr:cNvPr id="151" name="直接连接符 150"/>
        <xdr:cNvCxnSpPr/>
      </xdr:nvCxnSpPr>
      <xdr:spPr>
        <a:xfrm>
          <a:off x="411480" y="204777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925</xdr:row>
      <xdr:rowOff>5715</xdr:rowOff>
    </xdr:from>
    <xdr:to>
      <xdr:col>1</xdr:col>
      <xdr:colOff>431800</xdr:colOff>
      <xdr:row>927</xdr:row>
      <xdr:rowOff>184150</xdr:rowOff>
    </xdr:to>
    <xdr:cxnSp>
      <xdr:nvCxnSpPr>
        <xdr:cNvPr id="152" name="直接连接符 151"/>
        <xdr:cNvCxnSpPr/>
      </xdr:nvCxnSpPr>
      <xdr:spPr>
        <a:xfrm>
          <a:off x="417195" y="2033924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911</xdr:row>
      <xdr:rowOff>5715</xdr:rowOff>
    </xdr:from>
    <xdr:to>
      <xdr:col>1</xdr:col>
      <xdr:colOff>474272</xdr:colOff>
      <xdr:row>913</xdr:row>
      <xdr:rowOff>11</xdr:rowOff>
    </xdr:to>
    <xdr:cxnSp>
      <xdr:nvCxnSpPr>
        <xdr:cNvPr id="153" name="直接连接符 152"/>
        <xdr:cNvCxnSpPr/>
      </xdr:nvCxnSpPr>
      <xdr:spPr>
        <a:xfrm>
          <a:off x="411480" y="200222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914</xdr:row>
      <xdr:rowOff>5715</xdr:rowOff>
    </xdr:from>
    <xdr:to>
      <xdr:col>1</xdr:col>
      <xdr:colOff>431800</xdr:colOff>
      <xdr:row>916</xdr:row>
      <xdr:rowOff>184150</xdr:rowOff>
    </xdr:to>
    <xdr:cxnSp>
      <xdr:nvCxnSpPr>
        <xdr:cNvPr id="154" name="直接连接符 153"/>
        <xdr:cNvCxnSpPr/>
      </xdr:nvCxnSpPr>
      <xdr:spPr>
        <a:xfrm>
          <a:off x="417195" y="200816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868</xdr:row>
      <xdr:rowOff>5715</xdr:rowOff>
    </xdr:from>
    <xdr:to>
      <xdr:col>1</xdr:col>
      <xdr:colOff>474272</xdr:colOff>
      <xdr:row>870</xdr:row>
      <xdr:rowOff>11</xdr:rowOff>
    </xdr:to>
    <xdr:cxnSp>
      <xdr:nvCxnSpPr>
        <xdr:cNvPr id="155" name="直接连接符 154"/>
        <xdr:cNvCxnSpPr/>
      </xdr:nvCxnSpPr>
      <xdr:spPr>
        <a:xfrm>
          <a:off x="411480" y="1913070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906</xdr:row>
      <xdr:rowOff>4445</xdr:rowOff>
    </xdr:from>
    <xdr:to>
      <xdr:col>1</xdr:col>
      <xdr:colOff>479425</xdr:colOff>
      <xdr:row>908</xdr:row>
      <xdr:rowOff>0</xdr:rowOff>
    </xdr:to>
    <xdr:cxnSp>
      <xdr:nvCxnSpPr>
        <xdr:cNvPr id="156" name="直接连接符 155"/>
        <xdr:cNvCxnSpPr/>
      </xdr:nvCxnSpPr>
      <xdr:spPr>
        <a:xfrm>
          <a:off x="411480" y="198834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874</xdr:row>
      <xdr:rowOff>5715</xdr:rowOff>
    </xdr:from>
    <xdr:to>
      <xdr:col>1</xdr:col>
      <xdr:colOff>474272</xdr:colOff>
      <xdr:row>876</xdr:row>
      <xdr:rowOff>11</xdr:rowOff>
    </xdr:to>
    <xdr:cxnSp>
      <xdr:nvCxnSpPr>
        <xdr:cNvPr id="157" name="直接连接符 156"/>
        <xdr:cNvCxnSpPr/>
      </xdr:nvCxnSpPr>
      <xdr:spPr>
        <a:xfrm>
          <a:off x="411480" y="1924958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880</xdr:row>
      <xdr:rowOff>4445</xdr:rowOff>
    </xdr:from>
    <xdr:to>
      <xdr:col>1</xdr:col>
      <xdr:colOff>479425</xdr:colOff>
      <xdr:row>882</xdr:row>
      <xdr:rowOff>0</xdr:rowOff>
    </xdr:to>
    <xdr:cxnSp>
      <xdr:nvCxnSpPr>
        <xdr:cNvPr id="158" name="直接连接符 157"/>
        <xdr:cNvCxnSpPr/>
      </xdr:nvCxnSpPr>
      <xdr:spPr>
        <a:xfrm>
          <a:off x="411480" y="193683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889</xdr:row>
      <xdr:rowOff>4445</xdr:rowOff>
    </xdr:from>
    <xdr:to>
      <xdr:col>1</xdr:col>
      <xdr:colOff>479425</xdr:colOff>
      <xdr:row>891</xdr:row>
      <xdr:rowOff>0</xdr:rowOff>
    </xdr:to>
    <xdr:cxnSp>
      <xdr:nvCxnSpPr>
        <xdr:cNvPr id="159" name="直接连接符 158"/>
        <xdr:cNvCxnSpPr/>
      </xdr:nvCxnSpPr>
      <xdr:spPr>
        <a:xfrm>
          <a:off x="411480" y="195466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893</xdr:row>
      <xdr:rowOff>5715</xdr:rowOff>
    </xdr:from>
    <xdr:to>
      <xdr:col>1</xdr:col>
      <xdr:colOff>431800</xdr:colOff>
      <xdr:row>895</xdr:row>
      <xdr:rowOff>184150</xdr:rowOff>
    </xdr:to>
    <xdr:cxnSp>
      <xdr:nvCxnSpPr>
        <xdr:cNvPr id="160" name="直接连接符 159"/>
        <xdr:cNvCxnSpPr/>
      </xdr:nvCxnSpPr>
      <xdr:spPr>
        <a:xfrm>
          <a:off x="417195" y="1962600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862</xdr:row>
      <xdr:rowOff>4445</xdr:rowOff>
    </xdr:from>
    <xdr:to>
      <xdr:col>1</xdr:col>
      <xdr:colOff>479425</xdr:colOff>
      <xdr:row>864</xdr:row>
      <xdr:rowOff>0</xdr:rowOff>
    </xdr:to>
    <xdr:cxnSp>
      <xdr:nvCxnSpPr>
        <xdr:cNvPr id="161" name="直接连接符 160"/>
        <xdr:cNvCxnSpPr/>
      </xdr:nvCxnSpPr>
      <xdr:spPr>
        <a:xfrm>
          <a:off x="411480" y="189720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858</xdr:row>
      <xdr:rowOff>5715</xdr:rowOff>
    </xdr:from>
    <xdr:to>
      <xdr:col>1</xdr:col>
      <xdr:colOff>431800</xdr:colOff>
      <xdr:row>860</xdr:row>
      <xdr:rowOff>184150</xdr:rowOff>
    </xdr:to>
    <xdr:cxnSp>
      <xdr:nvCxnSpPr>
        <xdr:cNvPr id="162" name="直接连接符 161"/>
        <xdr:cNvCxnSpPr/>
      </xdr:nvCxnSpPr>
      <xdr:spPr>
        <a:xfrm>
          <a:off x="417195" y="188929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853</xdr:row>
      <xdr:rowOff>4445</xdr:rowOff>
    </xdr:from>
    <xdr:to>
      <xdr:col>1</xdr:col>
      <xdr:colOff>479425</xdr:colOff>
      <xdr:row>855</xdr:row>
      <xdr:rowOff>0</xdr:rowOff>
    </xdr:to>
    <xdr:cxnSp>
      <xdr:nvCxnSpPr>
        <xdr:cNvPr id="163" name="直接连接符 162"/>
        <xdr:cNvCxnSpPr/>
      </xdr:nvCxnSpPr>
      <xdr:spPr>
        <a:xfrm>
          <a:off x="411480" y="187739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842</xdr:row>
      <xdr:rowOff>4445</xdr:rowOff>
    </xdr:from>
    <xdr:to>
      <xdr:col>1</xdr:col>
      <xdr:colOff>479425</xdr:colOff>
      <xdr:row>844</xdr:row>
      <xdr:rowOff>0</xdr:rowOff>
    </xdr:to>
    <xdr:cxnSp>
      <xdr:nvCxnSpPr>
        <xdr:cNvPr id="164" name="直接连接符 163"/>
        <xdr:cNvCxnSpPr/>
      </xdr:nvCxnSpPr>
      <xdr:spPr>
        <a:xfrm>
          <a:off x="411480" y="185560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845</xdr:row>
      <xdr:rowOff>4445</xdr:rowOff>
    </xdr:from>
    <xdr:to>
      <xdr:col>1</xdr:col>
      <xdr:colOff>479425</xdr:colOff>
      <xdr:row>847</xdr:row>
      <xdr:rowOff>0</xdr:rowOff>
    </xdr:to>
    <xdr:cxnSp>
      <xdr:nvCxnSpPr>
        <xdr:cNvPr id="165" name="直接连接符 164"/>
        <xdr:cNvCxnSpPr/>
      </xdr:nvCxnSpPr>
      <xdr:spPr>
        <a:xfrm>
          <a:off x="411480" y="186154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834</xdr:row>
      <xdr:rowOff>5715</xdr:rowOff>
    </xdr:from>
    <xdr:to>
      <xdr:col>1</xdr:col>
      <xdr:colOff>431800</xdr:colOff>
      <xdr:row>836</xdr:row>
      <xdr:rowOff>184150</xdr:rowOff>
    </xdr:to>
    <xdr:cxnSp>
      <xdr:nvCxnSpPr>
        <xdr:cNvPr id="166" name="直接连接符 165"/>
        <xdr:cNvCxnSpPr/>
      </xdr:nvCxnSpPr>
      <xdr:spPr>
        <a:xfrm>
          <a:off x="417195" y="1835804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788</xdr:row>
      <xdr:rowOff>5715</xdr:rowOff>
    </xdr:from>
    <xdr:to>
      <xdr:col>1</xdr:col>
      <xdr:colOff>474272</xdr:colOff>
      <xdr:row>790</xdr:row>
      <xdr:rowOff>11</xdr:rowOff>
    </xdr:to>
    <xdr:cxnSp>
      <xdr:nvCxnSpPr>
        <xdr:cNvPr id="167" name="直接连接符 166"/>
        <xdr:cNvCxnSpPr/>
      </xdr:nvCxnSpPr>
      <xdr:spPr>
        <a:xfrm>
          <a:off x="411480" y="173872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825</xdr:row>
      <xdr:rowOff>4445</xdr:rowOff>
    </xdr:from>
    <xdr:to>
      <xdr:col>1</xdr:col>
      <xdr:colOff>479425</xdr:colOff>
      <xdr:row>827</xdr:row>
      <xdr:rowOff>0</xdr:rowOff>
    </xdr:to>
    <xdr:cxnSp>
      <xdr:nvCxnSpPr>
        <xdr:cNvPr id="168" name="直接连接符 167"/>
        <xdr:cNvCxnSpPr/>
      </xdr:nvCxnSpPr>
      <xdr:spPr>
        <a:xfrm>
          <a:off x="411480" y="181399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794</xdr:row>
      <xdr:rowOff>5715</xdr:rowOff>
    </xdr:from>
    <xdr:to>
      <xdr:col>1</xdr:col>
      <xdr:colOff>474272</xdr:colOff>
      <xdr:row>796</xdr:row>
      <xdr:rowOff>11</xdr:rowOff>
    </xdr:to>
    <xdr:cxnSp>
      <xdr:nvCxnSpPr>
        <xdr:cNvPr id="169" name="直接连接符 168"/>
        <xdr:cNvCxnSpPr/>
      </xdr:nvCxnSpPr>
      <xdr:spPr>
        <a:xfrm>
          <a:off x="411480" y="1750612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797</xdr:row>
      <xdr:rowOff>4445</xdr:rowOff>
    </xdr:from>
    <xdr:to>
      <xdr:col>1</xdr:col>
      <xdr:colOff>479425</xdr:colOff>
      <xdr:row>799</xdr:row>
      <xdr:rowOff>0</xdr:rowOff>
    </xdr:to>
    <xdr:cxnSp>
      <xdr:nvCxnSpPr>
        <xdr:cNvPr id="170" name="直接连接符 169"/>
        <xdr:cNvCxnSpPr/>
      </xdr:nvCxnSpPr>
      <xdr:spPr>
        <a:xfrm>
          <a:off x="411480" y="175654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803</xdr:row>
      <xdr:rowOff>4445</xdr:rowOff>
    </xdr:from>
    <xdr:to>
      <xdr:col>1</xdr:col>
      <xdr:colOff>479425</xdr:colOff>
      <xdr:row>805</xdr:row>
      <xdr:rowOff>0</xdr:rowOff>
    </xdr:to>
    <xdr:cxnSp>
      <xdr:nvCxnSpPr>
        <xdr:cNvPr id="171" name="直接连接符 170"/>
        <xdr:cNvCxnSpPr/>
      </xdr:nvCxnSpPr>
      <xdr:spPr>
        <a:xfrm>
          <a:off x="411480" y="176843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808</xdr:row>
      <xdr:rowOff>5715</xdr:rowOff>
    </xdr:from>
    <xdr:to>
      <xdr:col>1</xdr:col>
      <xdr:colOff>431800</xdr:colOff>
      <xdr:row>810</xdr:row>
      <xdr:rowOff>184150</xdr:rowOff>
    </xdr:to>
    <xdr:cxnSp>
      <xdr:nvCxnSpPr>
        <xdr:cNvPr id="172" name="直接连接符 171"/>
        <xdr:cNvCxnSpPr/>
      </xdr:nvCxnSpPr>
      <xdr:spPr>
        <a:xfrm>
          <a:off x="417195" y="1778349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779</xdr:row>
      <xdr:rowOff>5715</xdr:rowOff>
    </xdr:from>
    <xdr:to>
      <xdr:col>1</xdr:col>
      <xdr:colOff>431800</xdr:colOff>
      <xdr:row>781</xdr:row>
      <xdr:rowOff>184150</xdr:rowOff>
    </xdr:to>
    <xdr:cxnSp>
      <xdr:nvCxnSpPr>
        <xdr:cNvPr id="173" name="直接连接符 172"/>
        <xdr:cNvCxnSpPr/>
      </xdr:nvCxnSpPr>
      <xdr:spPr>
        <a:xfrm>
          <a:off x="417195" y="171693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769</xdr:row>
      <xdr:rowOff>5715</xdr:rowOff>
    </xdr:from>
    <xdr:to>
      <xdr:col>1</xdr:col>
      <xdr:colOff>431800</xdr:colOff>
      <xdr:row>771</xdr:row>
      <xdr:rowOff>184150</xdr:rowOff>
    </xdr:to>
    <xdr:cxnSp>
      <xdr:nvCxnSpPr>
        <xdr:cNvPr id="174" name="直接连接符 173"/>
        <xdr:cNvCxnSpPr/>
      </xdr:nvCxnSpPr>
      <xdr:spPr>
        <a:xfrm>
          <a:off x="417195" y="169315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750</xdr:row>
      <xdr:rowOff>5715</xdr:rowOff>
    </xdr:from>
    <xdr:to>
      <xdr:col>1</xdr:col>
      <xdr:colOff>474272</xdr:colOff>
      <xdr:row>752</xdr:row>
      <xdr:rowOff>11</xdr:rowOff>
    </xdr:to>
    <xdr:cxnSp>
      <xdr:nvCxnSpPr>
        <xdr:cNvPr id="175" name="直接连接符 174"/>
        <xdr:cNvCxnSpPr/>
      </xdr:nvCxnSpPr>
      <xdr:spPr>
        <a:xfrm>
          <a:off x="411480" y="1651552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765</xdr:row>
      <xdr:rowOff>4445</xdr:rowOff>
    </xdr:from>
    <xdr:to>
      <xdr:col>1</xdr:col>
      <xdr:colOff>479425</xdr:colOff>
      <xdr:row>767</xdr:row>
      <xdr:rowOff>0</xdr:rowOff>
    </xdr:to>
    <xdr:cxnSp>
      <xdr:nvCxnSpPr>
        <xdr:cNvPr id="176" name="直接连接符 175"/>
        <xdr:cNvCxnSpPr/>
      </xdr:nvCxnSpPr>
      <xdr:spPr>
        <a:xfrm>
          <a:off x="411480" y="168125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753</xdr:row>
      <xdr:rowOff>5715</xdr:rowOff>
    </xdr:from>
    <xdr:to>
      <xdr:col>1</xdr:col>
      <xdr:colOff>474272</xdr:colOff>
      <xdr:row>755</xdr:row>
      <xdr:rowOff>11</xdr:rowOff>
    </xdr:to>
    <xdr:cxnSp>
      <xdr:nvCxnSpPr>
        <xdr:cNvPr id="177" name="直接连接符 176"/>
        <xdr:cNvCxnSpPr/>
      </xdr:nvCxnSpPr>
      <xdr:spPr>
        <a:xfrm>
          <a:off x="411480" y="165749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756</xdr:row>
      <xdr:rowOff>4445</xdr:rowOff>
    </xdr:from>
    <xdr:to>
      <xdr:col>1</xdr:col>
      <xdr:colOff>479425</xdr:colOff>
      <xdr:row>758</xdr:row>
      <xdr:rowOff>0</xdr:rowOff>
    </xdr:to>
    <xdr:cxnSp>
      <xdr:nvCxnSpPr>
        <xdr:cNvPr id="178" name="直接连接符 177"/>
        <xdr:cNvCxnSpPr/>
      </xdr:nvCxnSpPr>
      <xdr:spPr>
        <a:xfrm>
          <a:off x="411480" y="166342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740</xdr:row>
      <xdr:rowOff>5715</xdr:rowOff>
    </xdr:from>
    <xdr:to>
      <xdr:col>1</xdr:col>
      <xdr:colOff>431800</xdr:colOff>
      <xdr:row>742</xdr:row>
      <xdr:rowOff>184150</xdr:rowOff>
    </xdr:to>
    <xdr:cxnSp>
      <xdr:nvCxnSpPr>
        <xdr:cNvPr id="179" name="直接连接符 178"/>
        <xdr:cNvCxnSpPr/>
      </xdr:nvCxnSpPr>
      <xdr:spPr>
        <a:xfrm>
          <a:off x="417195" y="1629759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711</xdr:row>
      <xdr:rowOff>5715</xdr:rowOff>
    </xdr:from>
    <xdr:to>
      <xdr:col>1</xdr:col>
      <xdr:colOff>474272</xdr:colOff>
      <xdr:row>713</xdr:row>
      <xdr:rowOff>11</xdr:rowOff>
    </xdr:to>
    <xdr:cxnSp>
      <xdr:nvCxnSpPr>
        <xdr:cNvPr id="180" name="直接连接符 179"/>
        <xdr:cNvCxnSpPr/>
      </xdr:nvCxnSpPr>
      <xdr:spPr>
        <a:xfrm>
          <a:off x="411480" y="1568342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733</xdr:row>
      <xdr:rowOff>4445</xdr:rowOff>
    </xdr:from>
    <xdr:to>
      <xdr:col>1</xdr:col>
      <xdr:colOff>479425</xdr:colOff>
      <xdr:row>735</xdr:row>
      <xdr:rowOff>0</xdr:rowOff>
    </xdr:to>
    <xdr:cxnSp>
      <xdr:nvCxnSpPr>
        <xdr:cNvPr id="181" name="直接连接符 180"/>
        <xdr:cNvCxnSpPr/>
      </xdr:nvCxnSpPr>
      <xdr:spPr>
        <a:xfrm>
          <a:off x="411480" y="161191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715</xdr:row>
      <xdr:rowOff>5715</xdr:rowOff>
    </xdr:from>
    <xdr:to>
      <xdr:col>1</xdr:col>
      <xdr:colOff>474272</xdr:colOff>
      <xdr:row>717</xdr:row>
      <xdr:rowOff>11</xdr:rowOff>
    </xdr:to>
    <xdr:cxnSp>
      <xdr:nvCxnSpPr>
        <xdr:cNvPr id="182" name="直接连接符 181"/>
        <xdr:cNvCxnSpPr/>
      </xdr:nvCxnSpPr>
      <xdr:spPr>
        <a:xfrm>
          <a:off x="411480" y="1576266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718</xdr:row>
      <xdr:rowOff>4445</xdr:rowOff>
    </xdr:from>
    <xdr:to>
      <xdr:col>1</xdr:col>
      <xdr:colOff>479425</xdr:colOff>
      <xdr:row>720</xdr:row>
      <xdr:rowOff>0</xdr:rowOff>
    </xdr:to>
    <xdr:cxnSp>
      <xdr:nvCxnSpPr>
        <xdr:cNvPr id="183" name="直接连接符 182"/>
        <xdr:cNvCxnSpPr/>
      </xdr:nvCxnSpPr>
      <xdr:spPr>
        <a:xfrm>
          <a:off x="411480" y="158219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722</xdr:row>
      <xdr:rowOff>5715</xdr:rowOff>
    </xdr:from>
    <xdr:to>
      <xdr:col>1</xdr:col>
      <xdr:colOff>431800</xdr:colOff>
      <xdr:row>724</xdr:row>
      <xdr:rowOff>184150</xdr:rowOff>
    </xdr:to>
    <xdr:cxnSp>
      <xdr:nvCxnSpPr>
        <xdr:cNvPr id="184" name="直接连接符 183"/>
        <xdr:cNvCxnSpPr/>
      </xdr:nvCxnSpPr>
      <xdr:spPr>
        <a:xfrm>
          <a:off x="417195" y="159013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675</xdr:row>
      <xdr:rowOff>5715</xdr:rowOff>
    </xdr:from>
    <xdr:to>
      <xdr:col>1</xdr:col>
      <xdr:colOff>474272</xdr:colOff>
      <xdr:row>677</xdr:row>
      <xdr:rowOff>11</xdr:rowOff>
    </xdr:to>
    <xdr:cxnSp>
      <xdr:nvCxnSpPr>
        <xdr:cNvPr id="185" name="直接连接符 184"/>
        <xdr:cNvCxnSpPr/>
      </xdr:nvCxnSpPr>
      <xdr:spPr>
        <a:xfrm>
          <a:off x="411480" y="149305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706</xdr:row>
      <xdr:rowOff>4445</xdr:rowOff>
    </xdr:from>
    <xdr:to>
      <xdr:col>1</xdr:col>
      <xdr:colOff>479425</xdr:colOff>
      <xdr:row>708</xdr:row>
      <xdr:rowOff>0</xdr:rowOff>
    </xdr:to>
    <xdr:cxnSp>
      <xdr:nvCxnSpPr>
        <xdr:cNvPr id="186" name="直接连接符 185"/>
        <xdr:cNvCxnSpPr/>
      </xdr:nvCxnSpPr>
      <xdr:spPr>
        <a:xfrm>
          <a:off x="411480" y="155446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679</xdr:row>
      <xdr:rowOff>5715</xdr:rowOff>
    </xdr:from>
    <xdr:to>
      <xdr:col>1</xdr:col>
      <xdr:colOff>474272</xdr:colOff>
      <xdr:row>681</xdr:row>
      <xdr:rowOff>11</xdr:rowOff>
    </xdr:to>
    <xdr:cxnSp>
      <xdr:nvCxnSpPr>
        <xdr:cNvPr id="187" name="直接连接符 186"/>
        <xdr:cNvCxnSpPr/>
      </xdr:nvCxnSpPr>
      <xdr:spPr>
        <a:xfrm>
          <a:off x="411480" y="1500981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682</xdr:row>
      <xdr:rowOff>4445</xdr:rowOff>
    </xdr:from>
    <xdr:to>
      <xdr:col>1</xdr:col>
      <xdr:colOff>479425</xdr:colOff>
      <xdr:row>684</xdr:row>
      <xdr:rowOff>0</xdr:rowOff>
    </xdr:to>
    <xdr:cxnSp>
      <xdr:nvCxnSpPr>
        <xdr:cNvPr id="188" name="直接连接符 187"/>
        <xdr:cNvCxnSpPr/>
      </xdr:nvCxnSpPr>
      <xdr:spPr>
        <a:xfrm>
          <a:off x="411480" y="150691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688</xdr:row>
      <xdr:rowOff>4445</xdr:rowOff>
    </xdr:from>
    <xdr:to>
      <xdr:col>1</xdr:col>
      <xdr:colOff>479425</xdr:colOff>
      <xdr:row>690</xdr:row>
      <xdr:rowOff>0</xdr:rowOff>
    </xdr:to>
    <xdr:cxnSp>
      <xdr:nvCxnSpPr>
        <xdr:cNvPr id="189" name="直接连接符 188"/>
        <xdr:cNvCxnSpPr/>
      </xdr:nvCxnSpPr>
      <xdr:spPr>
        <a:xfrm>
          <a:off x="411480" y="151879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693</xdr:row>
      <xdr:rowOff>5715</xdr:rowOff>
    </xdr:from>
    <xdr:to>
      <xdr:col>1</xdr:col>
      <xdr:colOff>431800</xdr:colOff>
      <xdr:row>695</xdr:row>
      <xdr:rowOff>184150</xdr:rowOff>
    </xdr:to>
    <xdr:cxnSp>
      <xdr:nvCxnSpPr>
        <xdr:cNvPr id="190" name="直接连接符 189"/>
        <xdr:cNvCxnSpPr/>
      </xdr:nvCxnSpPr>
      <xdr:spPr>
        <a:xfrm>
          <a:off x="417195" y="152871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648</xdr:row>
      <xdr:rowOff>5715</xdr:rowOff>
    </xdr:from>
    <xdr:to>
      <xdr:col>1</xdr:col>
      <xdr:colOff>474272</xdr:colOff>
      <xdr:row>650</xdr:row>
      <xdr:rowOff>11</xdr:rowOff>
    </xdr:to>
    <xdr:cxnSp>
      <xdr:nvCxnSpPr>
        <xdr:cNvPr id="191" name="直接连接符 190"/>
        <xdr:cNvCxnSpPr/>
      </xdr:nvCxnSpPr>
      <xdr:spPr>
        <a:xfrm>
          <a:off x="411480" y="143560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671</xdr:row>
      <xdr:rowOff>4445</xdr:rowOff>
    </xdr:from>
    <xdr:to>
      <xdr:col>1</xdr:col>
      <xdr:colOff>479425</xdr:colOff>
      <xdr:row>673</xdr:row>
      <xdr:rowOff>0</xdr:rowOff>
    </xdr:to>
    <xdr:cxnSp>
      <xdr:nvCxnSpPr>
        <xdr:cNvPr id="192" name="直接连接符 191"/>
        <xdr:cNvCxnSpPr/>
      </xdr:nvCxnSpPr>
      <xdr:spPr>
        <a:xfrm>
          <a:off x="411480" y="148115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652</xdr:row>
      <xdr:rowOff>5715</xdr:rowOff>
    </xdr:from>
    <xdr:to>
      <xdr:col>1</xdr:col>
      <xdr:colOff>474272</xdr:colOff>
      <xdr:row>654</xdr:row>
      <xdr:rowOff>11</xdr:rowOff>
    </xdr:to>
    <xdr:cxnSp>
      <xdr:nvCxnSpPr>
        <xdr:cNvPr id="193" name="直接连接符 192"/>
        <xdr:cNvCxnSpPr/>
      </xdr:nvCxnSpPr>
      <xdr:spPr>
        <a:xfrm>
          <a:off x="411480" y="144352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655</xdr:row>
      <xdr:rowOff>4445</xdr:rowOff>
    </xdr:from>
    <xdr:to>
      <xdr:col>1</xdr:col>
      <xdr:colOff>479425</xdr:colOff>
      <xdr:row>657</xdr:row>
      <xdr:rowOff>0</xdr:rowOff>
    </xdr:to>
    <xdr:cxnSp>
      <xdr:nvCxnSpPr>
        <xdr:cNvPr id="194" name="直接连接符 193"/>
        <xdr:cNvCxnSpPr/>
      </xdr:nvCxnSpPr>
      <xdr:spPr>
        <a:xfrm>
          <a:off x="411480" y="144945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658</xdr:row>
      <xdr:rowOff>4445</xdr:rowOff>
    </xdr:from>
    <xdr:to>
      <xdr:col>1</xdr:col>
      <xdr:colOff>479425</xdr:colOff>
      <xdr:row>660</xdr:row>
      <xdr:rowOff>0</xdr:rowOff>
    </xdr:to>
    <xdr:cxnSp>
      <xdr:nvCxnSpPr>
        <xdr:cNvPr id="195" name="直接连接符 194"/>
        <xdr:cNvCxnSpPr/>
      </xdr:nvCxnSpPr>
      <xdr:spPr>
        <a:xfrm>
          <a:off x="411480" y="145540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662</xdr:row>
      <xdr:rowOff>5715</xdr:rowOff>
    </xdr:from>
    <xdr:to>
      <xdr:col>1</xdr:col>
      <xdr:colOff>431800</xdr:colOff>
      <xdr:row>664</xdr:row>
      <xdr:rowOff>184150</xdr:rowOff>
    </xdr:to>
    <xdr:cxnSp>
      <xdr:nvCxnSpPr>
        <xdr:cNvPr id="196" name="直接连接符 195"/>
        <xdr:cNvCxnSpPr/>
      </xdr:nvCxnSpPr>
      <xdr:spPr>
        <a:xfrm>
          <a:off x="417195" y="146333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618</xdr:row>
      <xdr:rowOff>5715</xdr:rowOff>
    </xdr:from>
    <xdr:to>
      <xdr:col>1</xdr:col>
      <xdr:colOff>474272</xdr:colOff>
      <xdr:row>620</xdr:row>
      <xdr:rowOff>11</xdr:rowOff>
    </xdr:to>
    <xdr:cxnSp>
      <xdr:nvCxnSpPr>
        <xdr:cNvPr id="197" name="直接连接符 196"/>
        <xdr:cNvCxnSpPr/>
      </xdr:nvCxnSpPr>
      <xdr:spPr>
        <a:xfrm>
          <a:off x="411480" y="137418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644</xdr:row>
      <xdr:rowOff>4445</xdr:rowOff>
    </xdr:from>
    <xdr:to>
      <xdr:col>1</xdr:col>
      <xdr:colOff>479425</xdr:colOff>
      <xdr:row>646</xdr:row>
      <xdr:rowOff>0</xdr:rowOff>
    </xdr:to>
    <xdr:cxnSp>
      <xdr:nvCxnSpPr>
        <xdr:cNvPr id="198" name="直接连接符 197"/>
        <xdr:cNvCxnSpPr/>
      </xdr:nvCxnSpPr>
      <xdr:spPr>
        <a:xfrm>
          <a:off x="411480" y="142568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623</xdr:row>
      <xdr:rowOff>5715</xdr:rowOff>
    </xdr:from>
    <xdr:to>
      <xdr:col>1</xdr:col>
      <xdr:colOff>474272</xdr:colOff>
      <xdr:row>625</xdr:row>
      <xdr:rowOff>11</xdr:rowOff>
    </xdr:to>
    <xdr:cxnSp>
      <xdr:nvCxnSpPr>
        <xdr:cNvPr id="199" name="直接连接符 198"/>
        <xdr:cNvCxnSpPr/>
      </xdr:nvCxnSpPr>
      <xdr:spPr>
        <a:xfrm>
          <a:off x="411480" y="1384090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626</xdr:row>
      <xdr:rowOff>4445</xdr:rowOff>
    </xdr:from>
    <xdr:to>
      <xdr:col>1</xdr:col>
      <xdr:colOff>479425</xdr:colOff>
      <xdr:row>628</xdr:row>
      <xdr:rowOff>0</xdr:rowOff>
    </xdr:to>
    <xdr:cxnSp>
      <xdr:nvCxnSpPr>
        <xdr:cNvPr id="200" name="直接连接符 199"/>
        <xdr:cNvCxnSpPr/>
      </xdr:nvCxnSpPr>
      <xdr:spPr>
        <a:xfrm>
          <a:off x="411480" y="139002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631</xdr:row>
      <xdr:rowOff>4445</xdr:rowOff>
    </xdr:from>
    <xdr:to>
      <xdr:col>1</xdr:col>
      <xdr:colOff>479425</xdr:colOff>
      <xdr:row>633</xdr:row>
      <xdr:rowOff>0</xdr:rowOff>
    </xdr:to>
    <xdr:cxnSp>
      <xdr:nvCxnSpPr>
        <xdr:cNvPr id="201" name="直接连接符 200"/>
        <xdr:cNvCxnSpPr/>
      </xdr:nvCxnSpPr>
      <xdr:spPr>
        <a:xfrm>
          <a:off x="411480" y="139992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635</xdr:row>
      <xdr:rowOff>5715</xdr:rowOff>
    </xdr:from>
    <xdr:to>
      <xdr:col>1</xdr:col>
      <xdr:colOff>431800</xdr:colOff>
      <xdr:row>637</xdr:row>
      <xdr:rowOff>184150</xdr:rowOff>
    </xdr:to>
    <xdr:cxnSp>
      <xdr:nvCxnSpPr>
        <xdr:cNvPr id="202" name="直接连接符 201"/>
        <xdr:cNvCxnSpPr/>
      </xdr:nvCxnSpPr>
      <xdr:spPr>
        <a:xfrm>
          <a:off x="417195" y="140786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589</xdr:row>
      <xdr:rowOff>5715</xdr:rowOff>
    </xdr:from>
    <xdr:to>
      <xdr:col>1</xdr:col>
      <xdr:colOff>474272</xdr:colOff>
      <xdr:row>591</xdr:row>
      <xdr:rowOff>11</xdr:rowOff>
    </xdr:to>
    <xdr:cxnSp>
      <xdr:nvCxnSpPr>
        <xdr:cNvPr id="203" name="直接连接符 202"/>
        <xdr:cNvCxnSpPr/>
      </xdr:nvCxnSpPr>
      <xdr:spPr>
        <a:xfrm>
          <a:off x="411480" y="1312767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614</xdr:row>
      <xdr:rowOff>4445</xdr:rowOff>
    </xdr:from>
    <xdr:to>
      <xdr:col>1</xdr:col>
      <xdr:colOff>479425</xdr:colOff>
      <xdr:row>616</xdr:row>
      <xdr:rowOff>0</xdr:rowOff>
    </xdr:to>
    <xdr:cxnSp>
      <xdr:nvCxnSpPr>
        <xdr:cNvPr id="204" name="直接连接符 203"/>
        <xdr:cNvCxnSpPr/>
      </xdr:nvCxnSpPr>
      <xdr:spPr>
        <a:xfrm>
          <a:off x="411480" y="13622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592</xdr:row>
      <xdr:rowOff>5715</xdr:rowOff>
    </xdr:from>
    <xdr:to>
      <xdr:col>1</xdr:col>
      <xdr:colOff>474272</xdr:colOff>
      <xdr:row>594</xdr:row>
      <xdr:rowOff>11</xdr:rowOff>
    </xdr:to>
    <xdr:cxnSp>
      <xdr:nvCxnSpPr>
        <xdr:cNvPr id="205" name="直接连接符 204"/>
        <xdr:cNvCxnSpPr/>
      </xdr:nvCxnSpPr>
      <xdr:spPr>
        <a:xfrm>
          <a:off x="411480" y="1318710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597</xdr:row>
      <xdr:rowOff>4445</xdr:rowOff>
    </xdr:from>
    <xdr:to>
      <xdr:col>1</xdr:col>
      <xdr:colOff>479425</xdr:colOff>
      <xdr:row>599</xdr:row>
      <xdr:rowOff>0</xdr:rowOff>
    </xdr:to>
    <xdr:cxnSp>
      <xdr:nvCxnSpPr>
        <xdr:cNvPr id="206" name="直接连接符 205"/>
        <xdr:cNvCxnSpPr/>
      </xdr:nvCxnSpPr>
      <xdr:spPr>
        <a:xfrm>
          <a:off x="411480" y="132860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601</xdr:row>
      <xdr:rowOff>5715</xdr:rowOff>
    </xdr:from>
    <xdr:to>
      <xdr:col>1</xdr:col>
      <xdr:colOff>431800</xdr:colOff>
      <xdr:row>603</xdr:row>
      <xdr:rowOff>184150</xdr:rowOff>
    </xdr:to>
    <xdr:cxnSp>
      <xdr:nvCxnSpPr>
        <xdr:cNvPr id="207" name="直接连接符 206"/>
        <xdr:cNvCxnSpPr/>
      </xdr:nvCxnSpPr>
      <xdr:spPr>
        <a:xfrm>
          <a:off x="417195" y="1336541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547</xdr:row>
      <xdr:rowOff>5715</xdr:rowOff>
    </xdr:from>
    <xdr:to>
      <xdr:col>1</xdr:col>
      <xdr:colOff>474272</xdr:colOff>
      <xdr:row>549</xdr:row>
      <xdr:rowOff>11</xdr:rowOff>
    </xdr:to>
    <xdr:cxnSp>
      <xdr:nvCxnSpPr>
        <xdr:cNvPr id="208" name="直接连接符 207"/>
        <xdr:cNvCxnSpPr/>
      </xdr:nvCxnSpPr>
      <xdr:spPr>
        <a:xfrm>
          <a:off x="411480" y="122559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583</xdr:row>
      <xdr:rowOff>4445</xdr:rowOff>
    </xdr:from>
    <xdr:to>
      <xdr:col>1</xdr:col>
      <xdr:colOff>479425</xdr:colOff>
      <xdr:row>585</xdr:row>
      <xdr:rowOff>0</xdr:rowOff>
    </xdr:to>
    <xdr:cxnSp>
      <xdr:nvCxnSpPr>
        <xdr:cNvPr id="209" name="直接连接符 208"/>
        <xdr:cNvCxnSpPr/>
      </xdr:nvCxnSpPr>
      <xdr:spPr>
        <a:xfrm>
          <a:off x="411480" y="129690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552</xdr:row>
      <xdr:rowOff>5715</xdr:rowOff>
    </xdr:from>
    <xdr:to>
      <xdr:col>1</xdr:col>
      <xdr:colOff>474272</xdr:colOff>
      <xdr:row>554</xdr:row>
      <xdr:rowOff>11</xdr:rowOff>
    </xdr:to>
    <xdr:cxnSp>
      <xdr:nvCxnSpPr>
        <xdr:cNvPr id="210" name="直接连接符 209"/>
        <xdr:cNvCxnSpPr/>
      </xdr:nvCxnSpPr>
      <xdr:spPr>
        <a:xfrm>
          <a:off x="411480" y="1235500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556</xdr:row>
      <xdr:rowOff>4445</xdr:rowOff>
    </xdr:from>
    <xdr:to>
      <xdr:col>1</xdr:col>
      <xdr:colOff>479425</xdr:colOff>
      <xdr:row>558</xdr:row>
      <xdr:rowOff>0</xdr:rowOff>
    </xdr:to>
    <xdr:cxnSp>
      <xdr:nvCxnSpPr>
        <xdr:cNvPr id="211" name="直接连接符 210"/>
        <xdr:cNvCxnSpPr/>
      </xdr:nvCxnSpPr>
      <xdr:spPr>
        <a:xfrm>
          <a:off x="411480" y="124341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561</xdr:row>
      <xdr:rowOff>4445</xdr:rowOff>
    </xdr:from>
    <xdr:to>
      <xdr:col>1</xdr:col>
      <xdr:colOff>479425</xdr:colOff>
      <xdr:row>563</xdr:row>
      <xdr:rowOff>0</xdr:rowOff>
    </xdr:to>
    <xdr:cxnSp>
      <xdr:nvCxnSpPr>
        <xdr:cNvPr id="212" name="直接连接符 211"/>
        <xdr:cNvCxnSpPr/>
      </xdr:nvCxnSpPr>
      <xdr:spPr>
        <a:xfrm>
          <a:off x="411480" y="125331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567</xdr:row>
      <xdr:rowOff>5715</xdr:rowOff>
    </xdr:from>
    <xdr:to>
      <xdr:col>1</xdr:col>
      <xdr:colOff>431800</xdr:colOff>
      <xdr:row>569</xdr:row>
      <xdr:rowOff>184150</xdr:rowOff>
    </xdr:to>
    <xdr:cxnSp>
      <xdr:nvCxnSpPr>
        <xdr:cNvPr id="213" name="直接连接符 212"/>
        <xdr:cNvCxnSpPr/>
      </xdr:nvCxnSpPr>
      <xdr:spPr>
        <a:xfrm>
          <a:off x="417195" y="126521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521</xdr:row>
      <xdr:rowOff>5715</xdr:rowOff>
    </xdr:from>
    <xdr:to>
      <xdr:col>1</xdr:col>
      <xdr:colOff>474272</xdr:colOff>
      <xdr:row>523</xdr:row>
      <xdr:rowOff>11</xdr:rowOff>
    </xdr:to>
    <xdr:cxnSp>
      <xdr:nvCxnSpPr>
        <xdr:cNvPr id="214" name="直接连接符 213"/>
        <xdr:cNvCxnSpPr/>
      </xdr:nvCxnSpPr>
      <xdr:spPr>
        <a:xfrm>
          <a:off x="411480" y="1170120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542</xdr:row>
      <xdr:rowOff>4445</xdr:rowOff>
    </xdr:from>
    <xdr:to>
      <xdr:col>1</xdr:col>
      <xdr:colOff>479425</xdr:colOff>
      <xdr:row>544</xdr:row>
      <xdr:rowOff>0</xdr:rowOff>
    </xdr:to>
    <xdr:cxnSp>
      <xdr:nvCxnSpPr>
        <xdr:cNvPr id="215" name="直接连接符 214"/>
        <xdr:cNvCxnSpPr/>
      </xdr:nvCxnSpPr>
      <xdr:spPr>
        <a:xfrm>
          <a:off x="411480" y="121171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525</xdr:row>
      <xdr:rowOff>5715</xdr:rowOff>
    </xdr:from>
    <xdr:to>
      <xdr:col>1</xdr:col>
      <xdr:colOff>474272</xdr:colOff>
      <xdr:row>527</xdr:row>
      <xdr:rowOff>11</xdr:rowOff>
    </xdr:to>
    <xdr:cxnSp>
      <xdr:nvCxnSpPr>
        <xdr:cNvPr id="216" name="直接连接符 215"/>
        <xdr:cNvCxnSpPr/>
      </xdr:nvCxnSpPr>
      <xdr:spPr>
        <a:xfrm>
          <a:off x="411480" y="1178045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528</xdr:row>
      <xdr:rowOff>4445</xdr:rowOff>
    </xdr:from>
    <xdr:to>
      <xdr:col>1</xdr:col>
      <xdr:colOff>479425</xdr:colOff>
      <xdr:row>530</xdr:row>
      <xdr:rowOff>0</xdr:rowOff>
    </xdr:to>
    <xdr:cxnSp>
      <xdr:nvCxnSpPr>
        <xdr:cNvPr id="217" name="直接连接符 216"/>
        <xdr:cNvCxnSpPr/>
      </xdr:nvCxnSpPr>
      <xdr:spPr>
        <a:xfrm>
          <a:off x="411480" y="118397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532</xdr:row>
      <xdr:rowOff>4445</xdr:rowOff>
    </xdr:from>
    <xdr:to>
      <xdr:col>1</xdr:col>
      <xdr:colOff>479425</xdr:colOff>
      <xdr:row>534</xdr:row>
      <xdr:rowOff>0</xdr:rowOff>
    </xdr:to>
    <xdr:cxnSp>
      <xdr:nvCxnSpPr>
        <xdr:cNvPr id="218" name="直接连接符 217"/>
        <xdr:cNvCxnSpPr/>
      </xdr:nvCxnSpPr>
      <xdr:spPr>
        <a:xfrm>
          <a:off x="411480" y="119190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475</xdr:row>
      <xdr:rowOff>5715</xdr:rowOff>
    </xdr:from>
    <xdr:to>
      <xdr:col>1</xdr:col>
      <xdr:colOff>474272</xdr:colOff>
      <xdr:row>477</xdr:row>
      <xdr:rowOff>11</xdr:rowOff>
    </xdr:to>
    <xdr:cxnSp>
      <xdr:nvCxnSpPr>
        <xdr:cNvPr id="219" name="直接连接符 218"/>
        <xdr:cNvCxnSpPr/>
      </xdr:nvCxnSpPr>
      <xdr:spPr>
        <a:xfrm>
          <a:off x="411480" y="1075023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517</xdr:row>
      <xdr:rowOff>4445</xdr:rowOff>
    </xdr:from>
    <xdr:to>
      <xdr:col>1</xdr:col>
      <xdr:colOff>479425</xdr:colOff>
      <xdr:row>519</xdr:row>
      <xdr:rowOff>0</xdr:rowOff>
    </xdr:to>
    <xdr:cxnSp>
      <xdr:nvCxnSpPr>
        <xdr:cNvPr id="220" name="直接连接符 219"/>
        <xdr:cNvCxnSpPr/>
      </xdr:nvCxnSpPr>
      <xdr:spPr>
        <a:xfrm>
          <a:off x="411480" y="115822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484</xdr:row>
      <xdr:rowOff>5715</xdr:rowOff>
    </xdr:from>
    <xdr:to>
      <xdr:col>1</xdr:col>
      <xdr:colOff>474272</xdr:colOff>
      <xdr:row>486</xdr:row>
      <xdr:rowOff>11</xdr:rowOff>
    </xdr:to>
    <xdr:cxnSp>
      <xdr:nvCxnSpPr>
        <xdr:cNvPr id="221" name="直接连接符 220"/>
        <xdr:cNvCxnSpPr/>
      </xdr:nvCxnSpPr>
      <xdr:spPr>
        <a:xfrm>
          <a:off x="411480" y="1092854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490</xdr:row>
      <xdr:rowOff>4445</xdr:rowOff>
    </xdr:from>
    <xdr:to>
      <xdr:col>1</xdr:col>
      <xdr:colOff>479425</xdr:colOff>
      <xdr:row>492</xdr:row>
      <xdr:rowOff>0</xdr:rowOff>
    </xdr:to>
    <xdr:cxnSp>
      <xdr:nvCxnSpPr>
        <xdr:cNvPr id="222" name="直接连接符 221"/>
        <xdr:cNvCxnSpPr/>
      </xdr:nvCxnSpPr>
      <xdr:spPr>
        <a:xfrm>
          <a:off x="411480" y="110472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495</xdr:row>
      <xdr:rowOff>4445</xdr:rowOff>
    </xdr:from>
    <xdr:to>
      <xdr:col>1</xdr:col>
      <xdr:colOff>479425</xdr:colOff>
      <xdr:row>497</xdr:row>
      <xdr:rowOff>0</xdr:rowOff>
    </xdr:to>
    <xdr:cxnSp>
      <xdr:nvCxnSpPr>
        <xdr:cNvPr id="223" name="直接连接符 222"/>
        <xdr:cNvCxnSpPr/>
      </xdr:nvCxnSpPr>
      <xdr:spPr>
        <a:xfrm>
          <a:off x="411480" y="111463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499</xdr:row>
      <xdr:rowOff>5715</xdr:rowOff>
    </xdr:from>
    <xdr:to>
      <xdr:col>1</xdr:col>
      <xdr:colOff>431800</xdr:colOff>
      <xdr:row>501</xdr:row>
      <xdr:rowOff>184150</xdr:rowOff>
    </xdr:to>
    <xdr:cxnSp>
      <xdr:nvCxnSpPr>
        <xdr:cNvPr id="224" name="直接连接符 223"/>
        <xdr:cNvCxnSpPr/>
      </xdr:nvCxnSpPr>
      <xdr:spPr>
        <a:xfrm>
          <a:off x="417195" y="112257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452</xdr:row>
      <xdr:rowOff>5715</xdr:rowOff>
    </xdr:from>
    <xdr:to>
      <xdr:col>1</xdr:col>
      <xdr:colOff>474272</xdr:colOff>
      <xdr:row>454</xdr:row>
      <xdr:rowOff>11</xdr:rowOff>
    </xdr:to>
    <xdr:cxnSp>
      <xdr:nvCxnSpPr>
        <xdr:cNvPr id="225" name="直接连接符 224"/>
        <xdr:cNvCxnSpPr/>
      </xdr:nvCxnSpPr>
      <xdr:spPr>
        <a:xfrm>
          <a:off x="411480" y="1025493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471</xdr:row>
      <xdr:rowOff>4445</xdr:rowOff>
    </xdr:from>
    <xdr:to>
      <xdr:col>1</xdr:col>
      <xdr:colOff>479425</xdr:colOff>
      <xdr:row>473</xdr:row>
      <xdr:rowOff>0</xdr:rowOff>
    </xdr:to>
    <xdr:cxnSp>
      <xdr:nvCxnSpPr>
        <xdr:cNvPr id="226" name="直接连接符 225"/>
        <xdr:cNvCxnSpPr/>
      </xdr:nvCxnSpPr>
      <xdr:spPr>
        <a:xfrm>
          <a:off x="411480" y="106312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455</xdr:row>
      <xdr:rowOff>5715</xdr:rowOff>
    </xdr:from>
    <xdr:to>
      <xdr:col>1</xdr:col>
      <xdr:colOff>474272</xdr:colOff>
      <xdr:row>457</xdr:row>
      <xdr:rowOff>11</xdr:rowOff>
    </xdr:to>
    <xdr:cxnSp>
      <xdr:nvCxnSpPr>
        <xdr:cNvPr id="227" name="直接连接符 226"/>
        <xdr:cNvCxnSpPr/>
      </xdr:nvCxnSpPr>
      <xdr:spPr>
        <a:xfrm>
          <a:off x="411480" y="1031436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458</xdr:row>
      <xdr:rowOff>4445</xdr:rowOff>
    </xdr:from>
    <xdr:to>
      <xdr:col>1</xdr:col>
      <xdr:colOff>479425</xdr:colOff>
      <xdr:row>460</xdr:row>
      <xdr:rowOff>0</xdr:rowOff>
    </xdr:to>
    <xdr:cxnSp>
      <xdr:nvCxnSpPr>
        <xdr:cNvPr id="228" name="直接连接符 227"/>
        <xdr:cNvCxnSpPr/>
      </xdr:nvCxnSpPr>
      <xdr:spPr>
        <a:xfrm>
          <a:off x="411480" y="103736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461</xdr:row>
      <xdr:rowOff>4445</xdr:rowOff>
    </xdr:from>
    <xdr:to>
      <xdr:col>1</xdr:col>
      <xdr:colOff>479425</xdr:colOff>
      <xdr:row>463</xdr:row>
      <xdr:rowOff>0</xdr:rowOff>
    </xdr:to>
    <xdr:cxnSp>
      <xdr:nvCxnSpPr>
        <xdr:cNvPr id="229" name="直接连接符 228"/>
        <xdr:cNvCxnSpPr/>
      </xdr:nvCxnSpPr>
      <xdr:spPr>
        <a:xfrm>
          <a:off x="411480" y="104331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464</xdr:row>
      <xdr:rowOff>5715</xdr:rowOff>
    </xdr:from>
    <xdr:to>
      <xdr:col>1</xdr:col>
      <xdr:colOff>431800</xdr:colOff>
      <xdr:row>466</xdr:row>
      <xdr:rowOff>184150</xdr:rowOff>
    </xdr:to>
    <xdr:cxnSp>
      <xdr:nvCxnSpPr>
        <xdr:cNvPr id="230" name="直接连接符 229"/>
        <xdr:cNvCxnSpPr/>
      </xdr:nvCxnSpPr>
      <xdr:spPr>
        <a:xfrm>
          <a:off x="417195" y="104926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447</xdr:row>
      <xdr:rowOff>4445</xdr:rowOff>
    </xdr:from>
    <xdr:to>
      <xdr:col>1</xdr:col>
      <xdr:colOff>479425</xdr:colOff>
      <xdr:row>449</xdr:row>
      <xdr:rowOff>0</xdr:rowOff>
    </xdr:to>
    <xdr:cxnSp>
      <xdr:nvCxnSpPr>
        <xdr:cNvPr id="231" name="直接连接符 230"/>
        <xdr:cNvCxnSpPr/>
      </xdr:nvCxnSpPr>
      <xdr:spPr>
        <a:xfrm>
          <a:off x="411480" y="101161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427</xdr:row>
      <xdr:rowOff>4445</xdr:rowOff>
    </xdr:from>
    <xdr:to>
      <xdr:col>1</xdr:col>
      <xdr:colOff>479425</xdr:colOff>
      <xdr:row>429</xdr:row>
      <xdr:rowOff>0</xdr:rowOff>
    </xdr:to>
    <xdr:cxnSp>
      <xdr:nvCxnSpPr>
        <xdr:cNvPr id="232" name="直接连接符 231"/>
        <xdr:cNvCxnSpPr/>
      </xdr:nvCxnSpPr>
      <xdr:spPr>
        <a:xfrm>
          <a:off x="411480" y="97198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430</xdr:row>
      <xdr:rowOff>4445</xdr:rowOff>
    </xdr:from>
    <xdr:to>
      <xdr:col>1</xdr:col>
      <xdr:colOff>479425</xdr:colOff>
      <xdr:row>432</xdr:row>
      <xdr:rowOff>0</xdr:rowOff>
    </xdr:to>
    <xdr:cxnSp>
      <xdr:nvCxnSpPr>
        <xdr:cNvPr id="233" name="直接连接符 232"/>
        <xdr:cNvCxnSpPr/>
      </xdr:nvCxnSpPr>
      <xdr:spPr>
        <a:xfrm>
          <a:off x="411480" y="97793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435</xdr:row>
      <xdr:rowOff>5715</xdr:rowOff>
    </xdr:from>
    <xdr:to>
      <xdr:col>1</xdr:col>
      <xdr:colOff>431800</xdr:colOff>
      <xdr:row>437</xdr:row>
      <xdr:rowOff>184150</xdr:rowOff>
    </xdr:to>
    <xdr:cxnSp>
      <xdr:nvCxnSpPr>
        <xdr:cNvPr id="234" name="直接连接符 233"/>
        <xdr:cNvCxnSpPr/>
      </xdr:nvCxnSpPr>
      <xdr:spPr>
        <a:xfrm>
          <a:off x="417195" y="98785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419</xdr:row>
      <xdr:rowOff>5715</xdr:rowOff>
    </xdr:from>
    <xdr:to>
      <xdr:col>1</xdr:col>
      <xdr:colOff>431800</xdr:colOff>
      <xdr:row>421</xdr:row>
      <xdr:rowOff>184150</xdr:rowOff>
    </xdr:to>
    <xdr:cxnSp>
      <xdr:nvCxnSpPr>
        <xdr:cNvPr id="235" name="直接连接符 234"/>
        <xdr:cNvCxnSpPr/>
      </xdr:nvCxnSpPr>
      <xdr:spPr>
        <a:xfrm>
          <a:off x="417195" y="95218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6350</xdr:rowOff>
    </xdr:from>
    <xdr:to>
      <xdr:col>1</xdr:col>
      <xdr:colOff>439960</xdr:colOff>
      <xdr:row>5</xdr:row>
      <xdr:rowOff>0</xdr:rowOff>
    </xdr:to>
    <xdr:cxnSp>
      <xdr:nvCxnSpPr>
        <xdr:cNvPr id="2" name="直接连接符 1"/>
        <xdr:cNvCxnSpPr/>
      </xdr:nvCxnSpPr>
      <xdr:spPr>
        <a:xfrm>
          <a:off x="370205" y="1254760"/>
          <a:ext cx="43942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</xdr:row>
      <xdr:rowOff>9208</xdr:rowOff>
    </xdr:from>
    <xdr:to>
      <xdr:col>1</xdr:col>
      <xdr:colOff>446198</xdr:colOff>
      <xdr:row>47</xdr:row>
      <xdr:rowOff>13</xdr:rowOff>
    </xdr:to>
    <xdr:cxnSp>
      <xdr:nvCxnSpPr>
        <xdr:cNvPr id="3" name="直接连接符 2"/>
        <xdr:cNvCxnSpPr/>
      </xdr:nvCxnSpPr>
      <xdr:spPr>
        <a:xfrm>
          <a:off x="370205" y="9998075"/>
          <a:ext cx="445770" cy="3873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</xdr:row>
      <xdr:rowOff>5715</xdr:rowOff>
    </xdr:from>
    <xdr:to>
      <xdr:col>1</xdr:col>
      <xdr:colOff>403394</xdr:colOff>
      <xdr:row>20</xdr:row>
      <xdr:rowOff>197691</xdr:rowOff>
    </xdr:to>
    <xdr:cxnSp>
      <xdr:nvCxnSpPr>
        <xdr:cNvPr id="4" name="直接连接符 6"/>
        <xdr:cNvCxnSpPr/>
      </xdr:nvCxnSpPr>
      <xdr:spPr>
        <a:xfrm>
          <a:off x="375920" y="4424045"/>
          <a:ext cx="39751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</xdr:row>
      <xdr:rowOff>5715</xdr:rowOff>
    </xdr:from>
    <xdr:to>
      <xdr:col>1</xdr:col>
      <xdr:colOff>416453</xdr:colOff>
      <xdr:row>93</xdr:row>
      <xdr:rowOff>193631</xdr:rowOff>
    </xdr:to>
    <xdr:cxnSp>
      <xdr:nvCxnSpPr>
        <xdr:cNvPr id="5" name="直接连接符 15"/>
        <xdr:cNvCxnSpPr/>
      </xdr:nvCxnSpPr>
      <xdr:spPr>
        <a:xfrm>
          <a:off x="370205" y="20607020"/>
          <a:ext cx="415925" cy="3854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</xdr:row>
      <xdr:rowOff>0</xdr:rowOff>
    </xdr:from>
    <xdr:to>
      <xdr:col>1</xdr:col>
      <xdr:colOff>446198</xdr:colOff>
      <xdr:row>110</xdr:row>
      <xdr:rowOff>0</xdr:rowOff>
    </xdr:to>
    <xdr:cxnSp>
      <xdr:nvCxnSpPr>
        <xdr:cNvPr id="6" name="直接连接符 17"/>
        <xdr:cNvCxnSpPr/>
      </xdr:nvCxnSpPr>
      <xdr:spPr>
        <a:xfrm>
          <a:off x="370205" y="23771225"/>
          <a:ext cx="445770" cy="3962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</xdr:row>
      <xdr:rowOff>5715</xdr:rowOff>
    </xdr:from>
    <xdr:to>
      <xdr:col>1</xdr:col>
      <xdr:colOff>406607</xdr:colOff>
      <xdr:row>128</xdr:row>
      <xdr:rowOff>174260</xdr:rowOff>
    </xdr:to>
    <xdr:cxnSp>
      <xdr:nvCxnSpPr>
        <xdr:cNvPr id="7" name="直接连接符 22"/>
        <xdr:cNvCxnSpPr/>
      </xdr:nvCxnSpPr>
      <xdr:spPr>
        <a:xfrm>
          <a:off x="370205" y="28531820"/>
          <a:ext cx="406400" cy="3663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137</xdr:row>
      <xdr:rowOff>5715</xdr:rowOff>
    </xdr:from>
    <xdr:to>
      <xdr:col>1</xdr:col>
      <xdr:colOff>403394</xdr:colOff>
      <xdr:row>139</xdr:row>
      <xdr:rowOff>197826</xdr:rowOff>
    </xdr:to>
    <xdr:cxnSp>
      <xdr:nvCxnSpPr>
        <xdr:cNvPr id="8" name="直接连接符 24"/>
        <xdr:cNvCxnSpPr/>
      </xdr:nvCxnSpPr>
      <xdr:spPr>
        <a:xfrm>
          <a:off x="375920" y="30513020"/>
          <a:ext cx="397510" cy="4686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446</xdr:row>
      <xdr:rowOff>5715</xdr:rowOff>
    </xdr:from>
    <xdr:to>
      <xdr:col>1</xdr:col>
      <xdr:colOff>431029</xdr:colOff>
      <xdr:row>447</xdr:row>
      <xdr:rowOff>193631</xdr:rowOff>
    </xdr:to>
    <xdr:cxnSp>
      <xdr:nvCxnSpPr>
        <xdr:cNvPr id="9" name="直接连接符 64"/>
        <xdr:cNvCxnSpPr/>
      </xdr:nvCxnSpPr>
      <xdr:spPr>
        <a:xfrm>
          <a:off x="370205" y="98705035"/>
          <a:ext cx="430530" cy="3854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487</xdr:row>
      <xdr:rowOff>6350</xdr:rowOff>
    </xdr:from>
    <xdr:to>
      <xdr:col>1</xdr:col>
      <xdr:colOff>428625</xdr:colOff>
      <xdr:row>488</xdr:row>
      <xdr:rowOff>186745</xdr:rowOff>
    </xdr:to>
    <xdr:cxnSp>
      <xdr:nvCxnSpPr>
        <xdr:cNvPr id="10" name="直接连接符 68"/>
        <xdr:cNvCxnSpPr/>
      </xdr:nvCxnSpPr>
      <xdr:spPr>
        <a:xfrm>
          <a:off x="370205" y="107224830"/>
          <a:ext cx="428625" cy="57658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495</xdr:row>
      <xdr:rowOff>5715</xdr:rowOff>
    </xdr:from>
    <xdr:to>
      <xdr:col>1</xdr:col>
      <xdr:colOff>397679</xdr:colOff>
      <xdr:row>496</xdr:row>
      <xdr:rowOff>186778</xdr:rowOff>
    </xdr:to>
    <xdr:cxnSp>
      <xdr:nvCxnSpPr>
        <xdr:cNvPr id="11" name="直接连接符 70"/>
        <xdr:cNvCxnSpPr/>
      </xdr:nvCxnSpPr>
      <xdr:spPr>
        <a:xfrm>
          <a:off x="370205" y="109007275"/>
          <a:ext cx="397510" cy="3790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626</xdr:row>
      <xdr:rowOff>952</xdr:rowOff>
    </xdr:from>
    <xdr:to>
      <xdr:col>1</xdr:col>
      <xdr:colOff>446198</xdr:colOff>
      <xdr:row>627</xdr:row>
      <xdr:rowOff>199393</xdr:rowOff>
    </xdr:to>
    <xdr:cxnSp>
      <xdr:nvCxnSpPr>
        <xdr:cNvPr id="12" name="直接连接符 97"/>
        <xdr:cNvCxnSpPr/>
      </xdr:nvCxnSpPr>
      <xdr:spPr>
        <a:xfrm>
          <a:off x="370205" y="140079095"/>
          <a:ext cx="445770" cy="3956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641</xdr:row>
      <xdr:rowOff>5715</xdr:rowOff>
    </xdr:from>
    <xdr:to>
      <xdr:col>1</xdr:col>
      <xdr:colOff>403394</xdr:colOff>
      <xdr:row>643</xdr:row>
      <xdr:rowOff>197778</xdr:rowOff>
    </xdr:to>
    <xdr:cxnSp>
      <xdr:nvCxnSpPr>
        <xdr:cNvPr id="13" name="直接连接符 100"/>
        <xdr:cNvCxnSpPr/>
      </xdr:nvCxnSpPr>
      <xdr:spPr>
        <a:xfrm>
          <a:off x="375920" y="143055975"/>
          <a:ext cx="397510" cy="5518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763</xdr:row>
      <xdr:rowOff>6350</xdr:rowOff>
    </xdr:from>
    <xdr:to>
      <xdr:col>1</xdr:col>
      <xdr:colOff>437554</xdr:colOff>
      <xdr:row>764</xdr:row>
      <xdr:rowOff>166691</xdr:rowOff>
    </xdr:to>
    <xdr:cxnSp>
      <xdr:nvCxnSpPr>
        <xdr:cNvPr id="14" name="直接连接符 114"/>
        <xdr:cNvCxnSpPr/>
      </xdr:nvCxnSpPr>
      <xdr:spPr>
        <a:xfrm>
          <a:off x="370205" y="171153455"/>
          <a:ext cx="437515" cy="5562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768</xdr:row>
      <xdr:rowOff>5715</xdr:rowOff>
    </xdr:from>
    <xdr:to>
      <xdr:col>1</xdr:col>
      <xdr:colOff>385763</xdr:colOff>
      <xdr:row>769</xdr:row>
      <xdr:rowOff>166717</xdr:rowOff>
    </xdr:to>
    <xdr:cxnSp>
      <xdr:nvCxnSpPr>
        <xdr:cNvPr id="15" name="直接连接符 116"/>
        <xdr:cNvCxnSpPr/>
      </xdr:nvCxnSpPr>
      <xdr:spPr>
        <a:xfrm>
          <a:off x="370205" y="172524420"/>
          <a:ext cx="385445" cy="3587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782</xdr:row>
      <xdr:rowOff>3810</xdr:rowOff>
    </xdr:from>
    <xdr:to>
      <xdr:col>1</xdr:col>
      <xdr:colOff>446198</xdr:colOff>
      <xdr:row>784</xdr:row>
      <xdr:rowOff>0</xdr:rowOff>
    </xdr:to>
    <xdr:cxnSp>
      <xdr:nvCxnSpPr>
        <xdr:cNvPr id="16" name="直接连接符 117"/>
        <xdr:cNvCxnSpPr/>
      </xdr:nvCxnSpPr>
      <xdr:spPr>
        <a:xfrm>
          <a:off x="370205" y="175296195"/>
          <a:ext cx="445770" cy="3924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1052</xdr:row>
      <xdr:rowOff>4445</xdr:rowOff>
    </xdr:from>
    <xdr:to>
      <xdr:col>1</xdr:col>
      <xdr:colOff>446198</xdr:colOff>
      <xdr:row>1054</xdr:row>
      <xdr:rowOff>0</xdr:rowOff>
    </xdr:to>
    <xdr:cxnSp>
      <xdr:nvCxnSpPr>
        <xdr:cNvPr id="17" name="直接连接符 16"/>
        <xdr:cNvCxnSpPr/>
      </xdr:nvCxnSpPr>
      <xdr:spPr>
        <a:xfrm>
          <a:off x="370205" y="235414820"/>
          <a:ext cx="445770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1055</xdr:row>
      <xdr:rowOff>5715</xdr:rowOff>
    </xdr:from>
    <xdr:to>
      <xdr:col>1</xdr:col>
      <xdr:colOff>403394</xdr:colOff>
      <xdr:row>1057</xdr:row>
      <xdr:rowOff>198341</xdr:rowOff>
    </xdr:to>
    <xdr:cxnSp>
      <xdr:nvCxnSpPr>
        <xdr:cNvPr id="18" name="直接连接符 17"/>
        <xdr:cNvCxnSpPr/>
      </xdr:nvCxnSpPr>
      <xdr:spPr>
        <a:xfrm>
          <a:off x="375920" y="236010450"/>
          <a:ext cx="3975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1055</xdr:row>
      <xdr:rowOff>5715</xdr:rowOff>
    </xdr:from>
    <xdr:to>
      <xdr:col>1</xdr:col>
      <xdr:colOff>403394</xdr:colOff>
      <xdr:row>1057</xdr:row>
      <xdr:rowOff>198341</xdr:rowOff>
    </xdr:to>
    <xdr:cxnSp>
      <xdr:nvCxnSpPr>
        <xdr:cNvPr id="19" name="直接连接符 18"/>
        <xdr:cNvCxnSpPr/>
      </xdr:nvCxnSpPr>
      <xdr:spPr>
        <a:xfrm>
          <a:off x="375920" y="236010450"/>
          <a:ext cx="3975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378777</xdr:colOff>
      <xdr:row>1045</xdr:row>
      <xdr:rowOff>188595</xdr:rowOff>
    </xdr:from>
    <xdr:to>
      <xdr:col>1</xdr:col>
      <xdr:colOff>443059</xdr:colOff>
      <xdr:row>1047</xdr:row>
      <xdr:rowOff>180028</xdr:rowOff>
    </xdr:to>
    <xdr:cxnSp>
      <xdr:nvCxnSpPr>
        <xdr:cNvPr id="20" name="直接连接符 19"/>
        <xdr:cNvCxnSpPr/>
      </xdr:nvCxnSpPr>
      <xdr:spPr>
        <a:xfrm>
          <a:off x="370205" y="233815890"/>
          <a:ext cx="442595" cy="3873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4445</xdr:colOff>
      <xdr:row>1032</xdr:row>
      <xdr:rowOff>39370</xdr:rowOff>
    </xdr:from>
    <xdr:to>
      <xdr:col>1</xdr:col>
      <xdr:colOff>428605</xdr:colOff>
      <xdr:row>1035</xdr:row>
      <xdr:rowOff>0</xdr:rowOff>
    </xdr:to>
    <xdr:cxnSp>
      <xdr:nvCxnSpPr>
        <xdr:cNvPr id="21" name="直接连接符 20"/>
        <xdr:cNvCxnSpPr/>
      </xdr:nvCxnSpPr>
      <xdr:spPr>
        <a:xfrm>
          <a:off x="374650" y="230800910"/>
          <a:ext cx="423545" cy="679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1011</xdr:row>
      <xdr:rowOff>0</xdr:rowOff>
    </xdr:from>
    <xdr:to>
      <xdr:col>1</xdr:col>
      <xdr:colOff>451846</xdr:colOff>
      <xdr:row>1014</xdr:row>
      <xdr:rowOff>0</xdr:rowOff>
    </xdr:to>
    <xdr:cxnSp>
      <xdr:nvCxnSpPr>
        <xdr:cNvPr id="22" name="直接连接符 21"/>
        <xdr:cNvCxnSpPr/>
      </xdr:nvCxnSpPr>
      <xdr:spPr>
        <a:xfrm>
          <a:off x="370205" y="225897440"/>
          <a:ext cx="451485" cy="5943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1008</xdr:row>
      <xdr:rowOff>19050</xdr:rowOff>
    </xdr:from>
    <xdr:to>
      <xdr:col>1</xdr:col>
      <xdr:colOff>470894</xdr:colOff>
      <xdr:row>1010</xdr:row>
      <xdr:rowOff>19050</xdr:rowOff>
    </xdr:to>
    <xdr:cxnSp>
      <xdr:nvCxnSpPr>
        <xdr:cNvPr id="23" name="直接连接符 22"/>
        <xdr:cNvCxnSpPr/>
      </xdr:nvCxnSpPr>
      <xdr:spPr>
        <a:xfrm>
          <a:off x="370205" y="225322130"/>
          <a:ext cx="470535" cy="39624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29845</xdr:colOff>
      <xdr:row>1005</xdr:row>
      <xdr:rowOff>9525</xdr:rowOff>
    </xdr:from>
    <xdr:to>
      <xdr:col>1</xdr:col>
      <xdr:colOff>475452</xdr:colOff>
      <xdr:row>1007</xdr:row>
      <xdr:rowOff>5715</xdr:rowOff>
    </xdr:to>
    <xdr:cxnSp>
      <xdr:nvCxnSpPr>
        <xdr:cNvPr id="24" name="直接连接符 23"/>
        <xdr:cNvCxnSpPr/>
      </xdr:nvCxnSpPr>
      <xdr:spPr>
        <a:xfrm>
          <a:off x="400050" y="224520125"/>
          <a:ext cx="445135" cy="5905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29845</xdr:colOff>
      <xdr:row>1000</xdr:row>
      <xdr:rowOff>42863</xdr:rowOff>
    </xdr:from>
    <xdr:to>
      <xdr:col>1</xdr:col>
      <xdr:colOff>475452</xdr:colOff>
      <xdr:row>1002</xdr:row>
      <xdr:rowOff>37783</xdr:rowOff>
    </xdr:to>
    <xdr:cxnSp>
      <xdr:nvCxnSpPr>
        <xdr:cNvPr id="25" name="直接连接符 24"/>
        <xdr:cNvCxnSpPr/>
      </xdr:nvCxnSpPr>
      <xdr:spPr>
        <a:xfrm>
          <a:off x="400050" y="223166305"/>
          <a:ext cx="445135" cy="39116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1114</xdr:row>
      <xdr:rowOff>6350</xdr:rowOff>
    </xdr:from>
    <xdr:to>
      <xdr:col>1</xdr:col>
      <xdr:colOff>439960</xdr:colOff>
      <xdr:row>1116</xdr:row>
      <xdr:rowOff>0</xdr:rowOff>
    </xdr:to>
    <xdr:cxnSp>
      <xdr:nvCxnSpPr>
        <xdr:cNvPr id="26" name="直接连接符 25"/>
        <xdr:cNvCxnSpPr/>
      </xdr:nvCxnSpPr>
      <xdr:spPr>
        <a:xfrm>
          <a:off x="370205" y="248266585"/>
          <a:ext cx="439420" cy="38227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1120</xdr:row>
      <xdr:rowOff>5715</xdr:rowOff>
    </xdr:from>
    <xdr:to>
      <xdr:col>1</xdr:col>
      <xdr:colOff>431029</xdr:colOff>
      <xdr:row>1121</xdr:row>
      <xdr:rowOff>193631</xdr:rowOff>
    </xdr:to>
    <xdr:cxnSp>
      <xdr:nvCxnSpPr>
        <xdr:cNvPr id="27" name="直接连接符 26"/>
        <xdr:cNvCxnSpPr/>
      </xdr:nvCxnSpPr>
      <xdr:spPr>
        <a:xfrm>
          <a:off x="370205" y="249447050"/>
          <a:ext cx="430530" cy="3854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1134</xdr:row>
      <xdr:rowOff>4445</xdr:rowOff>
    </xdr:from>
    <xdr:to>
      <xdr:col>1</xdr:col>
      <xdr:colOff>446198</xdr:colOff>
      <xdr:row>1136</xdr:row>
      <xdr:rowOff>0</xdr:rowOff>
    </xdr:to>
    <xdr:cxnSp>
      <xdr:nvCxnSpPr>
        <xdr:cNvPr id="28" name="直接连接符 27"/>
        <xdr:cNvCxnSpPr/>
      </xdr:nvCxnSpPr>
      <xdr:spPr>
        <a:xfrm>
          <a:off x="370205" y="252219460"/>
          <a:ext cx="445770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1137</xdr:row>
      <xdr:rowOff>5715</xdr:rowOff>
    </xdr:from>
    <xdr:to>
      <xdr:col>1</xdr:col>
      <xdr:colOff>403394</xdr:colOff>
      <xdr:row>1139</xdr:row>
      <xdr:rowOff>197807</xdr:rowOff>
    </xdr:to>
    <xdr:cxnSp>
      <xdr:nvCxnSpPr>
        <xdr:cNvPr id="29" name="直接连接符 28"/>
        <xdr:cNvCxnSpPr/>
      </xdr:nvCxnSpPr>
      <xdr:spPr>
        <a:xfrm>
          <a:off x="375920" y="252815090"/>
          <a:ext cx="39751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1137</xdr:row>
      <xdr:rowOff>5715</xdr:rowOff>
    </xdr:from>
    <xdr:to>
      <xdr:col>1</xdr:col>
      <xdr:colOff>403394</xdr:colOff>
      <xdr:row>1139</xdr:row>
      <xdr:rowOff>197807</xdr:rowOff>
    </xdr:to>
    <xdr:cxnSp>
      <xdr:nvCxnSpPr>
        <xdr:cNvPr id="30" name="直接连接符 29"/>
        <xdr:cNvCxnSpPr/>
      </xdr:nvCxnSpPr>
      <xdr:spPr>
        <a:xfrm>
          <a:off x="375920" y="252815090"/>
          <a:ext cx="39751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8890</xdr:colOff>
      <xdr:row>1164</xdr:row>
      <xdr:rowOff>4445</xdr:rowOff>
    </xdr:from>
    <xdr:to>
      <xdr:col>1</xdr:col>
      <xdr:colOff>455088</xdr:colOff>
      <xdr:row>1166</xdr:row>
      <xdr:rowOff>0</xdr:rowOff>
    </xdr:to>
    <xdr:cxnSp>
      <xdr:nvCxnSpPr>
        <xdr:cNvPr id="31" name="直接连接符 30"/>
        <xdr:cNvCxnSpPr/>
      </xdr:nvCxnSpPr>
      <xdr:spPr>
        <a:xfrm>
          <a:off x="379095" y="258178300"/>
          <a:ext cx="445770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15</xdr:row>
      <xdr:rowOff>4445</xdr:rowOff>
    </xdr:from>
    <xdr:to>
      <xdr:col>1</xdr:col>
      <xdr:colOff>498872</xdr:colOff>
      <xdr:row>17</xdr:row>
      <xdr:rowOff>0</xdr:rowOff>
    </xdr:to>
    <xdr:cxnSp>
      <xdr:nvCxnSpPr>
        <xdr:cNvPr id="2" name="直接连接符 17"/>
        <xdr:cNvCxnSpPr/>
      </xdr:nvCxnSpPr>
      <xdr:spPr>
        <a:xfrm>
          <a:off x="370205" y="4382770"/>
          <a:ext cx="49847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4445</xdr:rowOff>
    </xdr:from>
    <xdr:to>
      <xdr:col>1</xdr:col>
      <xdr:colOff>498872</xdr:colOff>
      <xdr:row>26</xdr:row>
      <xdr:rowOff>0</xdr:rowOff>
    </xdr:to>
    <xdr:cxnSp>
      <xdr:nvCxnSpPr>
        <xdr:cNvPr id="3" name="直接连接符 18"/>
        <xdr:cNvCxnSpPr/>
      </xdr:nvCxnSpPr>
      <xdr:spPr>
        <a:xfrm>
          <a:off x="370205" y="636397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</xdr:row>
      <xdr:rowOff>6350</xdr:rowOff>
    </xdr:from>
    <xdr:to>
      <xdr:col>1</xdr:col>
      <xdr:colOff>493218</xdr:colOff>
      <xdr:row>31</xdr:row>
      <xdr:rowOff>0</xdr:rowOff>
    </xdr:to>
    <xdr:cxnSp>
      <xdr:nvCxnSpPr>
        <xdr:cNvPr id="4" name="直接连接符 19"/>
        <xdr:cNvCxnSpPr/>
      </xdr:nvCxnSpPr>
      <xdr:spPr>
        <a:xfrm>
          <a:off x="370205" y="775271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</xdr:row>
      <xdr:rowOff>5715</xdr:rowOff>
    </xdr:from>
    <xdr:to>
      <xdr:col>1</xdr:col>
      <xdr:colOff>446265</xdr:colOff>
      <xdr:row>43</xdr:row>
      <xdr:rowOff>198342</xdr:rowOff>
    </xdr:to>
    <xdr:cxnSp>
      <xdr:nvCxnSpPr>
        <xdr:cNvPr id="5" name="直接连接符 20"/>
        <xdr:cNvCxnSpPr/>
      </xdr:nvCxnSpPr>
      <xdr:spPr>
        <a:xfrm>
          <a:off x="375920" y="10525760"/>
          <a:ext cx="440055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</xdr:row>
      <xdr:rowOff>6350</xdr:rowOff>
    </xdr:from>
    <xdr:to>
      <xdr:col>1</xdr:col>
      <xdr:colOff>493218</xdr:colOff>
      <xdr:row>86</xdr:row>
      <xdr:rowOff>0</xdr:rowOff>
    </xdr:to>
    <xdr:cxnSp>
      <xdr:nvCxnSpPr>
        <xdr:cNvPr id="6" name="直接连接符 21"/>
        <xdr:cNvCxnSpPr/>
      </xdr:nvCxnSpPr>
      <xdr:spPr>
        <a:xfrm>
          <a:off x="370205" y="2043239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</xdr:row>
      <xdr:rowOff>4445</xdr:rowOff>
    </xdr:from>
    <xdr:to>
      <xdr:col>1</xdr:col>
      <xdr:colOff>498872</xdr:colOff>
      <xdr:row>107</xdr:row>
      <xdr:rowOff>0</xdr:rowOff>
    </xdr:to>
    <xdr:cxnSp>
      <xdr:nvCxnSpPr>
        <xdr:cNvPr id="7" name="直接连接符 22"/>
        <xdr:cNvCxnSpPr/>
      </xdr:nvCxnSpPr>
      <xdr:spPr>
        <a:xfrm>
          <a:off x="370205" y="2478913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</xdr:row>
      <xdr:rowOff>6350</xdr:rowOff>
    </xdr:from>
    <xdr:to>
      <xdr:col>1</xdr:col>
      <xdr:colOff>493218</xdr:colOff>
      <xdr:row>115</xdr:row>
      <xdr:rowOff>0</xdr:rowOff>
    </xdr:to>
    <xdr:cxnSp>
      <xdr:nvCxnSpPr>
        <xdr:cNvPr id="8" name="直接连接符 23"/>
        <xdr:cNvCxnSpPr/>
      </xdr:nvCxnSpPr>
      <xdr:spPr>
        <a:xfrm>
          <a:off x="370205" y="2697035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</xdr:row>
      <xdr:rowOff>4445</xdr:rowOff>
    </xdr:from>
    <xdr:to>
      <xdr:col>1</xdr:col>
      <xdr:colOff>498872</xdr:colOff>
      <xdr:row>156</xdr:row>
      <xdr:rowOff>0</xdr:rowOff>
    </xdr:to>
    <xdr:cxnSp>
      <xdr:nvCxnSpPr>
        <xdr:cNvPr id="9" name="直接连接符 24"/>
        <xdr:cNvCxnSpPr/>
      </xdr:nvCxnSpPr>
      <xdr:spPr>
        <a:xfrm>
          <a:off x="370205" y="3528949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</xdr:row>
      <xdr:rowOff>5715</xdr:rowOff>
    </xdr:from>
    <xdr:to>
      <xdr:col>1</xdr:col>
      <xdr:colOff>493218</xdr:colOff>
      <xdr:row>164</xdr:row>
      <xdr:rowOff>0</xdr:rowOff>
    </xdr:to>
    <xdr:cxnSp>
      <xdr:nvCxnSpPr>
        <xdr:cNvPr id="10" name="直接连接符 25"/>
        <xdr:cNvCxnSpPr/>
      </xdr:nvCxnSpPr>
      <xdr:spPr>
        <a:xfrm>
          <a:off x="370205" y="37264340"/>
          <a:ext cx="492760" cy="40195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226</xdr:row>
      <xdr:rowOff>6350</xdr:rowOff>
    </xdr:from>
    <xdr:to>
      <xdr:col>1</xdr:col>
      <xdr:colOff>493218</xdr:colOff>
      <xdr:row>228</xdr:row>
      <xdr:rowOff>0</xdr:rowOff>
    </xdr:to>
    <xdr:cxnSp>
      <xdr:nvCxnSpPr>
        <xdr:cNvPr id="11" name="直接连接符 26"/>
        <xdr:cNvCxnSpPr/>
      </xdr:nvCxnSpPr>
      <xdr:spPr>
        <a:xfrm>
          <a:off x="370205" y="5154104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254</xdr:row>
      <xdr:rowOff>4445</xdr:rowOff>
    </xdr:from>
    <xdr:to>
      <xdr:col>1</xdr:col>
      <xdr:colOff>498872</xdr:colOff>
      <xdr:row>256</xdr:row>
      <xdr:rowOff>0</xdr:rowOff>
    </xdr:to>
    <xdr:cxnSp>
      <xdr:nvCxnSpPr>
        <xdr:cNvPr id="12" name="直接连接符 27"/>
        <xdr:cNvCxnSpPr/>
      </xdr:nvCxnSpPr>
      <xdr:spPr>
        <a:xfrm>
          <a:off x="370205" y="572846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280</xdr:row>
      <xdr:rowOff>6350</xdr:rowOff>
    </xdr:from>
    <xdr:to>
      <xdr:col>1</xdr:col>
      <xdr:colOff>493218</xdr:colOff>
      <xdr:row>282</xdr:row>
      <xdr:rowOff>0</xdr:rowOff>
    </xdr:to>
    <xdr:cxnSp>
      <xdr:nvCxnSpPr>
        <xdr:cNvPr id="13" name="直接连接符 28"/>
        <xdr:cNvCxnSpPr/>
      </xdr:nvCxnSpPr>
      <xdr:spPr>
        <a:xfrm>
          <a:off x="370205" y="6342824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366</xdr:row>
      <xdr:rowOff>4445</xdr:rowOff>
    </xdr:from>
    <xdr:to>
      <xdr:col>1</xdr:col>
      <xdr:colOff>498872</xdr:colOff>
      <xdr:row>368</xdr:row>
      <xdr:rowOff>0</xdr:rowOff>
    </xdr:to>
    <xdr:cxnSp>
      <xdr:nvCxnSpPr>
        <xdr:cNvPr id="14" name="直接连接符 29"/>
        <xdr:cNvCxnSpPr/>
      </xdr:nvCxnSpPr>
      <xdr:spPr>
        <a:xfrm>
          <a:off x="370205" y="8362696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396</xdr:row>
      <xdr:rowOff>4445</xdr:rowOff>
    </xdr:from>
    <xdr:to>
      <xdr:col>1</xdr:col>
      <xdr:colOff>498872</xdr:colOff>
      <xdr:row>398</xdr:row>
      <xdr:rowOff>0</xdr:rowOff>
    </xdr:to>
    <xdr:cxnSp>
      <xdr:nvCxnSpPr>
        <xdr:cNvPr id="15" name="直接连接符 30"/>
        <xdr:cNvCxnSpPr/>
      </xdr:nvCxnSpPr>
      <xdr:spPr>
        <a:xfrm>
          <a:off x="370205" y="901649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447</xdr:row>
      <xdr:rowOff>6350</xdr:rowOff>
    </xdr:from>
    <xdr:to>
      <xdr:col>1</xdr:col>
      <xdr:colOff>493218</xdr:colOff>
      <xdr:row>449</xdr:row>
      <xdr:rowOff>0</xdr:rowOff>
    </xdr:to>
    <xdr:cxnSp>
      <xdr:nvCxnSpPr>
        <xdr:cNvPr id="16" name="直接连接符 31"/>
        <xdr:cNvCxnSpPr/>
      </xdr:nvCxnSpPr>
      <xdr:spPr>
        <a:xfrm>
          <a:off x="370205" y="10145966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486</xdr:row>
      <xdr:rowOff>6350</xdr:rowOff>
    </xdr:from>
    <xdr:to>
      <xdr:col>1</xdr:col>
      <xdr:colOff>462262</xdr:colOff>
      <xdr:row>487</xdr:row>
      <xdr:rowOff>193512</xdr:rowOff>
    </xdr:to>
    <xdr:cxnSp>
      <xdr:nvCxnSpPr>
        <xdr:cNvPr id="17" name="直接连接符 32"/>
        <xdr:cNvCxnSpPr/>
      </xdr:nvCxnSpPr>
      <xdr:spPr>
        <a:xfrm>
          <a:off x="370205" y="110573185"/>
          <a:ext cx="461645" cy="5829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552</xdr:row>
      <xdr:rowOff>4445</xdr:rowOff>
    </xdr:from>
    <xdr:to>
      <xdr:col>1</xdr:col>
      <xdr:colOff>498872</xdr:colOff>
      <xdr:row>554</xdr:row>
      <xdr:rowOff>0</xdr:rowOff>
    </xdr:to>
    <xdr:cxnSp>
      <xdr:nvCxnSpPr>
        <xdr:cNvPr id="18" name="直接连接符 33"/>
        <xdr:cNvCxnSpPr/>
      </xdr:nvCxnSpPr>
      <xdr:spPr>
        <a:xfrm>
          <a:off x="370205" y="1244396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612</xdr:row>
      <xdr:rowOff>6350</xdr:rowOff>
    </xdr:from>
    <xdr:to>
      <xdr:col>1</xdr:col>
      <xdr:colOff>493218</xdr:colOff>
      <xdr:row>614</xdr:row>
      <xdr:rowOff>0</xdr:rowOff>
    </xdr:to>
    <xdr:cxnSp>
      <xdr:nvCxnSpPr>
        <xdr:cNvPr id="19" name="直接连接符 34"/>
        <xdr:cNvCxnSpPr/>
      </xdr:nvCxnSpPr>
      <xdr:spPr>
        <a:xfrm>
          <a:off x="370205" y="13830998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697</xdr:row>
      <xdr:rowOff>6350</xdr:rowOff>
    </xdr:from>
    <xdr:to>
      <xdr:col>1</xdr:col>
      <xdr:colOff>462262</xdr:colOff>
      <xdr:row>698</xdr:row>
      <xdr:rowOff>155304</xdr:rowOff>
    </xdr:to>
    <xdr:cxnSp>
      <xdr:nvCxnSpPr>
        <xdr:cNvPr id="20" name="直接连接符 35"/>
        <xdr:cNvCxnSpPr/>
      </xdr:nvCxnSpPr>
      <xdr:spPr>
        <a:xfrm>
          <a:off x="370205" y="157542865"/>
          <a:ext cx="461645" cy="5448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747</xdr:row>
      <xdr:rowOff>6350</xdr:rowOff>
    </xdr:from>
    <xdr:to>
      <xdr:col>1</xdr:col>
      <xdr:colOff>493218</xdr:colOff>
      <xdr:row>749</xdr:row>
      <xdr:rowOff>0</xdr:rowOff>
    </xdr:to>
    <xdr:cxnSp>
      <xdr:nvCxnSpPr>
        <xdr:cNvPr id="21" name="直接连接符 36"/>
        <xdr:cNvCxnSpPr/>
      </xdr:nvCxnSpPr>
      <xdr:spPr>
        <a:xfrm>
          <a:off x="370205" y="16881538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766</xdr:row>
      <xdr:rowOff>4445</xdr:rowOff>
    </xdr:from>
    <xdr:to>
      <xdr:col>1</xdr:col>
      <xdr:colOff>498872</xdr:colOff>
      <xdr:row>768</xdr:row>
      <xdr:rowOff>0</xdr:rowOff>
    </xdr:to>
    <xdr:cxnSp>
      <xdr:nvCxnSpPr>
        <xdr:cNvPr id="22" name="直接连接符 37"/>
        <xdr:cNvCxnSpPr/>
      </xdr:nvCxnSpPr>
      <xdr:spPr>
        <a:xfrm>
          <a:off x="370205" y="1727758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770</xdr:row>
      <xdr:rowOff>6350</xdr:rowOff>
    </xdr:from>
    <xdr:to>
      <xdr:col>1</xdr:col>
      <xdr:colOff>493218</xdr:colOff>
      <xdr:row>771</xdr:row>
      <xdr:rowOff>198120</xdr:rowOff>
    </xdr:to>
    <xdr:cxnSp>
      <xdr:nvCxnSpPr>
        <xdr:cNvPr id="23" name="直接连接符 38"/>
        <xdr:cNvCxnSpPr/>
      </xdr:nvCxnSpPr>
      <xdr:spPr>
        <a:xfrm>
          <a:off x="370205" y="17396650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796</xdr:row>
      <xdr:rowOff>4445</xdr:rowOff>
    </xdr:from>
    <xdr:to>
      <xdr:col>1</xdr:col>
      <xdr:colOff>498872</xdr:colOff>
      <xdr:row>798</xdr:row>
      <xdr:rowOff>0</xdr:rowOff>
    </xdr:to>
    <xdr:cxnSp>
      <xdr:nvCxnSpPr>
        <xdr:cNvPr id="24" name="直接连接符 39"/>
        <xdr:cNvCxnSpPr/>
      </xdr:nvCxnSpPr>
      <xdr:spPr>
        <a:xfrm>
          <a:off x="370205" y="1793062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</xdr:row>
      <xdr:rowOff>4445</xdr:rowOff>
    </xdr:from>
    <xdr:to>
      <xdr:col>1</xdr:col>
      <xdr:colOff>498872</xdr:colOff>
      <xdr:row>37</xdr:row>
      <xdr:rowOff>0</xdr:rowOff>
    </xdr:to>
    <xdr:cxnSp>
      <xdr:nvCxnSpPr>
        <xdr:cNvPr id="25" name="直接连接符 40"/>
        <xdr:cNvCxnSpPr/>
      </xdr:nvCxnSpPr>
      <xdr:spPr>
        <a:xfrm>
          <a:off x="370205" y="913765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</xdr:row>
      <xdr:rowOff>4445</xdr:rowOff>
    </xdr:from>
    <xdr:to>
      <xdr:col>1</xdr:col>
      <xdr:colOff>498872</xdr:colOff>
      <xdr:row>41</xdr:row>
      <xdr:rowOff>0</xdr:rowOff>
    </xdr:to>
    <xdr:cxnSp>
      <xdr:nvCxnSpPr>
        <xdr:cNvPr id="26" name="直接连接符 41"/>
        <xdr:cNvCxnSpPr/>
      </xdr:nvCxnSpPr>
      <xdr:spPr>
        <a:xfrm>
          <a:off x="370205" y="993013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</xdr:row>
      <xdr:rowOff>5715</xdr:rowOff>
    </xdr:from>
    <xdr:to>
      <xdr:col>1</xdr:col>
      <xdr:colOff>493218</xdr:colOff>
      <xdr:row>34</xdr:row>
      <xdr:rowOff>0</xdr:rowOff>
    </xdr:to>
    <xdr:cxnSp>
      <xdr:nvCxnSpPr>
        <xdr:cNvPr id="27" name="直接连接符 42"/>
        <xdr:cNvCxnSpPr/>
      </xdr:nvCxnSpPr>
      <xdr:spPr>
        <a:xfrm>
          <a:off x="370205" y="854456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4445</xdr:rowOff>
    </xdr:from>
    <xdr:to>
      <xdr:col>1</xdr:col>
      <xdr:colOff>498872</xdr:colOff>
      <xdr:row>5</xdr:row>
      <xdr:rowOff>0</xdr:rowOff>
    </xdr:to>
    <xdr:cxnSp>
      <xdr:nvCxnSpPr>
        <xdr:cNvPr id="28" name="直接连接符 43"/>
        <xdr:cNvCxnSpPr/>
      </xdr:nvCxnSpPr>
      <xdr:spPr>
        <a:xfrm>
          <a:off x="370205" y="1247140"/>
          <a:ext cx="498475" cy="5556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</xdr:row>
      <xdr:rowOff>4445</xdr:rowOff>
    </xdr:from>
    <xdr:to>
      <xdr:col>1</xdr:col>
      <xdr:colOff>498872</xdr:colOff>
      <xdr:row>90</xdr:row>
      <xdr:rowOff>0</xdr:rowOff>
    </xdr:to>
    <xdr:cxnSp>
      <xdr:nvCxnSpPr>
        <xdr:cNvPr id="29" name="直接连接符 44"/>
        <xdr:cNvCxnSpPr/>
      </xdr:nvCxnSpPr>
      <xdr:spPr>
        <a:xfrm>
          <a:off x="370205" y="2142109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</xdr:row>
      <xdr:rowOff>5715</xdr:rowOff>
    </xdr:from>
    <xdr:to>
      <xdr:col>1</xdr:col>
      <xdr:colOff>446265</xdr:colOff>
      <xdr:row>93</xdr:row>
      <xdr:rowOff>198375</xdr:rowOff>
    </xdr:to>
    <xdr:cxnSp>
      <xdr:nvCxnSpPr>
        <xdr:cNvPr id="30" name="直接连接符 45"/>
        <xdr:cNvCxnSpPr/>
      </xdr:nvCxnSpPr>
      <xdr:spPr>
        <a:xfrm>
          <a:off x="375920" y="2201672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</xdr:row>
      <xdr:rowOff>4445</xdr:rowOff>
    </xdr:from>
    <xdr:to>
      <xdr:col>1</xdr:col>
      <xdr:colOff>498872</xdr:colOff>
      <xdr:row>120</xdr:row>
      <xdr:rowOff>0</xdr:rowOff>
    </xdr:to>
    <xdr:cxnSp>
      <xdr:nvCxnSpPr>
        <xdr:cNvPr id="31" name="直接连接符 46"/>
        <xdr:cNvCxnSpPr/>
      </xdr:nvCxnSpPr>
      <xdr:spPr>
        <a:xfrm>
          <a:off x="370205" y="2815717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</xdr:row>
      <xdr:rowOff>4445</xdr:rowOff>
    </xdr:from>
    <xdr:to>
      <xdr:col>1</xdr:col>
      <xdr:colOff>498872</xdr:colOff>
      <xdr:row>123</xdr:row>
      <xdr:rowOff>0</xdr:rowOff>
    </xdr:to>
    <xdr:cxnSp>
      <xdr:nvCxnSpPr>
        <xdr:cNvPr id="32" name="直接连接符 47"/>
        <xdr:cNvCxnSpPr/>
      </xdr:nvCxnSpPr>
      <xdr:spPr>
        <a:xfrm>
          <a:off x="370205" y="2875153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126</xdr:row>
      <xdr:rowOff>5715</xdr:rowOff>
    </xdr:from>
    <xdr:to>
      <xdr:col>1</xdr:col>
      <xdr:colOff>446265</xdr:colOff>
      <xdr:row>128</xdr:row>
      <xdr:rowOff>198375</xdr:rowOff>
    </xdr:to>
    <xdr:cxnSp>
      <xdr:nvCxnSpPr>
        <xdr:cNvPr id="33" name="直接连接符 48"/>
        <xdr:cNvCxnSpPr/>
      </xdr:nvCxnSpPr>
      <xdr:spPr>
        <a:xfrm>
          <a:off x="375920" y="2974340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</xdr:row>
      <xdr:rowOff>4445</xdr:rowOff>
    </xdr:from>
    <xdr:to>
      <xdr:col>1</xdr:col>
      <xdr:colOff>498872</xdr:colOff>
      <xdr:row>167</xdr:row>
      <xdr:rowOff>0</xdr:rowOff>
    </xdr:to>
    <xdr:cxnSp>
      <xdr:nvCxnSpPr>
        <xdr:cNvPr id="34" name="直接连接符 49"/>
        <xdr:cNvCxnSpPr/>
      </xdr:nvCxnSpPr>
      <xdr:spPr>
        <a:xfrm>
          <a:off x="370205" y="3786886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168</xdr:row>
      <xdr:rowOff>5715</xdr:rowOff>
    </xdr:from>
    <xdr:to>
      <xdr:col>1</xdr:col>
      <xdr:colOff>446265</xdr:colOff>
      <xdr:row>170</xdr:row>
      <xdr:rowOff>198375</xdr:rowOff>
    </xdr:to>
    <xdr:cxnSp>
      <xdr:nvCxnSpPr>
        <xdr:cNvPr id="35" name="直接连接符 50"/>
        <xdr:cNvCxnSpPr/>
      </xdr:nvCxnSpPr>
      <xdr:spPr>
        <a:xfrm>
          <a:off x="375920" y="3846449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197</xdr:row>
      <xdr:rowOff>6350</xdr:rowOff>
    </xdr:from>
    <xdr:to>
      <xdr:col>1</xdr:col>
      <xdr:colOff>446265</xdr:colOff>
      <xdr:row>199</xdr:row>
      <xdr:rowOff>198359</xdr:rowOff>
    </xdr:to>
    <xdr:cxnSp>
      <xdr:nvCxnSpPr>
        <xdr:cNvPr id="36" name="直接连接符 51"/>
        <xdr:cNvCxnSpPr/>
      </xdr:nvCxnSpPr>
      <xdr:spPr>
        <a:xfrm>
          <a:off x="375920" y="45201205"/>
          <a:ext cx="440055" cy="7861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229</xdr:row>
      <xdr:rowOff>5715</xdr:rowOff>
    </xdr:from>
    <xdr:to>
      <xdr:col>1</xdr:col>
      <xdr:colOff>493218</xdr:colOff>
      <xdr:row>231</xdr:row>
      <xdr:rowOff>0</xdr:rowOff>
    </xdr:to>
    <xdr:cxnSp>
      <xdr:nvCxnSpPr>
        <xdr:cNvPr id="37" name="直接连接符 52"/>
        <xdr:cNvCxnSpPr/>
      </xdr:nvCxnSpPr>
      <xdr:spPr>
        <a:xfrm>
          <a:off x="370205" y="5233289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233</xdr:row>
      <xdr:rowOff>4445</xdr:rowOff>
    </xdr:from>
    <xdr:to>
      <xdr:col>1</xdr:col>
      <xdr:colOff>498872</xdr:colOff>
      <xdr:row>235</xdr:row>
      <xdr:rowOff>0</xdr:rowOff>
    </xdr:to>
    <xdr:cxnSp>
      <xdr:nvCxnSpPr>
        <xdr:cNvPr id="38" name="直接连接符 53"/>
        <xdr:cNvCxnSpPr/>
      </xdr:nvCxnSpPr>
      <xdr:spPr>
        <a:xfrm>
          <a:off x="370205" y="5312410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240</xdr:row>
      <xdr:rowOff>5715</xdr:rowOff>
    </xdr:from>
    <xdr:to>
      <xdr:col>1</xdr:col>
      <xdr:colOff>446265</xdr:colOff>
      <xdr:row>242</xdr:row>
      <xdr:rowOff>198375</xdr:rowOff>
    </xdr:to>
    <xdr:cxnSp>
      <xdr:nvCxnSpPr>
        <xdr:cNvPr id="39" name="直接连接符 54"/>
        <xdr:cNvCxnSpPr/>
      </xdr:nvCxnSpPr>
      <xdr:spPr>
        <a:xfrm>
          <a:off x="375920" y="545122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362</xdr:row>
      <xdr:rowOff>5715</xdr:rowOff>
    </xdr:from>
    <xdr:to>
      <xdr:col>1</xdr:col>
      <xdr:colOff>446265</xdr:colOff>
      <xdr:row>364</xdr:row>
      <xdr:rowOff>198375</xdr:rowOff>
    </xdr:to>
    <xdr:cxnSp>
      <xdr:nvCxnSpPr>
        <xdr:cNvPr id="40" name="直接连接符 55"/>
        <xdr:cNvCxnSpPr/>
      </xdr:nvCxnSpPr>
      <xdr:spPr>
        <a:xfrm>
          <a:off x="375920" y="8283575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377</xdr:row>
      <xdr:rowOff>4445</xdr:rowOff>
    </xdr:from>
    <xdr:to>
      <xdr:col>1</xdr:col>
      <xdr:colOff>498872</xdr:colOff>
      <xdr:row>379</xdr:row>
      <xdr:rowOff>0</xdr:rowOff>
    </xdr:to>
    <xdr:cxnSp>
      <xdr:nvCxnSpPr>
        <xdr:cNvPr id="41" name="直接连接符 56"/>
        <xdr:cNvCxnSpPr/>
      </xdr:nvCxnSpPr>
      <xdr:spPr>
        <a:xfrm>
          <a:off x="370205" y="8640064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381</xdr:row>
      <xdr:rowOff>4445</xdr:rowOff>
    </xdr:from>
    <xdr:to>
      <xdr:col>1</xdr:col>
      <xdr:colOff>498872</xdr:colOff>
      <xdr:row>383</xdr:row>
      <xdr:rowOff>0</xdr:rowOff>
    </xdr:to>
    <xdr:cxnSp>
      <xdr:nvCxnSpPr>
        <xdr:cNvPr id="42" name="直接连接符 57"/>
        <xdr:cNvCxnSpPr/>
      </xdr:nvCxnSpPr>
      <xdr:spPr>
        <a:xfrm>
          <a:off x="370205" y="871931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385</xdr:row>
      <xdr:rowOff>5715</xdr:rowOff>
    </xdr:from>
    <xdr:to>
      <xdr:col>1</xdr:col>
      <xdr:colOff>446265</xdr:colOff>
      <xdr:row>387</xdr:row>
      <xdr:rowOff>198375</xdr:rowOff>
    </xdr:to>
    <xdr:cxnSp>
      <xdr:nvCxnSpPr>
        <xdr:cNvPr id="43" name="直接连接符 58"/>
        <xdr:cNvCxnSpPr/>
      </xdr:nvCxnSpPr>
      <xdr:spPr>
        <a:xfrm>
          <a:off x="375920" y="8798687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440</xdr:row>
      <xdr:rowOff>5715</xdr:rowOff>
    </xdr:from>
    <xdr:to>
      <xdr:col>1</xdr:col>
      <xdr:colOff>446265</xdr:colOff>
      <xdr:row>442</xdr:row>
      <xdr:rowOff>0</xdr:rowOff>
    </xdr:to>
    <xdr:cxnSp>
      <xdr:nvCxnSpPr>
        <xdr:cNvPr id="44" name="直接连接符 59"/>
        <xdr:cNvCxnSpPr/>
      </xdr:nvCxnSpPr>
      <xdr:spPr>
        <a:xfrm>
          <a:off x="375920" y="99675950"/>
          <a:ext cx="440055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450</xdr:row>
      <xdr:rowOff>5715</xdr:rowOff>
    </xdr:from>
    <xdr:to>
      <xdr:col>1</xdr:col>
      <xdr:colOff>493218</xdr:colOff>
      <xdr:row>452</xdr:row>
      <xdr:rowOff>0</xdr:rowOff>
    </xdr:to>
    <xdr:cxnSp>
      <xdr:nvCxnSpPr>
        <xdr:cNvPr id="45" name="直接连接符 60"/>
        <xdr:cNvCxnSpPr/>
      </xdr:nvCxnSpPr>
      <xdr:spPr>
        <a:xfrm>
          <a:off x="370205" y="10225151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453</xdr:row>
      <xdr:rowOff>5715</xdr:rowOff>
    </xdr:from>
    <xdr:to>
      <xdr:col>1</xdr:col>
      <xdr:colOff>446265</xdr:colOff>
      <xdr:row>455</xdr:row>
      <xdr:rowOff>198375</xdr:rowOff>
    </xdr:to>
    <xdr:cxnSp>
      <xdr:nvCxnSpPr>
        <xdr:cNvPr id="46" name="直接连接符 61"/>
        <xdr:cNvCxnSpPr/>
      </xdr:nvCxnSpPr>
      <xdr:spPr>
        <a:xfrm>
          <a:off x="375920" y="10284587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493</xdr:row>
      <xdr:rowOff>5715</xdr:rowOff>
    </xdr:from>
    <xdr:to>
      <xdr:col>1</xdr:col>
      <xdr:colOff>441731</xdr:colOff>
      <xdr:row>494</xdr:row>
      <xdr:rowOff>174193</xdr:rowOff>
    </xdr:to>
    <xdr:cxnSp>
      <xdr:nvCxnSpPr>
        <xdr:cNvPr id="47" name="直接连接符 62"/>
        <xdr:cNvCxnSpPr/>
      </xdr:nvCxnSpPr>
      <xdr:spPr>
        <a:xfrm>
          <a:off x="370205" y="112157510"/>
          <a:ext cx="441325" cy="3663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498</xdr:row>
      <xdr:rowOff>4445</xdr:rowOff>
    </xdr:from>
    <xdr:to>
      <xdr:col>1</xdr:col>
      <xdr:colOff>498872</xdr:colOff>
      <xdr:row>500</xdr:row>
      <xdr:rowOff>0</xdr:rowOff>
    </xdr:to>
    <xdr:cxnSp>
      <xdr:nvCxnSpPr>
        <xdr:cNvPr id="48" name="直接连接符 63"/>
        <xdr:cNvCxnSpPr/>
      </xdr:nvCxnSpPr>
      <xdr:spPr>
        <a:xfrm>
          <a:off x="370205" y="11314684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505</xdr:row>
      <xdr:rowOff>4445</xdr:rowOff>
    </xdr:from>
    <xdr:to>
      <xdr:col>1</xdr:col>
      <xdr:colOff>498872</xdr:colOff>
      <xdr:row>507</xdr:row>
      <xdr:rowOff>0</xdr:rowOff>
    </xdr:to>
    <xdr:cxnSp>
      <xdr:nvCxnSpPr>
        <xdr:cNvPr id="49" name="直接连接符 64"/>
        <xdr:cNvCxnSpPr/>
      </xdr:nvCxnSpPr>
      <xdr:spPr>
        <a:xfrm>
          <a:off x="370205" y="1145336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511</xdr:row>
      <xdr:rowOff>5715</xdr:rowOff>
    </xdr:from>
    <xdr:to>
      <xdr:col>1</xdr:col>
      <xdr:colOff>446265</xdr:colOff>
      <xdr:row>513</xdr:row>
      <xdr:rowOff>198375</xdr:rowOff>
    </xdr:to>
    <xdr:cxnSp>
      <xdr:nvCxnSpPr>
        <xdr:cNvPr id="50" name="直接连接符 65"/>
        <xdr:cNvCxnSpPr/>
      </xdr:nvCxnSpPr>
      <xdr:spPr>
        <a:xfrm>
          <a:off x="375920" y="11572367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542</xdr:row>
      <xdr:rowOff>5715</xdr:rowOff>
    </xdr:from>
    <xdr:to>
      <xdr:col>1</xdr:col>
      <xdr:colOff>493218</xdr:colOff>
      <xdr:row>544</xdr:row>
      <xdr:rowOff>0</xdr:rowOff>
    </xdr:to>
    <xdr:cxnSp>
      <xdr:nvCxnSpPr>
        <xdr:cNvPr id="51" name="直接连接符 66"/>
        <xdr:cNvCxnSpPr/>
      </xdr:nvCxnSpPr>
      <xdr:spPr>
        <a:xfrm>
          <a:off x="370205" y="12245975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545</xdr:row>
      <xdr:rowOff>5715</xdr:rowOff>
    </xdr:from>
    <xdr:to>
      <xdr:col>1</xdr:col>
      <xdr:colOff>446265</xdr:colOff>
      <xdr:row>547</xdr:row>
      <xdr:rowOff>198375</xdr:rowOff>
    </xdr:to>
    <xdr:cxnSp>
      <xdr:nvCxnSpPr>
        <xdr:cNvPr id="52" name="直接连接符 67"/>
        <xdr:cNvCxnSpPr/>
      </xdr:nvCxnSpPr>
      <xdr:spPr>
        <a:xfrm>
          <a:off x="375920" y="1230541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556</xdr:row>
      <xdr:rowOff>4445</xdr:rowOff>
    </xdr:from>
    <xdr:to>
      <xdr:col>1</xdr:col>
      <xdr:colOff>498872</xdr:colOff>
      <xdr:row>558</xdr:row>
      <xdr:rowOff>0</xdr:rowOff>
    </xdr:to>
    <xdr:cxnSp>
      <xdr:nvCxnSpPr>
        <xdr:cNvPr id="53" name="直接连接符 68"/>
        <xdr:cNvCxnSpPr/>
      </xdr:nvCxnSpPr>
      <xdr:spPr>
        <a:xfrm>
          <a:off x="370205" y="12562840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563</xdr:row>
      <xdr:rowOff>5715</xdr:rowOff>
    </xdr:from>
    <xdr:to>
      <xdr:col>1</xdr:col>
      <xdr:colOff>493218</xdr:colOff>
      <xdr:row>565</xdr:row>
      <xdr:rowOff>0</xdr:rowOff>
    </xdr:to>
    <xdr:cxnSp>
      <xdr:nvCxnSpPr>
        <xdr:cNvPr id="54" name="直接连接符 69"/>
        <xdr:cNvCxnSpPr/>
      </xdr:nvCxnSpPr>
      <xdr:spPr>
        <a:xfrm>
          <a:off x="370205" y="12741275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572</xdr:row>
      <xdr:rowOff>4445</xdr:rowOff>
    </xdr:from>
    <xdr:to>
      <xdr:col>1</xdr:col>
      <xdr:colOff>498872</xdr:colOff>
      <xdr:row>574</xdr:row>
      <xdr:rowOff>0</xdr:rowOff>
    </xdr:to>
    <xdr:cxnSp>
      <xdr:nvCxnSpPr>
        <xdr:cNvPr id="55" name="直接连接符 70"/>
        <xdr:cNvCxnSpPr/>
      </xdr:nvCxnSpPr>
      <xdr:spPr>
        <a:xfrm>
          <a:off x="370205" y="1293926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615</xdr:row>
      <xdr:rowOff>5715</xdr:rowOff>
    </xdr:from>
    <xdr:to>
      <xdr:col>1</xdr:col>
      <xdr:colOff>493218</xdr:colOff>
      <xdr:row>617</xdr:row>
      <xdr:rowOff>0</xdr:rowOff>
    </xdr:to>
    <xdr:cxnSp>
      <xdr:nvCxnSpPr>
        <xdr:cNvPr id="56" name="直接连接符 71"/>
        <xdr:cNvCxnSpPr/>
      </xdr:nvCxnSpPr>
      <xdr:spPr>
        <a:xfrm>
          <a:off x="370205" y="13910183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618</xdr:row>
      <xdr:rowOff>4445</xdr:rowOff>
    </xdr:from>
    <xdr:to>
      <xdr:col>1</xdr:col>
      <xdr:colOff>498872</xdr:colOff>
      <xdr:row>620</xdr:row>
      <xdr:rowOff>0</xdr:rowOff>
    </xdr:to>
    <xdr:cxnSp>
      <xdr:nvCxnSpPr>
        <xdr:cNvPr id="57" name="直接连接符 72"/>
        <xdr:cNvCxnSpPr/>
      </xdr:nvCxnSpPr>
      <xdr:spPr>
        <a:xfrm>
          <a:off x="370205" y="1396949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622</xdr:row>
      <xdr:rowOff>4445</xdr:rowOff>
    </xdr:from>
    <xdr:to>
      <xdr:col>1</xdr:col>
      <xdr:colOff>498872</xdr:colOff>
      <xdr:row>624</xdr:row>
      <xdr:rowOff>0</xdr:rowOff>
    </xdr:to>
    <xdr:cxnSp>
      <xdr:nvCxnSpPr>
        <xdr:cNvPr id="58" name="直接连接符 73"/>
        <xdr:cNvCxnSpPr/>
      </xdr:nvCxnSpPr>
      <xdr:spPr>
        <a:xfrm>
          <a:off x="370205" y="14048740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625</xdr:row>
      <xdr:rowOff>5715</xdr:rowOff>
    </xdr:from>
    <xdr:to>
      <xdr:col>1</xdr:col>
      <xdr:colOff>446265</xdr:colOff>
      <xdr:row>627</xdr:row>
      <xdr:rowOff>198375</xdr:rowOff>
    </xdr:to>
    <xdr:cxnSp>
      <xdr:nvCxnSpPr>
        <xdr:cNvPr id="59" name="直接连接符 74"/>
        <xdr:cNvCxnSpPr/>
      </xdr:nvCxnSpPr>
      <xdr:spPr>
        <a:xfrm>
          <a:off x="375920" y="14108303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702</xdr:row>
      <xdr:rowOff>5715</xdr:rowOff>
    </xdr:from>
    <xdr:to>
      <xdr:col>1</xdr:col>
      <xdr:colOff>453333</xdr:colOff>
      <xdr:row>704</xdr:row>
      <xdr:rowOff>1953</xdr:rowOff>
    </xdr:to>
    <xdr:cxnSp>
      <xdr:nvCxnSpPr>
        <xdr:cNvPr id="60" name="直接连接符 75"/>
        <xdr:cNvCxnSpPr/>
      </xdr:nvCxnSpPr>
      <xdr:spPr>
        <a:xfrm>
          <a:off x="370205" y="158710630"/>
          <a:ext cx="452755" cy="3924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706</xdr:row>
      <xdr:rowOff>4445</xdr:rowOff>
    </xdr:from>
    <xdr:to>
      <xdr:col>1</xdr:col>
      <xdr:colOff>498872</xdr:colOff>
      <xdr:row>707</xdr:row>
      <xdr:rowOff>198120</xdr:rowOff>
    </xdr:to>
    <xdr:cxnSp>
      <xdr:nvCxnSpPr>
        <xdr:cNvPr id="61" name="直接连接符 76"/>
        <xdr:cNvCxnSpPr/>
      </xdr:nvCxnSpPr>
      <xdr:spPr>
        <a:xfrm>
          <a:off x="370205" y="15950184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710</xdr:row>
      <xdr:rowOff>4445</xdr:rowOff>
    </xdr:from>
    <xdr:to>
      <xdr:col>1</xdr:col>
      <xdr:colOff>498872</xdr:colOff>
      <xdr:row>711</xdr:row>
      <xdr:rowOff>198120</xdr:rowOff>
    </xdr:to>
    <xdr:cxnSp>
      <xdr:nvCxnSpPr>
        <xdr:cNvPr id="62" name="直接连接符 77"/>
        <xdr:cNvCxnSpPr/>
      </xdr:nvCxnSpPr>
      <xdr:spPr>
        <a:xfrm>
          <a:off x="370205" y="1602943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750</xdr:row>
      <xdr:rowOff>4445</xdr:rowOff>
    </xdr:from>
    <xdr:to>
      <xdr:col>1</xdr:col>
      <xdr:colOff>498872</xdr:colOff>
      <xdr:row>752</xdr:row>
      <xdr:rowOff>0</xdr:rowOff>
    </xdr:to>
    <xdr:cxnSp>
      <xdr:nvCxnSpPr>
        <xdr:cNvPr id="63" name="直接连接符 78"/>
        <xdr:cNvCxnSpPr/>
      </xdr:nvCxnSpPr>
      <xdr:spPr>
        <a:xfrm>
          <a:off x="370205" y="16960596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753</xdr:row>
      <xdr:rowOff>4445</xdr:rowOff>
    </xdr:from>
    <xdr:to>
      <xdr:col>1</xdr:col>
      <xdr:colOff>498872</xdr:colOff>
      <xdr:row>755</xdr:row>
      <xdr:rowOff>0</xdr:rowOff>
    </xdr:to>
    <xdr:cxnSp>
      <xdr:nvCxnSpPr>
        <xdr:cNvPr id="64" name="直接连接符 79"/>
        <xdr:cNvCxnSpPr/>
      </xdr:nvCxnSpPr>
      <xdr:spPr>
        <a:xfrm>
          <a:off x="370205" y="1702003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773</xdr:row>
      <xdr:rowOff>5715</xdr:rowOff>
    </xdr:from>
    <xdr:to>
      <xdr:col>1</xdr:col>
      <xdr:colOff>493218</xdr:colOff>
      <xdr:row>775</xdr:row>
      <xdr:rowOff>0</xdr:rowOff>
    </xdr:to>
    <xdr:cxnSp>
      <xdr:nvCxnSpPr>
        <xdr:cNvPr id="65" name="直接连接符 80"/>
        <xdr:cNvCxnSpPr/>
      </xdr:nvCxnSpPr>
      <xdr:spPr>
        <a:xfrm>
          <a:off x="370205" y="17475835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776</xdr:row>
      <xdr:rowOff>4445</xdr:rowOff>
    </xdr:from>
    <xdr:to>
      <xdr:col>1</xdr:col>
      <xdr:colOff>498872</xdr:colOff>
      <xdr:row>778</xdr:row>
      <xdr:rowOff>0</xdr:rowOff>
    </xdr:to>
    <xdr:cxnSp>
      <xdr:nvCxnSpPr>
        <xdr:cNvPr id="66" name="直接连接符 81"/>
        <xdr:cNvCxnSpPr/>
      </xdr:nvCxnSpPr>
      <xdr:spPr>
        <a:xfrm>
          <a:off x="370205" y="17535144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779</xdr:row>
      <xdr:rowOff>4445</xdr:rowOff>
    </xdr:from>
    <xdr:to>
      <xdr:col>1</xdr:col>
      <xdr:colOff>498872</xdr:colOff>
      <xdr:row>781</xdr:row>
      <xdr:rowOff>0</xdr:rowOff>
    </xdr:to>
    <xdr:cxnSp>
      <xdr:nvCxnSpPr>
        <xdr:cNvPr id="67" name="直接连接符 82"/>
        <xdr:cNvCxnSpPr/>
      </xdr:nvCxnSpPr>
      <xdr:spPr>
        <a:xfrm>
          <a:off x="370205" y="17594580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</xdr:row>
      <xdr:rowOff>6350</xdr:rowOff>
    </xdr:from>
    <xdr:to>
      <xdr:col>1</xdr:col>
      <xdr:colOff>565250</xdr:colOff>
      <xdr:row>110</xdr:row>
      <xdr:rowOff>191086</xdr:rowOff>
    </xdr:to>
    <xdr:cxnSp>
      <xdr:nvCxnSpPr>
        <xdr:cNvPr id="68" name="直接连接符 83"/>
        <xdr:cNvCxnSpPr/>
      </xdr:nvCxnSpPr>
      <xdr:spPr>
        <a:xfrm>
          <a:off x="370205" y="25979755"/>
          <a:ext cx="565150" cy="58039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</xdr:row>
      <xdr:rowOff>6350</xdr:rowOff>
    </xdr:from>
    <xdr:to>
      <xdr:col>1</xdr:col>
      <xdr:colOff>493218</xdr:colOff>
      <xdr:row>184</xdr:row>
      <xdr:rowOff>0</xdr:rowOff>
    </xdr:to>
    <xdr:cxnSp>
      <xdr:nvCxnSpPr>
        <xdr:cNvPr id="69" name="直接连接符 84"/>
        <xdr:cNvCxnSpPr/>
      </xdr:nvCxnSpPr>
      <xdr:spPr>
        <a:xfrm>
          <a:off x="370205" y="4163504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280</xdr:row>
      <xdr:rowOff>6350</xdr:rowOff>
    </xdr:from>
    <xdr:to>
      <xdr:col>1</xdr:col>
      <xdr:colOff>446265</xdr:colOff>
      <xdr:row>282</xdr:row>
      <xdr:rowOff>198359</xdr:rowOff>
    </xdr:to>
    <xdr:cxnSp>
      <xdr:nvCxnSpPr>
        <xdr:cNvPr id="70" name="直接连接符 85"/>
        <xdr:cNvCxnSpPr/>
      </xdr:nvCxnSpPr>
      <xdr:spPr>
        <a:xfrm>
          <a:off x="375920" y="63428245"/>
          <a:ext cx="440055" cy="7861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276</xdr:row>
      <xdr:rowOff>4445</xdr:rowOff>
    </xdr:from>
    <xdr:to>
      <xdr:col>1</xdr:col>
      <xdr:colOff>498872</xdr:colOff>
      <xdr:row>278</xdr:row>
      <xdr:rowOff>0</xdr:rowOff>
    </xdr:to>
    <xdr:cxnSp>
      <xdr:nvCxnSpPr>
        <xdr:cNvPr id="71" name="直接连接符 86"/>
        <xdr:cNvCxnSpPr/>
      </xdr:nvCxnSpPr>
      <xdr:spPr>
        <a:xfrm>
          <a:off x="370205" y="622376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259</xdr:row>
      <xdr:rowOff>6350</xdr:rowOff>
    </xdr:from>
    <xdr:to>
      <xdr:col>1</xdr:col>
      <xdr:colOff>446265</xdr:colOff>
      <xdr:row>261</xdr:row>
      <xdr:rowOff>198359</xdr:rowOff>
    </xdr:to>
    <xdr:cxnSp>
      <xdr:nvCxnSpPr>
        <xdr:cNvPr id="72" name="直接连接符 87"/>
        <xdr:cNvCxnSpPr/>
      </xdr:nvCxnSpPr>
      <xdr:spPr>
        <a:xfrm>
          <a:off x="375920" y="58673365"/>
          <a:ext cx="440055" cy="7861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370</xdr:row>
      <xdr:rowOff>6350</xdr:rowOff>
    </xdr:from>
    <xdr:to>
      <xdr:col>1</xdr:col>
      <xdr:colOff>493218</xdr:colOff>
      <xdr:row>372</xdr:row>
      <xdr:rowOff>0</xdr:rowOff>
    </xdr:to>
    <xdr:cxnSp>
      <xdr:nvCxnSpPr>
        <xdr:cNvPr id="73" name="直接连接符 88"/>
        <xdr:cNvCxnSpPr/>
      </xdr:nvCxnSpPr>
      <xdr:spPr>
        <a:xfrm>
          <a:off x="370205" y="8481758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373</xdr:row>
      <xdr:rowOff>5715</xdr:rowOff>
    </xdr:from>
    <xdr:to>
      <xdr:col>1</xdr:col>
      <xdr:colOff>493218</xdr:colOff>
      <xdr:row>375</xdr:row>
      <xdr:rowOff>0</xdr:rowOff>
    </xdr:to>
    <xdr:cxnSp>
      <xdr:nvCxnSpPr>
        <xdr:cNvPr id="74" name="直接连接符 89"/>
        <xdr:cNvCxnSpPr/>
      </xdr:nvCxnSpPr>
      <xdr:spPr>
        <a:xfrm>
          <a:off x="370205" y="8560943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533</xdr:row>
      <xdr:rowOff>4445</xdr:rowOff>
    </xdr:from>
    <xdr:to>
      <xdr:col>1</xdr:col>
      <xdr:colOff>498872</xdr:colOff>
      <xdr:row>535</xdr:row>
      <xdr:rowOff>0</xdr:rowOff>
    </xdr:to>
    <xdr:cxnSp>
      <xdr:nvCxnSpPr>
        <xdr:cNvPr id="75" name="直接连接符 90"/>
        <xdr:cNvCxnSpPr/>
      </xdr:nvCxnSpPr>
      <xdr:spPr>
        <a:xfrm>
          <a:off x="370205" y="12027916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566</xdr:row>
      <xdr:rowOff>5715</xdr:rowOff>
    </xdr:from>
    <xdr:to>
      <xdr:col>1</xdr:col>
      <xdr:colOff>446265</xdr:colOff>
      <xdr:row>568</xdr:row>
      <xdr:rowOff>198375</xdr:rowOff>
    </xdr:to>
    <xdr:cxnSp>
      <xdr:nvCxnSpPr>
        <xdr:cNvPr id="76" name="直接连接符 91"/>
        <xdr:cNvCxnSpPr/>
      </xdr:nvCxnSpPr>
      <xdr:spPr>
        <a:xfrm>
          <a:off x="375920" y="1280071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575</xdr:row>
      <xdr:rowOff>5715</xdr:rowOff>
    </xdr:from>
    <xdr:to>
      <xdr:col>1</xdr:col>
      <xdr:colOff>446265</xdr:colOff>
      <xdr:row>577</xdr:row>
      <xdr:rowOff>198375</xdr:rowOff>
    </xdr:to>
    <xdr:cxnSp>
      <xdr:nvCxnSpPr>
        <xdr:cNvPr id="77" name="直接连接符 92"/>
        <xdr:cNvCxnSpPr/>
      </xdr:nvCxnSpPr>
      <xdr:spPr>
        <a:xfrm>
          <a:off x="375920" y="1299883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581</xdr:row>
      <xdr:rowOff>6350</xdr:rowOff>
    </xdr:from>
    <xdr:to>
      <xdr:col>1</xdr:col>
      <xdr:colOff>493218</xdr:colOff>
      <xdr:row>583</xdr:row>
      <xdr:rowOff>0</xdr:rowOff>
    </xdr:to>
    <xdr:cxnSp>
      <xdr:nvCxnSpPr>
        <xdr:cNvPr id="78" name="直接连接符 93"/>
        <xdr:cNvCxnSpPr/>
      </xdr:nvCxnSpPr>
      <xdr:spPr>
        <a:xfrm>
          <a:off x="370205" y="13157390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584</xdr:row>
      <xdr:rowOff>5715</xdr:rowOff>
    </xdr:from>
    <xdr:to>
      <xdr:col>1</xdr:col>
      <xdr:colOff>493218</xdr:colOff>
      <xdr:row>586</xdr:row>
      <xdr:rowOff>0</xdr:rowOff>
    </xdr:to>
    <xdr:cxnSp>
      <xdr:nvCxnSpPr>
        <xdr:cNvPr id="79" name="直接连接符 94"/>
        <xdr:cNvCxnSpPr/>
      </xdr:nvCxnSpPr>
      <xdr:spPr>
        <a:xfrm>
          <a:off x="370205" y="13236575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588</xdr:row>
      <xdr:rowOff>4445</xdr:rowOff>
    </xdr:from>
    <xdr:to>
      <xdr:col>1</xdr:col>
      <xdr:colOff>498872</xdr:colOff>
      <xdr:row>590</xdr:row>
      <xdr:rowOff>0</xdr:rowOff>
    </xdr:to>
    <xdr:cxnSp>
      <xdr:nvCxnSpPr>
        <xdr:cNvPr id="80" name="直接连接符 95"/>
        <xdr:cNvCxnSpPr/>
      </xdr:nvCxnSpPr>
      <xdr:spPr>
        <a:xfrm>
          <a:off x="370205" y="13315696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592</xdr:row>
      <xdr:rowOff>5715</xdr:rowOff>
    </xdr:from>
    <xdr:to>
      <xdr:col>1</xdr:col>
      <xdr:colOff>446265</xdr:colOff>
      <xdr:row>594</xdr:row>
      <xdr:rowOff>198375</xdr:rowOff>
    </xdr:to>
    <xdr:cxnSp>
      <xdr:nvCxnSpPr>
        <xdr:cNvPr id="81" name="直接连接符 96"/>
        <xdr:cNvCxnSpPr/>
      </xdr:nvCxnSpPr>
      <xdr:spPr>
        <a:xfrm>
          <a:off x="375920" y="1339507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715</xdr:row>
      <xdr:rowOff>5715</xdr:rowOff>
    </xdr:from>
    <xdr:to>
      <xdr:col>1</xdr:col>
      <xdr:colOff>446265</xdr:colOff>
      <xdr:row>717</xdr:row>
      <xdr:rowOff>198375</xdr:rowOff>
    </xdr:to>
    <xdr:cxnSp>
      <xdr:nvCxnSpPr>
        <xdr:cNvPr id="82" name="直接连接符 97"/>
        <xdr:cNvCxnSpPr/>
      </xdr:nvCxnSpPr>
      <xdr:spPr>
        <a:xfrm>
          <a:off x="375920" y="16128619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737</xdr:row>
      <xdr:rowOff>4445</xdr:rowOff>
    </xdr:from>
    <xdr:to>
      <xdr:col>1</xdr:col>
      <xdr:colOff>498872</xdr:colOff>
      <xdr:row>738</xdr:row>
      <xdr:rowOff>198120</xdr:rowOff>
    </xdr:to>
    <xdr:cxnSp>
      <xdr:nvCxnSpPr>
        <xdr:cNvPr id="83" name="直接连接符 98"/>
        <xdr:cNvCxnSpPr/>
      </xdr:nvCxnSpPr>
      <xdr:spPr>
        <a:xfrm>
          <a:off x="370205" y="1658416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757</xdr:row>
      <xdr:rowOff>5715</xdr:rowOff>
    </xdr:from>
    <xdr:to>
      <xdr:col>1</xdr:col>
      <xdr:colOff>446265</xdr:colOff>
      <xdr:row>759</xdr:row>
      <xdr:rowOff>198375</xdr:rowOff>
    </xdr:to>
    <xdr:cxnSp>
      <xdr:nvCxnSpPr>
        <xdr:cNvPr id="84" name="直接连接符 99"/>
        <xdr:cNvCxnSpPr/>
      </xdr:nvCxnSpPr>
      <xdr:spPr>
        <a:xfrm>
          <a:off x="375920" y="17099407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784</xdr:row>
      <xdr:rowOff>5715</xdr:rowOff>
    </xdr:from>
    <xdr:to>
      <xdr:col>1</xdr:col>
      <xdr:colOff>446265</xdr:colOff>
      <xdr:row>786</xdr:row>
      <xdr:rowOff>198375</xdr:rowOff>
    </xdr:to>
    <xdr:cxnSp>
      <xdr:nvCxnSpPr>
        <xdr:cNvPr id="85" name="直接连接符 100"/>
        <xdr:cNvCxnSpPr/>
      </xdr:nvCxnSpPr>
      <xdr:spPr>
        <a:xfrm>
          <a:off x="375920" y="17693767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853</xdr:row>
      <xdr:rowOff>4445</xdr:rowOff>
    </xdr:from>
    <xdr:to>
      <xdr:col>1</xdr:col>
      <xdr:colOff>498872</xdr:colOff>
      <xdr:row>855</xdr:row>
      <xdr:rowOff>0</xdr:rowOff>
    </xdr:to>
    <xdr:cxnSp>
      <xdr:nvCxnSpPr>
        <xdr:cNvPr id="86" name="直接连接符 101"/>
        <xdr:cNvCxnSpPr/>
      </xdr:nvCxnSpPr>
      <xdr:spPr>
        <a:xfrm>
          <a:off x="370205" y="1927783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857</xdr:row>
      <xdr:rowOff>6350</xdr:rowOff>
    </xdr:from>
    <xdr:to>
      <xdr:col>1</xdr:col>
      <xdr:colOff>493218</xdr:colOff>
      <xdr:row>859</xdr:row>
      <xdr:rowOff>0</xdr:rowOff>
    </xdr:to>
    <xdr:cxnSp>
      <xdr:nvCxnSpPr>
        <xdr:cNvPr id="87" name="直接连接符 102"/>
        <xdr:cNvCxnSpPr/>
      </xdr:nvCxnSpPr>
      <xdr:spPr>
        <a:xfrm>
          <a:off x="370205" y="19396900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862</xdr:row>
      <xdr:rowOff>4445</xdr:rowOff>
    </xdr:from>
    <xdr:to>
      <xdr:col>1</xdr:col>
      <xdr:colOff>498872</xdr:colOff>
      <xdr:row>864</xdr:row>
      <xdr:rowOff>0</xdr:rowOff>
    </xdr:to>
    <xdr:cxnSp>
      <xdr:nvCxnSpPr>
        <xdr:cNvPr id="88" name="直接连接符 103"/>
        <xdr:cNvCxnSpPr/>
      </xdr:nvCxnSpPr>
      <xdr:spPr>
        <a:xfrm>
          <a:off x="370205" y="19515582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865</xdr:row>
      <xdr:rowOff>4445</xdr:rowOff>
    </xdr:from>
    <xdr:to>
      <xdr:col>1</xdr:col>
      <xdr:colOff>498872</xdr:colOff>
      <xdr:row>867</xdr:row>
      <xdr:rowOff>0</xdr:rowOff>
    </xdr:to>
    <xdr:cxnSp>
      <xdr:nvCxnSpPr>
        <xdr:cNvPr id="89" name="直接连接符 104"/>
        <xdr:cNvCxnSpPr/>
      </xdr:nvCxnSpPr>
      <xdr:spPr>
        <a:xfrm>
          <a:off x="370205" y="1957501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868</xdr:row>
      <xdr:rowOff>5715</xdr:rowOff>
    </xdr:from>
    <xdr:to>
      <xdr:col>1</xdr:col>
      <xdr:colOff>446265</xdr:colOff>
      <xdr:row>870</xdr:row>
      <xdr:rowOff>198375</xdr:rowOff>
    </xdr:to>
    <xdr:cxnSp>
      <xdr:nvCxnSpPr>
        <xdr:cNvPr id="90" name="直接连接符 105"/>
        <xdr:cNvCxnSpPr/>
      </xdr:nvCxnSpPr>
      <xdr:spPr>
        <a:xfrm>
          <a:off x="375920" y="1963458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677</xdr:row>
      <xdr:rowOff>4445</xdr:rowOff>
    </xdr:from>
    <xdr:to>
      <xdr:col>1</xdr:col>
      <xdr:colOff>498872</xdr:colOff>
      <xdr:row>679</xdr:row>
      <xdr:rowOff>0</xdr:rowOff>
    </xdr:to>
    <xdr:cxnSp>
      <xdr:nvCxnSpPr>
        <xdr:cNvPr id="91" name="直接连接符 106"/>
        <xdr:cNvCxnSpPr/>
      </xdr:nvCxnSpPr>
      <xdr:spPr>
        <a:xfrm>
          <a:off x="370205" y="152229820"/>
          <a:ext cx="498475" cy="5441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646</xdr:row>
      <xdr:rowOff>5715</xdr:rowOff>
    </xdr:from>
    <xdr:to>
      <xdr:col>1</xdr:col>
      <xdr:colOff>437554</xdr:colOff>
      <xdr:row>647</xdr:row>
      <xdr:rowOff>166648</xdr:rowOff>
    </xdr:to>
    <xdr:cxnSp>
      <xdr:nvCxnSpPr>
        <xdr:cNvPr id="92" name="直接连接符 107"/>
        <xdr:cNvCxnSpPr/>
      </xdr:nvCxnSpPr>
      <xdr:spPr>
        <a:xfrm>
          <a:off x="370205" y="145837910"/>
          <a:ext cx="437515" cy="3587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658</xdr:row>
      <xdr:rowOff>4445</xdr:rowOff>
    </xdr:from>
    <xdr:to>
      <xdr:col>1</xdr:col>
      <xdr:colOff>498872</xdr:colOff>
      <xdr:row>660</xdr:row>
      <xdr:rowOff>0</xdr:rowOff>
    </xdr:to>
    <xdr:cxnSp>
      <xdr:nvCxnSpPr>
        <xdr:cNvPr id="93" name="直接连接符 108"/>
        <xdr:cNvCxnSpPr/>
      </xdr:nvCxnSpPr>
      <xdr:spPr>
        <a:xfrm>
          <a:off x="370205" y="1482140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662</xdr:row>
      <xdr:rowOff>5715</xdr:rowOff>
    </xdr:from>
    <xdr:to>
      <xdr:col>1</xdr:col>
      <xdr:colOff>446265</xdr:colOff>
      <xdr:row>664</xdr:row>
      <xdr:rowOff>198375</xdr:rowOff>
    </xdr:to>
    <xdr:cxnSp>
      <xdr:nvCxnSpPr>
        <xdr:cNvPr id="94" name="直接连接符 109"/>
        <xdr:cNvCxnSpPr/>
      </xdr:nvCxnSpPr>
      <xdr:spPr>
        <a:xfrm>
          <a:off x="375920" y="14900783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682</xdr:row>
      <xdr:rowOff>5715</xdr:rowOff>
    </xdr:from>
    <xdr:to>
      <xdr:col>1</xdr:col>
      <xdr:colOff>493218</xdr:colOff>
      <xdr:row>684</xdr:row>
      <xdr:rowOff>0</xdr:rowOff>
    </xdr:to>
    <xdr:cxnSp>
      <xdr:nvCxnSpPr>
        <xdr:cNvPr id="95" name="直接连接符 110"/>
        <xdr:cNvCxnSpPr/>
      </xdr:nvCxnSpPr>
      <xdr:spPr>
        <a:xfrm>
          <a:off x="370205" y="153545540"/>
          <a:ext cx="492760" cy="5048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687</xdr:row>
      <xdr:rowOff>5715</xdr:rowOff>
    </xdr:from>
    <xdr:to>
      <xdr:col>1</xdr:col>
      <xdr:colOff>446265</xdr:colOff>
      <xdr:row>689</xdr:row>
      <xdr:rowOff>184785</xdr:rowOff>
    </xdr:to>
    <xdr:cxnSp>
      <xdr:nvCxnSpPr>
        <xdr:cNvPr id="96" name="直接连接符 111"/>
        <xdr:cNvCxnSpPr/>
      </xdr:nvCxnSpPr>
      <xdr:spPr>
        <a:xfrm>
          <a:off x="375920" y="154821890"/>
          <a:ext cx="440055" cy="6896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741</xdr:row>
      <xdr:rowOff>6350</xdr:rowOff>
    </xdr:from>
    <xdr:to>
      <xdr:col>1</xdr:col>
      <xdr:colOff>446265</xdr:colOff>
      <xdr:row>743</xdr:row>
      <xdr:rowOff>198359</xdr:rowOff>
    </xdr:to>
    <xdr:cxnSp>
      <xdr:nvCxnSpPr>
        <xdr:cNvPr id="97" name="直接连接符 112"/>
        <xdr:cNvCxnSpPr/>
      </xdr:nvCxnSpPr>
      <xdr:spPr>
        <a:xfrm>
          <a:off x="375920" y="167032305"/>
          <a:ext cx="440055" cy="7861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811</xdr:row>
      <xdr:rowOff>4445</xdr:rowOff>
    </xdr:from>
    <xdr:to>
      <xdr:col>1</xdr:col>
      <xdr:colOff>498872</xdr:colOff>
      <xdr:row>813</xdr:row>
      <xdr:rowOff>0</xdr:rowOff>
    </xdr:to>
    <xdr:cxnSp>
      <xdr:nvCxnSpPr>
        <xdr:cNvPr id="98" name="直接连接符 113"/>
        <xdr:cNvCxnSpPr/>
      </xdr:nvCxnSpPr>
      <xdr:spPr>
        <a:xfrm>
          <a:off x="370205" y="1828723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800</xdr:row>
      <xdr:rowOff>6350</xdr:rowOff>
    </xdr:from>
    <xdr:to>
      <xdr:col>1</xdr:col>
      <xdr:colOff>446265</xdr:colOff>
      <xdr:row>802</xdr:row>
      <xdr:rowOff>198359</xdr:rowOff>
    </xdr:to>
    <xdr:cxnSp>
      <xdr:nvCxnSpPr>
        <xdr:cNvPr id="99" name="直接连接符 114"/>
        <xdr:cNvCxnSpPr/>
      </xdr:nvCxnSpPr>
      <xdr:spPr>
        <a:xfrm>
          <a:off x="375920" y="180496845"/>
          <a:ext cx="440055" cy="7861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815</xdr:row>
      <xdr:rowOff>4445</xdr:rowOff>
    </xdr:from>
    <xdr:to>
      <xdr:col>1</xdr:col>
      <xdr:colOff>498872</xdr:colOff>
      <xdr:row>817</xdr:row>
      <xdr:rowOff>0</xdr:rowOff>
    </xdr:to>
    <xdr:cxnSp>
      <xdr:nvCxnSpPr>
        <xdr:cNvPr id="100" name="直接连接符 115"/>
        <xdr:cNvCxnSpPr/>
      </xdr:nvCxnSpPr>
      <xdr:spPr>
        <a:xfrm>
          <a:off x="370205" y="18406110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829</xdr:row>
      <xdr:rowOff>4445</xdr:rowOff>
    </xdr:from>
    <xdr:to>
      <xdr:col>1</xdr:col>
      <xdr:colOff>498872</xdr:colOff>
      <xdr:row>831</xdr:row>
      <xdr:rowOff>0</xdr:rowOff>
    </xdr:to>
    <xdr:cxnSp>
      <xdr:nvCxnSpPr>
        <xdr:cNvPr id="101" name="直接连接符 116"/>
        <xdr:cNvCxnSpPr/>
      </xdr:nvCxnSpPr>
      <xdr:spPr>
        <a:xfrm>
          <a:off x="370205" y="1868347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818</xdr:row>
      <xdr:rowOff>5715</xdr:rowOff>
    </xdr:from>
    <xdr:to>
      <xdr:col>1</xdr:col>
      <xdr:colOff>446265</xdr:colOff>
      <xdr:row>820</xdr:row>
      <xdr:rowOff>198375</xdr:rowOff>
    </xdr:to>
    <xdr:cxnSp>
      <xdr:nvCxnSpPr>
        <xdr:cNvPr id="102" name="直接连接符 117"/>
        <xdr:cNvCxnSpPr/>
      </xdr:nvCxnSpPr>
      <xdr:spPr>
        <a:xfrm>
          <a:off x="375920" y="18465673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846</xdr:row>
      <xdr:rowOff>4445</xdr:rowOff>
    </xdr:from>
    <xdr:to>
      <xdr:col>1</xdr:col>
      <xdr:colOff>498872</xdr:colOff>
      <xdr:row>848</xdr:row>
      <xdr:rowOff>0</xdr:rowOff>
    </xdr:to>
    <xdr:cxnSp>
      <xdr:nvCxnSpPr>
        <xdr:cNvPr id="103" name="直接连接符 118"/>
        <xdr:cNvCxnSpPr/>
      </xdr:nvCxnSpPr>
      <xdr:spPr>
        <a:xfrm>
          <a:off x="370205" y="19079718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833</xdr:row>
      <xdr:rowOff>4445</xdr:rowOff>
    </xdr:from>
    <xdr:to>
      <xdr:col>1</xdr:col>
      <xdr:colOff>498872</xdr:colOff>
      <xdr:row>835</xdr:row>
      <xdr:rowOff>0</xdr:rowOff>
    </xdr:to>
    <xdr:cxnSp>
      <xdr:nvCxnSpPr>
        <xdr:cNvPr id="104" name="直接连接符 119"/>
        <xdr:cNvCxnSpPr/>
      </xdr:nvCxnSpPr>
      <xdr:spPr>
        <a:xfrm>
          <a:off x="370205" y="188023500"/>
          <a:ext cx="49847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836</xdr:row>
      <xdr:rowOff>5715</xdr:rowOff>
    </xdr:from>
    <xdr:to>
      <xdr:col>1</xdr:col>
      <xdr:colOff>446265</xdr:colOff>
      <xdr:row>838</xdr:row>
      <xdr:rowOff>198375</xdr:rowOff>
    </xdr:to>
    <xdr:cxnSp>
      <xdr:nvCxnSpPr>
        <xdr:cNvPr id="105" name="直接连接符 120"/>
        <xdr:cNvCxnSpPr/>
      </xdr:nvCxnSpPr>
      <xdr:spPr>
        <a:xfrm>
          <a:off x="375920" y="18881725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308</xdr:row>
      <xdr:rowOff>4445</xdr:rowOff>
    </xdr:from>
    <xdr:to>
      <xdr:col>1</xdr:col>
      <xdr:colOff>498872</xdr:colOff>
      <xdr:row>310</xdr:row>
      <xdr:rowOff>0</xdr:rowOff>
    </xdr:to>
    <xdr:cxnSp>
      <xdr:nvCxnSpPr>
        <xdr:cNvPr id="106" name="直接连接符 121"/>
        <xdr:cNvCxnSpPr/>
      </xdr:nvCxnSpPr>
      <xdr:spPr>
        <a:xfrm>
          <a:off x="370205" y="6996430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326</xdr:row>
      <xdr:rowOff>5715</xdr:rowOff>
    </xdr:from>
    <xdr:to>
      <xdr:col>1</xdr:col>
      <xdr:colOff>493218</xdr:colOff>
      <xdr:row>327</xdr:row>
      <xdr:rowOff>198120</xdr:rowOff>
    </xdr:to>
    <xdr:cxnSp>
      <xdr:nvCxnSpPr>
        <xdr:cNvPr id="107" name="直接连接符 122"/>
        <xdr:cNvCxnSpPr/>
      </xdr:nvCxnSpPr>
      <xdr:spPr>
        <a:xfrm>
          <a:off x="370205" y="7472045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4445</xdr:rowOff>
    </xdr:from>
    <xdr:to>
      <xdr:col>1</xdr:col>
      <xdr:colOff>498872</xdr:colOff>
      <xdr:row>345</xdr:row>
      <xdr:rowOff>0</xdr:rowOff>
    </xdr:to>
    <xdr:cxnSp>
      <xdr:nvCxnSpPr>
        <xdr:cNvPr id="108" name="直接连接符 123"/>
        <xdr:cNvCxnSpPr/>
      </xdr:nvCxnSpPr>
      <xdr:spPr>
        <a:xfrm>
          <a:off x="370205" y="78087220"/>
          <a:ext cx="498475" cy="3841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358</xdr:row>
      <xdr:rowOff>4445</xdr:rowOff>
    </xdr:from>
    <xdr:to>
      <xdr:col>1</xdr:col>
      <xdr:colOff>498872</xdr:colOff>
      <xdr:row>360</xdr:row>
      <xdr:rowOff>0</xdr:rowOff>
    </xdr:to>
    <xdr:cxnSp>
      <xdr:nvCxnSpPr>
        <xdr:cNvPr id="109" name="直接连接符 124"/>
        <xdr:cNvCxnSpPr/>
      </xdr:nvCxnSpPr>
      <xdr:spPr>
        <a:xfrm>
          <a:off x="370205" y="8164576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295</xdr:row>
      <xdr:rowOff>4445</xdr:rowOff>
    </xdr:from>
    <xdr:to>
      <xdr:col>1</xdr:col>
      <xdr:colOff>498872</xdr:colOff>
      <xdr:row>297</xdr:row>
      <xdr:rowOff>0</xdr:rowOff>
    </xdr:to>
    <xdr:cxnSp>
      <xdr:nvCxnSpPr>
        <xdr:cNvPr id="110" name="直接连接符 125"/>
        <xdr:cNvCxnSpPr/>
      </xdr:nvCxnSpPr>
      <xdr:spPr>
        <a:xfrm>
          <a:off x="370205" y="6738874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298</xdr:row>
      <xdr:rowOff>5715</xdr:rowOff>
    </xdr:from>
    <xdr:to>
      <xdr:col>1</xdr:col>
      <xdr:colOff>446265</xdr:colOff>
      <xdr:row>300</xdr:row>
      <xdr:rowOff>198375</xdr:rowOff>
    </xdr:to>
    <xdr:cxnSp>
      <xdr:nvCxnSpPr>
        <xdr:cNvPr id="111" name="直接连接符 126"/>
        <xdr:cNvCxnSpPr/>
      </xdr:nvCxnSpPr>
      <xdr:spPr>
        <a:xfrm>
          <a:off x="375920" y="6798437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312</xdr:row>
      <xdr:rowOff>5715</xdr:rowOff>
    </xdr:from>
    <xdr:to>
      <xdr:col>1</xdr:col>
      <xdr:colOff>446265</xdr:colOff>
      <xdr:row>314</xdr:row>
      <xdr:rowOff>198375</xdr:rowOff>
    </xdr:to>
    <xdr:cxnSp>
      <xdr:nvCxnSpPr>
        <xdr:cNvPr id="112" name="直接连接符 127"/>
        <xdr:cNvCxnSpPr/>
      </xdr:nvCxnSpPr>
      <xdr:spPr>
        <a:xfrm>
          <a:off x="375920" y="7115429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334</xdr:row>
      <xdr:rowOff>5715</xdr:rowOff>
    </xdr:from>
    <xdr:to>
      <xdr:col>1</xdr:col>
      <xdr:colOff>446265</xdr:colOff>
      <xdr:row>336</xdr:row>
      <xdr:rowOff>198375</xdr:rowOff>
    </xdr:to>
    <xdr:cxnSp>
      <xdr:nvCxnSpPr>
        <xdr:cNvPr id="113" name="直接连接符 128"/>
        <xdr:cNvCxnSpPr/>
      </xdr:nvCxnSpPr>
      <xdr:spPr>
        <a:xfrm>
          <a:off x="375920" y="763054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350</xdr:row>
      <xdr:rowOff>4445</xdr:rowOff>
    </xdr:from>
    <xdr:to>
      <xdr:col>1</xdr:col>
      <xdr:colOff>498872</xdr:colOff>
      <xdr:row>352</xdr:row>
      <xdr:rowOff>0</xdr:rowOff>
    </xdr:to>
    <xdr:cxnSp>
      <xdr:nvCxnSpPr>
        <xdr:cNvPr id="114" name="直接连接符 129"/>
        <xdr:cNvCxnSpPr/>
      </xdr:nvCxnSpPr>
      <xdr:spPr>
        <a:xfrm>
          <a:off x="370205" y="79862680"/>
          <a:ext cx="49847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353</xdr:row>
      <xdr:rowOff>5715</xdr:rowOff>
    </xdr:from>
    <xdr:to>
      <xdr:col>1</xdr:col>
      <xdr:colOff>446265</xdr:colOff>
      <xdr:row>355</xdr:row>
      <xdr:rowOff>198375</xdr:rowOff>
    </xdr:to>
    <xdr:cxnSp>
      <xdr:nvCxnSpPr>
        <xdr:cNvPr id="115" name="直接连接符 130"/>
        <xdr:cNvCxnSpPr/>
      </xdr:nvCxnSpPr>
      <xdr:spPr>
        <a:xfrm>
          <a:off x="375920" y="8065643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286</xdr:row>
      <xdr:rowOff>5715</xdr:rowOff>
    </xdr:from>
    <xdr:to>
      <xdr:col>1</xdr:col>
      <xdr:colOff>446265</xdr:colOff>
      <xdr:row>288</xdr:row>
      <xdr:rowOff>198375</xdr:rowOff>
    </xdr:to>
    <xdr:cxnSp>
      <xdr:nvCxnSpPr>
        <xdr:cNvPr id="116" name="直接连接符 131"/>
        <xdr:cNvCxnSpPr/>
      </xdr:nvCxnSpPr>
      <xdr:spPr>
        <a:xfrm>
          <a:off x="375920" y="6521069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321</xdr:row>
      <xdr:rowOff>5715</xdr:rowOff>
    </xdr:from>
    <xdr:to>
      <xdr:col>1</xdr:col>
      <xdr:colOff>446265</xdr:colOff>
      <xdr:row>323</xdr:row>
      <xdr:rowOff>198375</xdr:rowOff>
    </xdr:to>
    <xdr:cxnSp>
      <xdr:nvCxnSpPr>
        <xdr:cNvPr id="117" name="直接连接符 132"/>
        <xdr:cNvCxnSpPr/>
      </xdr:nvCxnSpPr>
      <xdr:spPr>
        <a:xfrm>
          <a:off x="375920" y="733336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330</xdr:row>
      <xdr:rowOff>4445</xdr:rowOff>
    </xdr:from>
    <xdr:to>
      <xdr:col>1</xdr:col>
      <xdr:colOff>498872</xdr:colOff>
      <xdr:row>332</xdr:row>
      <xdr:rowOff>0</xdr:rowOff>
    </xdr:to>
    <xdr:cxnSp>
      <xdr:nvCxnSpPr>
        <xdr:cNvPr id="118" name="直接连接符 133"/>
        <xdr:cNvCxnSpPr/>
      </xdr:nvCxnSpPr>
      <xdr:spPr>
        <a:xfrm>
          <a:off x="370205" y="7551166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</xdr:row>
      <xdr:rowOff>6350</xdr:rowOff>
    </xdr:from>
    <xdr:to>
      <xdr:col>1</xdr:col>
      <xdr:colOff>493218</xdr:colOff>
      <xdr:row>66</xdr:row>
      <xdr:rowOff>0</xdr:rowOff>
    </xdr:to>
    <xdr:cxnSp>
      <xdr:nvCxnSpPr>
        <xdr:cNvPr id="119" name="直接连接符 134"/>
        <xdr:cNvCxnSpPr/>
      </xdr:nvCxnSpPr>
      <xdr:spPr>
        <a:xfrm>
          <a:off x="370205" y="1587563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</xdr:row>
      <xdr:rowOff>4445</xdr:rowOff>
    </xdr:from>
    <xdr:to>
      <xdr:col>1</xdr:col>
      <xdr:colOff>498872</xdr:colOff>
      <xdr:row>82</xdr:row>
      <xdr:rowOff>0</xdr:rowOff>
    </xdr:to>
    <xdr:cxnSp>
      <xdr:nvCxnSpPr>
        <xdr:cNvPr id="120" name="直接连接符 135"/>
        <xdr:cNvCxnSpPr/>
      </xdr:nvCxnSpPr>
      <xdr:spPr>
        <a:xfrm>
          <a:off x="370205" y="1924177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</xdr:row>
      <xdr:rowOff>4445</xdr:rowOff>
    </xdr:from>
    <xdr:to>
      <xdr:col>1</xdr:col>
      <xdr:colOff>498872</xdr:colOff>
      <xdr:row>58</xdr:row>
      <xdr:rowOff>0</xdr:rowOff>
    </xdr:to>
    <xdr:cxnSp>
      <xdr:nvCxnSpPr>
        <xdr:cNvPr id="121" name="直接连接符 136"/>
        <xdr:cNvCxnSpPr/>
      </xdr:nvCxnSpPr>
      <xdr:spPr>
        <a:xfrm>
          <a:off x="370205" y="1389253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498872</xdr:colOff>
      <xdr:row>69</xdr:row>
      <xdr:rowOff>0</xdr:rowOff>
    </xdr:to>
    <xdr:cxnSp>
      <xdr:nvCxnSpPr>
        <xdr:cNvPr id="122" name="直接连接符 137"/>
        <xdr:cNvCxnSpPr/>
      </xdr:nvCxnSpPr>
      <xdr:spPr>
        <a:xfrm>
          <a:off x="370205" y="1666621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</xdr:row>
      <xdr:rowOff>4445</xdr:rowOff>
    </xdr:from>
    <xdr:to>
      <xdr:col>1</xdr:col>
      <xdr:colOff>498872</xdr:colOff>
      <xdr:row>72</xdr:row>
      <xdr:rowOff>0</xdr:rowOff>
    </xdr:to>
    <xdr:cxnSp>
      <xdr:nvCxnSpPr>
        <xdr:cNvPr id="123" name="直接连接符 138"/>
        <xdr:cNvCxnSpPr/>
      </xdr:nvCxnSpPr>
      <xdr:spPr>
        <a:xfrm>
          <a:off x="370205" y="1726057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</xdr:row>
      <xdr:rowOff>5715</xdr:rowOff>
    </xdr:from>
    <xdr:to>
      <xdr:col>1</xdr:col>
      <xdr:colOff>446265</xdr:colOff>
      <xdr:row>75</xdr:row>
      <xdr:rowOff>198375</xdr:rowOff>
    </xdr:to>
    <xdr:cxnSp>
      <xdr:nvCxnSpPr>
        <xdr:cNvPr id="124" name="直接连接符 139"/>
        <xdr:cNvCxnSpPr/>
      </xdr:nvCxnSpPr>
      <xdr:spPr>
        <a:xfrm>
          <a:off x="375920" y="1785620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402</xdr:row>
      <xdr:rowOff>6350</xdr:rowOff>
    </xdr:from>
    <xdr:to>
      <xdr:col>1</xdr:col>
      <xdr:colOff>493218</xdr:colOff>
      <xdr:row>404</xdr:row>
      <xdr:rowOff>0</xdr:rowOff>
    </xdr:to>
    <xdr:cxnSp>
      <xdr:nvCxnSpPr>
        <xdr:cNvPr id="125" name="直接连接符 140"/>
        <xdr:cNvCxnSpPr/>
      </xdr:nvCxnSpPr>
      <xdr:spPr>
        <a:xfrm>
          <a:off x="370205" y="91751785"/>
          <a:ext cx="492760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426</xdr:row>
      <xdr:rowOff>4445</xdr:rowOff>
    </xdr:from>
    <xdr:to>
      <xdr:col>1</xdr:col>
      <xdr:colOff>501848</xdr:colOff>
      <xdr:row>428</xdr:row>
      <xdr:rowOff>8255</xdr:rowOff>
    </xdr:to>
    <xdr:cxnSp>
      <xdr:nvCxnSpPr>
        <xdr:cNvPr id="126" name="直接连接符 141"/>
        <xdr:cNvCxnSpPr/>
      </xdr:nvCxnSpPr>
      <xdr:spPr>
        <a:xfrm>
          <a:off x="370205" y="96702880"/>
          <a:ext cx="501650" cy="4000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405</xdr:row>
      <xdr:rowOff>5715</xdr:rowOff>
    </xdr:from>
    <xdr:to>
      <xdr:col>1</xdr:col>
      <xdr:colOff>493218</xdr:colOff>
      <xdr:row>407</xdr:row>
      <xdr:rowOff>0</xdr:rowOff>
    </xdr:to>
    <xdr:cxnSp>
      <xdr:nvCxnSpPr>
        <xdr:cNvPr id="127" name="直接连接符 142"/>
        <xdr:cNvCxnSpPr/>
      </xdr:nvCxnSpPr>
      <xdr:spPr>
        <a:xfrm>
          <a:off x="370205" y="9254363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409</xdr:row>
      <xdr:rowOff>4445</xdr:rowOff>
    </xdr:from>
    <xdr:to>
      <xdr:col>1</xdr:col>
      <xdr:colOff>498872</xdr:colOff>
      <xdr:row>411</xdr:row>
      <xdr:rowOff>0</xdr:rowOff>
    </xdr:to>
    <xdr:cxnSp>
      <xdr:nvCxnSpPr>
        <xdr:cNvPr id="128" name="直接连接符 143"/>
        <xdr:cNvCxnSpPr/>
      </xdr:nvCxnSpPr>
      <xdr:spPr>
        <a:xfrm>
          <a:off x="370205" y="9333484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412</xdr:row>
      <xdr:rowOff>4445</xdr:rowOff>
    </xdr:from>
    <xdr:to>
      <xdr:col>1</xdr:col>
      <xdr:colOff>498872</xdr:colOff>
      <xdr:row>414</xdr:row>
      <xdr:rowOff>0</xdr:rowOff>
    </xdr:to>
    <xdr:cxnSp>
      <xdr:nvCxnSpPr>
        <xdr:cNvPr id="129" name="直接连接符 144"/>
        <xdr:cNvCxnSpPr/>
      </xdr:nvCxnSpPr>
      <xdr:spPr>
        <a:xfrm>
          <a:off x="370205" y="9392920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417</xdr:row>
      <xdr:rowOff>5715</xdr:rowOff>
    </xdr:from>
    <xdr:to>
      <xdr:col>1</xdr:col>
      <xdr:colOff>446265</xdr:colOff>
      <xdr:row>419</xdr:row>
      <xdr:rowOff>198375</xdr:rowOff>
    </xdr:to>
    <xdr:cxnSp>
      <xdr:nvCxnSpPr>
        <xdr:cNvPr id="130" name="直接连接符 145"/>
        <xdr:cNvCxnSpPr/>
      </xdr:nvCxnSpPr>
      <xdr:spPr>
        <a:xfrm>
          <a:off x="375920" y="9492107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465</xdr:row>
      <xdr:rowOff>6350</xdr:rowOff>
    </xdr:from>
    <xdr:to>
      <xdr:col>1</xdr:col>
      <xdr:colOff>493218</xdr:colOff>
      <xdr:row>466</xdr:row>
      <xdr:rowOff>952</xdr:rowOff>
    </xdr:to>
    <xdr:cxnSp>
      <xdr:nvCxnSpPr>
        <xdr:cNvPr id="131" name="直接连接符 146"/>
        <xdr:cNvCxnSpPr/>
      </xdr:nvCxnSpPr>
      <xdr:spPr>
        <a:xfrm>
          <a:off x="370205" y="105818305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479</xdr:row>
      <xdr:rowOff>4445</xdr:rowOff>
    </xdr:from>
    <xdr:to>
      <xdr:col>1</xdr:col>
      <xdr:colOff>498872</xdr:colOff>
      <xdr:row>481</xdr:row>
      <xdr:rowOff>0</xdr:rowOff>
    </xdr:to>
    <xdr:cxnSp>
      <xdr:nvCxnSpPr>
        <xdr:cNvPr id="132" name="直接连接符 147"/>
        <xdr:cNvCxnSpPr/>
      </xdr:nvCxnSpPr>
      <xdr:spPr>
        <a:xfrm>
          <a:off x="370205" y="10878820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466</xdr:row>
      <xdr:rowOff>0</xdr:rowOff>
    </xdr:from>
    <xdr:to>
      <xdr:col>1</xdr:col>
      <xdr:colOff>498872</xdr:colOff>
      <xdr:row>466</xdr:row>
      <xdr:rowOff>198120</xdr:rowOff>
    </xdr:to>
    <xdr:cxnSp>
      <xdr:nvCxnSpPr>
        <xdr:cNvPr id="133" name="直接连接符 148"/>
        <xdr:cNvCxnSpPr/>
      </xdr:nvCxnSpPr>
      <xdr:spPr>
        <a:xfrm>
          <a:off x="370205" y="106208195"/>
          <a:ext cx="498475" cy="1981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468</xdr:row>
      <xdr:rowOff>5715</xdr:rowOff>
    </xdr:from>
    <xdr:to>
      <xdr:col>1</xdr:col>
      <xdr:colOff>446265</xdr:colOff>
      <xdr:row>470</xdr:row>
      <xdr:rowOff>198375</xdr:rowOff>
    </xdr:to>
    <xdr:cxnSp>
      <xdr:nvCxnSpPr>
        <xdr:cNvPr id="134" name="直接连接符 149"/>
        <xdr:cNvCxnSpPr/>
      </xdr:nvCxnSpPr>
      <xdr:spPr>
        <a:xfrm>
          <a:off x="375920" y="10661015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886</xdr:row>
      <xdr:rowOff>6350</xdr:rowOff>
    </xdr:from>
    <xdr:to>
      <xdr:col>1</xdr:col>
      <xdr:colOff>493218</xdr:colOff>
      <xdr:row>887</xdr:row>
      <xdr:rowOff>952</xdr:rowOff>
    </xdr:to>
    <xdr:cxnSp>
      <xdr:nvCxnSpPr>
        <xdr:cNvPr id="135" name="直接连接符 150"/>
        <xdr:cNvCxnSpPr/>
      </xdr:nvCxnSpPr>
      <xdr:spPr>
        <a:xfrm>
          <a:off x="370205" y="200308845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887</xdr:row>
      <xdr:rowOff>0</xdr:rowOff>
    </xdr:from>
    <xdr:to>
      <xdr:col>1</xdr:col>
      <xdr:colOff>446265</xdr:colOff>
      <xdr:row>887</xdr:row>
      <xdr:rowOff>198315</xdr:rowOff>
    </xdr:to>
    <xdr:cxnSp>
      <xdr:nvCxnSpPr>
        <xdr:cNvPr id="136" name="直接连接符 151"/>
        <xdr:cNvCxnSpPr/>
      </xdr:nvCxnSpPr>
      <xdr:spPr>
        <a:xfrm>
          <a:off x="375920" y="200698735"/>
          <a:ext cx="440055" cy="1981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890</xdr:row>
      <xdr:rowOff>5715</xdr:rowOff>
    </xdr:from>
    <xdr:to>
      <xdr:col>1</xdr:col>
      <xdr:colOff>493218</xdr:colOff>
      <xdr:row>891</xdr:row>
      <xdr:rowOff>952</xdr:rowOff>
    </xdr:to>
    <xdr:cxnSp>
      <xdr:nvCxnSpPr>
        <xdr:cNvPr id="137" name="直接连接符 152"/>
        <xdr:cNvCxnSpPr/>
      </xdr:nvCxnSpPr>
      <xdr:spPr>
        <a:xfrm>
          <a:off x="370205" y="201695050"/>
          <a:ext cx="492760" cy="19875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891</xdr:row>
      <xdr:rowOff>0</xdr:rowOff>
    </xdr:from>
    <xdr:to>
      <xdr:col>1</xdr:col>
      <xdr:colOff>446265</xdr:colOff>
      <xdr:row>891</xdr:row>
      <xdr:rowOff>198315</xdr:rowOff>
    </xdr:to>
    <xdr:cxnSp>
      <xdr:nvCxnSpPr>
        <xdr:cNvPr id="138" name="直接连接符 153"/>
        <xdr:cNvCxnSpPr/>
      </xdr:nvCxnSpPr>
      <xdr:spPr>
        <a:xfrm>
          <a:off x="375920" y="201893170"/>
          <a:ext cx="440055" cy="1981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</xdr:row>
      <xdr:rowOff>4445</xdr:rowOff>
    </xdr:from>
    <xdr:to>
      <xdr:col>1</xdr:col>
      <xdr:colOff>498872</xdr:colOff>
      <xdr:row>9</xdr:row>
      <xdr:rowOff>0</xdr:rowOff>
    </xdr:to>
    <xdr:cxnSp>
      <xdr:nvCxnSpPr>
        <xdr:cNvPr id="139" name="直接连接符 154"/>
        <xdr:cNvCxnSpPr/>
      </xdr:nvCxnSpPr>
      <xdr:spPr>
        <a:xfrm>
          <a:off x="370205" y="220345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</xdr:row>
      <xdr:rowOff>6350</xdr:rowOff>
    </xdr:from>
    <xdr:to>
      <xdr:col>1</xdr:col>
      <xdr:colOff>446265</xdr:colOff>
      <xdr:row>16</xdr:row>
      <xdr:rowOff>198318</xdr:rowOff>
    </xdr:to>
    <xdr:cxnSp>
      <xdr:nvCxnSpPr>
        <xdr:cNvPr id="140" name="直接连接符 155"/>
        <xdr:cNvCxnSpPr/>
      </xdr:nvCxnSpPr>
      <xdr:spPr>
        <a:xfrm>
          <a:off x="375920" y="4384675"/>
          <a:ext cx="440055" cy="58801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186</xdr:row>
      <xdr:rowOff>5715</xdr:rowOff>
    </xdr:from>
    <xdr:to>
      <xdr:col>1</xdr:col>
      <xdr:colOff>446265</xdr:colOff>
      <xdr:row>188</xdr:row>
      <xdr:rowOff>198375</xdr:rowOff>
    </xdr:to>
    <xdr:cxnSp>
      <xdr:nvCxnSpPr>
        <xdr:cNvPr id="141" name="直接连接符 156"/>
        <xdr:cNvCxnSpPr/>
      </xdr:nvCxnSpPr>
      <xdr:spPr>
        <a:xfrm>
          <a:off x="375920" y="426250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894</xdr:row>
      <xdr:rowOff>6350</xdr:rowOff>
    </xdr:from>
    <xdr:to>
      <xdr:col>1</xdr:col>
      <xdr:colOff>493218</xdr:colOff>
      <xdr:row>895</xdr:row>
      <xdr:rowOff>952</xdr:rowOff>
    </xdr:to>
    <xdr:cxnSp>
      <xdr:nvCxnSpPr>
        <xdr:cNvPr id="142" name="直接连接符 157"/>
        <xdr:cNvCxnSpPr/>
      </xdr:nvCxnSpPr>
      <xdr:spPr>
        <a:xfrm>
          <a:off x="370205" y="20289012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201</xdr:row>
      <xdr:rowOff>5715</xdr:rowOff>
    </xdr:from>
    <xdr:to>
      <xdr:col>1</xdr:col>
      <xdr:colOff>493218</xdr:colOff>
      <xdr:row>203</xdr:row>
      <xdr:rowOff>0</xdr:rowOff>
    </xdr:to>
    <xdr:cxnSp>
      <xdr:nvCxnSpPr>
        <xdr:cNvPr id="143" name="直接连接符 158"/>
        <xdr:cNvCxnSpPr/>
      </xdr:nvCxnSpPr>
      <xdr:spPr>
        <a:xfrm>
          <a:off x="370205" y="4619117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</xdr:row>
      <xdr:rowOff>4445</xdr:rowOff>
    </xdr:from>
    <xdr:to>
      <xdr:col>1</xdr:col>
      <xdr:colOff>498872</xdr:colOff>
      <xdr:row>206</xdr:row>
      <xdr:rowOff>0</xdr:rowOff>
    </xdr:to>
    <xdr:cxnSp>
      <xdr:nvCxnSpPr>
        <xdr:cNvPr id="144" name="直接连接符 159"/>
        <xdr:cNvCxnSpPr/>
      </xdr:nvCxnSpPr>
      <xdr:spPr>
        <a:xfrm>
          <a:off x="370205" y="46784260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207</xdr:row>
      <xdr:rowOff>5715</xdr:rowOff>
    </xdr:from>
    <xdr:to>
      <xdr:col>1</xdr:col>
      <xdr:colOff>446265</xdr:colOff>
      <xdr:row>209</xdr:row>
      <xdr:rowOff>198375</xdr:rowOff>
    </xdr:to>
    <xdr:cxnSp>
      <xdr:nvCxnSpPr>
        <xdr:cNvPr id="145" name="直接连接符 160"/>
        <xdr:cNvCxnSpPr/>
      </xdr:nvCxnSpPr>
      <xdr:spPr>
        <a:xfrm>
          <a:off x="375920" y="4737989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898</xdr:row>
      <xdr:rowOff>6350</xdr:rowOff>
    </xdr:from>
    <xdr:to>
      <xdr:col>1</xdr:col>
      <xdr:colOff>493218</xdr:colOff>
      <xdr:row>899</xdr:row>
      <xdr:rowOff>952</xdr:rowOff>
    </xdr:to>
    <xdr:cxnSp>
      <xdr:nvCxnSpPr>
        <xdr:cNvPr id="146" name="直接连接符 161"/>
        <xdr:cNvCxnSpPr/>
      </xdr:nvCxnSpPr>
      <xdr:spPr>
        <a:xfrm>
          <a:off x="370205" y="20427696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898</xdr:row>
      <xdr:rowOff>6350</xdr:rowOff>
    </xdr:from>
    <xdr:to>
      <xdr:col>1</xdr:col>
      <xdr:colOff>493218</xdr:colOff>
      <xdr:row>899</xdr:row>
      <xdr:rowOff>952</xdr:rowOff>
    </xdr:to>
    <xdr:cxnSp>
      <xdr:nvCxnSpPr>
        <xdr:cNvPr id="147" name="直接连接符 162"/>
        <xdr:cNvCxnSpPr/>
      </xdr:nvCxnSpPr>
      <xdr:spPr>
        <a:xfrm>
          <a:off x="370205" y="20427696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899</xdr:row>
      <xdr:rowOff>0</xdr:rowOff>
    </xdr:from>
    <xdr:to>
      <xdr:col>1</xdr:col>
      <xdr:colOff>446265</xdr:colOff>
      <xdr:row>899</xdr:row>
      <xdr:rowOff>198315</xdr:rowOff>
    </xdr:to>
    <xdr:cxnSp>
      <xdr:nvCxnSpPr>
        <xdr:cNvPr id="148" name="直接连接符 163"/>
        <xdr:cNvCxnSpPr/>
      </xdr:nvCxnSpPr>
      <xdr:spPr>
        <a:xfrm>
          <a:off x="375920" y="204666850"/>
          <a:ext cx="440055" cy="1981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898</xdr:row>
      <xdr:rowOff>4445</xdr:rowOff>
    </xdr:from>
    <xdr:to>
      <xdr:col>1</xdr:col>
      <xdr:colOff>498872</xdr:colOff>
      <xdr:row>900</xdr:row>
      <xdr:rowOff>0</xdr:rowOff>
    </xdr:to>
    <xdr:cxnSp>
      <xdr:nvCxnSpPr>
        <xdr:cNvPr id="149" name="直接连接符 164"/>
        <xdr:cNvCxnSpPr/>
      </xdr:nvCxnSpPr>
      <xdr:spPr>
        <a:xfrm>
          <a:off x="370205" y="204275055"/>
          <a:ext cx="49847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901</xdr:row>
      <xdr:rowOff>5715</xdr:rowOff>
    </xdr:from>
    <xdr:to>
      <xdr:col>1</xdr:col>
      <xdr:colOff>446265</xdr:colOff>
      <xdr:row>903</xdr:row>
      <xdr:rowOff>198375</xdr:rowOff>
    </xdr:to>
    <xdr:cxnSp>
      <xdr:nvCxnSpPr>
        <xdr:cNvPr id="150" name="直接连接符 165"/>
        <xdr:cNvCxnSpPr/>
      </xdr:nvCxnSpPr>
      <xdr:spPr>
        <a:xfrm>
          <a:off x="375920" y="205068805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910</xdr:row>
      <xdr:rowOff>4445</xdr:rowOff>
    </xdr:from>
    <xdr:to>
      <xdr:col>1</xdr:col>
      <xdr:colOff>498872</xdr:colOff>
      <xdr:row>912</xdr:row>
      <xdr:rowOff>0</xdr:rowOff>
    </xdr:to>
    <xdr:cxnSp>
      <xdr:nvCxnSpPr>
        <xdr:cNvPr id="151" name="直接连接符 166"/>
        <xdr:cNvCxnSpPr/>
      </xdr:nvCxnSpPr>
      <xdr:spPr>
        <a:xfrm>
          <a:off x="370205" y="206850615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915</xdr:row>
      <xdr:rowOff>6350</xdr:rowOff>
    </xdr:from>
    <xdr:to>
      <xdr:col>1</xdr:col>
      <xdr:colOff>493218</xdr:colOff>
      <xdr:row>916</xdr:row>
      <xdr:rowOff>952</xdr:rowOff>
    </xdr:to>
    <xdr:cxnSp>
      <xdr:nvCxnSpPr>
        <xdr:cNvPr id="152" name="直接连接符 167"/>
        <xdr:cNvCxnSpPr/>
      </xdr:nvCxnSpPr>
      <xdr:spPr>
        <a:xfrm>
          <a:off x="370205" y="20823936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915</xdr:row>
      <xdr:rowOff>6350</xdr:rowOff>
    </xdr:from>
    <xdr:to>
      <xdr:col>1</xdr:col>
      <xdr:colOff>493218</xdr:colOff>
      <xdr:row>916</xdr:row>
      <xdr:rowOff>952</xdr:rowOff>
    </xdr:to>
    <xdr:cxnSp>
      <xdr:nvCxnSpPr>
        <xdr:cNvPr id="153" name="直接连接符 168"/>
        <xdr:cNvCxnSpPr/>
      </xdr:nvCxnSpPr>
      <xdr:spPr>
        <a:xfrm>
          <a:off x="370205" y="20823936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916</xdr:row>
      <xdr:rowOff>0</xdr:rowOff>
    </xdr:from>
    <xdr:to>
      <xdr:col>1</xdr:col>
      <xdr:colOff>446265</xdr:colOff>
      <xdr:row>916</xdr:row>
      <xdr:rowOff>198315</xdr:rowOff>
    </xdr:to>
    <xdr:cxnSp>
      <xdr:nvCxnSpPr>
        <xdr:cNvPr id="154" name="直接连接符 169"/>
        <xdr:cNvCxnSpPr/>
      </xdr:nvCxnSpPr>
      <xdr:spPr>
        <a:xfrm>
          <a:off x="375920" y="208629250"/>
          <a:ext cx="440055" cy="1981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915</xdr:row>
      <xdr:rowOff>4445</xdr:rowOff>
    </xdr:from>
    <xdr:to>
      <xdr:col>1</xdr:col>
      <xdr:colOff>498872</xdr:colOff>
      <xdr:row>916</xdr:row>
      <xdr:rowOff>198120</xdr:rowOff>
    </xdr:to>
    <xdr:cxnSp>
      <xdr:nvCxnSpPr>
        <xdr:cNvPr id="155" name="直接连接符 170"/>
        <xdr:cNvCxnSpPr/>
      </xdr:nvCxnSpPr>
      <xdr:spPr>
        <a:xfrm>
          <a:off x="370205" y="208237455"/>
          <a:ext cx="49847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921</xdr:row>
      <xdr:rowOff>4445</xdr:rowOff>
    </xdr:from>
    <xdr:to>
      <xdr:col>1</xdr:col>
      <xdr:colOff>498872</xdr:colOff>
      <xdr:row>923</xdr:row>
      <xdr:rowOff>0</xdr:rowOff>
    </xdr:to>
    <xdr:cxnSp>
      <xdr:nvCxnSpPr>
        <xdr:cNvPr id="156" name="直接连接符 171"/>
        <xdr:cNvCxnSpPr/>
      </xdr:nvCxnSpPr>
      <xdr:spPr>
        <a:xfrm>
          <a:off x="370205" y="209624295"/>
          <a:ext cx="49847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927</xdr:row>
      <xdr:rowOff>6350</xdr:rowOff>
    </xdr:from>
    <xdr:to>
      <xdr:col>1</xdr:col>
      <xdr:colOff>493218</xdr:colOff>
      <xdr:row>928</xdr:row>
      <xdr:rowOff>952</xdr:rowOff>
    </xdr:to>
    <xdr:cxnSp>
      <xdr:nvCxnSpPr>
        <xdr:cNvPr id="157" name="直接连接符 172"/>
        <xdr:cNvCxnSpPr/>
      </xdr:nvCxnSpPr>
      <xdr:spPr>
        <a:xfrm>
          <a:off x="370205" y="21101304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927</xdr:row>
      <xdr:rowOff>6350</xdr:rowOff>
    </xdr:from>
    <xdr:to>
      <xdr:col>1</xdr:col>
      <xdr:colOff>493218</xdr:colOff>
      <xdr:row>928</xdr:row>
      <xdr:rowOff>952</xdr:rowOff>
    </xdr:to>
    <xdr:cxnSp>
      <xdr:nvCxnSpPr>
        <xdr:cNvPr id="158" name="直接连接符 173"/>
        <xdr:cNvCxnSpPr/>
      </xdr:nvCxnSpPr>
      <xdr:spPr>
        <a:xfrm>
          <a:off x="370205" y="21101304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928</xdr:row>
      <xdr:rowOff>0</xdr:rowOff>
    </xdr:from>
    <xdr:to>
      <xdr:col>1</xdr:col>
      <xdr:colOff>446265</xdr:colOff>
      <xdr:row>928</xdr:row>
      <xdr:rowOff>198315</xdr:rowOff>
    </xdr:to>
    <xdr:cxnSp>
      <xdr:nvCxnSpPr>
        <xdr:cNvPr id="159" name="直接连接符 174"/>
        <xdr:cNvCxnSpPr/>
      </xdr:nvCxnSpPr>
      <xdr:spPr>
        <a:xfrm>
          <a:off x="375920" y="211402930"/>
          <a:ext cx="440055" cy="1981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927</xdr:row>
      <xdr:rowOff>4445</xdr:rowOff>
    </xdr:from>
    <xdr:to>
      <xdr:col>1</xdr:col>
      <xdr:colOff>498872</xdr:colOff>
      <xdr:row>928</xdr:row>
      <xdr:rowOff>198120</xdr:rowOff>
    </xdr:to>
    <xdr:cxnSp>
      <xdr:nvCxnSpPr>
        <xdr:cNvPr id="160" name="直接连接符 175"/>
        <xdr:cNvCxnSpPr/>
      </xdr:nvCxnSpPr>
      <xdr:spPr>
        <a:xfrm>
          <a:off x="370205" y="211011135"/>
          <a:ext cx="49847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434</xdr:row>
      <xdr:rowOff>5715</xdr:rowOff>
    </xdr:from>
    <xdr:to>
      <xdr:col>1</xdr:col>
      <xdr:colOff>446265</xdr:colOff>
      <xdr:row>436</xdr:row>
      <xdr:rowOff>198375</xdr:rowOff>
    </xdr:to>
    <xdr:cxnSp>
      <xdr:nvCxnSpPr>
        <xdr:cNvPr id="161" name="直接连接符 176"/>
        <xdr:cNvCxnSpPr/>
      </xdr:nvCxnSpPr>
      <xdr:spPr>
        <a:xfrm>
          <a:off x="375920" y="98289110"/>
          <a:ext cx="44005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932</xdr:row>
      <xdr:rowOff>6350</xdr:rowOff>
    </xdr:from>
    <xdr:to>
      <xdr:col>1</xdr:col>
      <xdr:colOff>493218</xdr:colOff>
      <xdr:row>933</xdr:row>
      <xdr:rowOff>952</xdr:rowOff>
    </xdr:to>
    <xdr:cxnSp>
      <xdr:nvCxnSpPr>
        <xdr:cNvPr id="162" name="直接连接符 177"/>
        <xdr:cNvCxnSpPr/>
      </xdr:nvCxnSpPr>
      <xdr:spPr>
        <a:xfrm>
          <a:off x="370205" y="21259800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932</xdr:row>
      <xdr:rowOff>6350</xdr:rowOff>
    </xdr:from>
    <xdr:to>
      <xdr:col>1</xdr:col>
      <xdr:colOff>493218</xdr:colOff>
      <xdr:row>933</xdr:row>
      <xdr:rowOff>952</xdr:rowOff>
    </xdr:to>
    <xdr:cxnSp>
      <xdr:nvCxnSpPr>
        <xdr:cNvPr id="163" name="直接连接符 178"/>
        <xdr:cNvCxnSpPr/>
      </xdr:nvCxnSpPr>
      <xdr:spPr>
        <a:xfrm>
          <a:off x="370205" y="212598000"/>
          <a:ext cx="4927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933</xdr:row>
      <xdr:rowOff>0</xdr:rowOff>
    </xdr:from>
    <xdr:to>
      <xdr:col>1</xdr:col>
      <xdr:colOff>446265</xdr:colOff>
      <xdr:row>933</xdr:row>
      <xdr:rowOff>198315</xdr:rowOff>
    </xdr:to>
    <xdr:cxnSp>
      <xdr:nvCxnSpPr>
        <xdr:cNvPr id="164" name="直接连接符 179"/>
        <xdr:cNvCxnSpPr/>
      </xdr:nvCxnSpPr>
      <xdr:spPr>
        <a:xfrm>
          <a:off x="375920" y="212987890"/>
          <a:ext cx="440055" cy="19812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932</xdr:row>
      <xdr:rowOff>4445</xdr:rowOff>
    </xdr:from>
    <xdr:to>
      <xdr:col>1</xdr:col>
      <xdr:colOff>498872</xdr:colOff>
      <xdr:row>933</xdr:row>
      <xdr:rowOff>198120</xdr:rowOff>
    </xdr:to>
    <xdr:cxnSp>
      <xdr:nvCxnSpPr>
        <xdr:cNvPr id="165" name="直接连接符 180"/>
        <xdr:cNvCxnSpPr/>
      </xdr:nvCxnSpPr>
      <xdr:spPr>
        <a:xfrm>
          <a:off x="370205" y="212596095"/>
          <a:ext cx="49847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2" name="直接连接符 1"/>
        <xdr:cNvCxnSpPr/>
      </xdr:nvCxnSpPr>
      <xdr:spPr>
        <a:xfrm>
          <a:off x="375920" y="1050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</xdr:row>
      <xdr:rowOff>5715</xdr:rowOff>
    </xdr:from>
    <xdr:to>
      <xdr:col>1</xdr:col>
      <xdr:colOff>431800</xdr:colOff>
      <xdr:row>12</xdr:row>
      <xdr:rowOff>184150</xdr:rowOff>
    </xdr:to>
    <xdr:cxnSp>
      <xdr:nvCxnSpPr>
        <xdr:cNvPr id="3" name="直接连接符 2"/>
        <xdr:cNvCxnSpPr/>
      </xdr:nvCxnSpPr>
      <xdr:spPr>
        <a:xfrm>
          <a:off x="375920" y="2635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</xdr:row>
      <xdr:rowOff>5715</xdr:rowOff>
    </xdr:from>
    <xdr:to>
      <xdr:col>1</xdr:col>
      <xdr:colOff>431800</xdr:colOff>
      <xdr:row>22</xdr:row>
      <xdr:rowOff>184150</xdr:rowOff>
    </xdr:to>
    <xdr:cxnSp>
      <xdr:nvCxnSpPr>
        <xdr:cNvPr id="4" name="直接连接符 3"/>
        <xdr:cNvCxnSpPr/>
      </xdr:nvCxnSpPr>
      <xdr:spPr>
        <a:xfrm>
          <a:off x="375920" y="48145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</xdr:row>
      <xdr:rowOff>4445</xdr:rowOff>
    </xdr:from>
    <xdr:to>
      <xdr:col>1</xdr:col>
      <xdr:colOff>479425</xdr:colOff>
      <xdr:row>45</xdr:row>
      <xdr:rowOff>0</xdr:rowOff>
    </xdr:to>
    <xdr:cxnSp>
      <xdr:nvCxnSpPr>
        <xdr:cNvPr id="5" name="直接连接符 4"/>
        <xdr:cNvCxnSpPr/>
      </xdr:nvCxnSpPr>
      <xdr:spPr>
        <a:xfrm>
          <a:off x="370205" y="9568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</xdr:row>
      <xdr:rowOff>5715</xdr:rowOff>
    </xdr:from>
    <xdr:to>
      <xdr:col>1</xdr:col>
      <xdr:colOff>431800</xdr:colOff>
      <xdr:row>30</xdr:row>
      <xdr:rowOff>184150</xdr:rowOff>
    </xdr:to>
    <xdr:cxnSp>
      <xdr:nvCxnSpPr>
        <xdr:cNvPr id="6" name="直接连接符 5"/>
        <xdr:cNvCxnSpPr/>
      </xdr:nvCxnSpPr>
      <xdr:spPr>
        <a:xfrm>
          <a:off x="375920" y="6597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48</xdr:row>
      <xdr:rowOff>5715</xdr:rowOff>
    </xdr:from>
    <xdr:to>
      <xdr:col>1</xdr:col>
      <xdr:colOff>431800</xdr:colOff>
      <xdr:row>50</xdr:row>
      <xdr:rowOff>184150</xdr:rowOff>
    </xdr:to>
    <xdr:cxnSp>
      <xdr:nvCxnSpPr>
        <xdr:cNvPr id="7" name="直接连接符 6"/>
        <xdr:cNvCxnSpPr/>
      </xdr:nvCxnSpPr>
      <xdr:spPr>
        <a:xfrm>
          <a:off x="375920" y="107581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</xdr:row>
      <xdr:rowOff>5715</xdr:rowOff>
    </xdr:from>
    <xdr:to>
      <xdr:col>1</xdr:col>
      <xdr:colOff>474272</xdr:colOff>
      <xdr:row>61</xdr:row>
      <xdr:rowOff>11</xdr:rowOff>
    </xdr:to>
    <xdr:cxnSp>
      <xdr:nvCxnSpPr>
        <xdr:cNvPr id="8" name="直接连接符 7"/>
        <xdr:cNvCxnSpPr/>
      </xdr:nvCxnSpPr>
      <xdr:spPr>
        <a:xfrm>
          <a:off x="370205" y="131356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</xdr:row>
      <xdr:rowOff>4445</xdr:rowOff>
    </xdr:from>
    <xdr:to>
      <xdr:col>1</xdr:col>
      <xdr:colOff>479425</xdr:colOff>
      <xdr:row>83</xdr:row>
      <xdr:rowOff>0</xdr:rowOff>
    </xdr:to>
    <xdr:cxnSp>
      <xdr:nvCxnSpPr>
        <xdr:cNvPr id="9" name="直接连接符 8"/>
        <xdr:cNvCxnSpPr/>
      </xdr:nvCxnSpPr>
      <xdr:spPr>
        <a:xfrm>
          <a:off x="370205" y="17691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5715</xdr:rowOff>
    </xdr:from>
    <xdr:to>
      <xdr:col>1</xdr:col>
      <xdr:colOff>474272</xdr:colOff>
      <xdr:row>65</xdr:row>
      <xdr:rowOff>11</xdr:rowOff>
    </xdr:to>
    <xdr:cxnSp>
      <xdr:nvCxnSpPr>
        <xdr:cNvPr id="10" name="直接连接符 9"/>
        <xdr:cNvCxnSpPr/>
      </xdr:nvCxnSpPr>
      <xdr:spPr>
        <a:xfrm>
          <a:off x="370205" y="14126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</xdr:row>
      <xdr:rowOff>4445</xdr:rowOff>
    </xdr:from>
    <xdr:to>
      <xdr:col>1</xdr:col>
      <xdr:colOff>479425</xdr:colOff>
      <xdr:row>71</xdr:row>
      <xdr:rowOff>0</xdr:rowOff>
    </xdr:to>
    <xdr:cxnSp>
      <xdr:nvCxnSpPr>
        <xdr:cNvPr id="11" name="直接连接符 10"/>
        <xdr:cNvCxnSpPr/>
      </xdr:nvCxnSpPr>
      <xdr:spPr>
        <a:xfrm>
          <a:off x="370205" y="15313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4445</xdr:rowOff>
    </xdr:from>
    <xdr:to>
      <xdr:col>1</xdr:col>
      <xdr:colOff>479425</xdr:colOff>
      <xdr:row>77</xdr:row>
      <xdr:rowOff>0</xdr:rowOff>
    </xdr:to>
    <xdr:cxnSp>
      <xdr:nvCxnSpPr>
        <xdr:cNvPr id="12" name="直接连接符 11"/>
        <xdr:cNvCxnSpPr/>
      </xdr:nvCxnSpPr>
      <xdr:spPr>
        <a:xfrm>
          <a:off x="370205" y="16502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85</xdr:row>
      <xdr:rowOff>5715</xdr:rowOff>
    </xdr:from>
    <xdr:to>
      <xdr:col>1</xdr:col>
      <xdr:colOff>431800</xdr:colOff>
      <xdr:row>87</xdr:row>
      <xdr:rowOff>184150</xdr:rowOff>
    </xdr:to>
    <xdr:cxnSp>
      <xdr:nvCxnSpPr>
        <xdr:cNvPr id="13" name="直接连接符 12"/>
        <xdr:cNvCxnSpPr/>
      </xdr:nvCxnSpPr>
      <xdr:spPr>
        <a:xfrm>
          <a:off x="375920" y="18682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</xdr:row>
      <xdr:rowOff>5715</xdr:rowOff>
    </xdr:from>
    <xdr:to>
      <xdr:col>1</xdr:col>
      <xdr:colOff>431800</xdr:colOff>
      <xdr:row>101</xdr:row>
      <xdr:rowOff>184150</xdr:rowOff>
    </xdr:to>
    <xdr:cxnSp>
      <xdr:nvCxnSpPr>
        <xdr:cNvPr id="14" name="直接连接符 13"/>
        <xdr:cNvCxnSpPr/>
      </xdr:nvCxnSpPr>
      <xdr:spPr>
        <a:xfrm>
          <a:off x="375920" y="21654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</xdr:row>
      <xdr:rowOff>4445</xdr:rowOff>
    </xdr:from>
    <xdr:to>
      <xdr:col>1</xdr:col>
      <xdr:colOff>479425</xdr:colOff>
      <xdr:row>121</xdr:row>
      <xdr:rowOff>0</xdr:rowOff>
    </xdr:to>
    <xdr:cxnSp>
      <xdr:nvCxnSpPr>
        <xdr:cNvPr id="15" name="直接连接符 14"/>
        <xdr:cNvCxnSpPr/>
      </xdr:nvCxnSpPr>
      <xdr:spPr>
        <a:xfrm>
          <a:off x="370205" y="25814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106</xdr:row>
      <xdr:rowOff>5715</xdr:rowOff>
    </xdr:from>
    <xdr:to>
      <xdr:col>1</xdr:col>
      <xdr:colOff>431800</xdr:colOff>
      <xdr:row>108</xdr:row>
      <xdr:rowOff>184150</xdr:rowOff>
    </xdr:to>
    <xdr:cxnSp>
      <xdr:nvCxnSpPr>
        <xdr:cNvPr id="16" name="直接连接符 15"/>
        <xdr:cNvCxnSpPr/>
      </xdr:nvCxnSpPr>
      <xdr:spPr>
        <a:xfrm>
          <a:off x="375920" y="23239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</xdr:row>
      <xdr:rowOff>5715</xdr:rowOff>
    </xdr:from>
    <xdr:to>
      <xdr:col>1</xdr:col>
      <xdr:colOff>431800</xdr:colOff>
      <xdr:row>127</xdr:row>
      <xdr:rowOff>184150</xdr:rowOff>
    </xdr:to>
    <xdr:cxnSp>
      <xdr:nvCxnSpPr>
        <xdr:cNvPr id="17" name="直接连接符 16"/>
        <xdr:cNvCxnSpPr/>
      </xdr:nvCxnSpPr>
      <xdr:spPr>
        <a:xfrm>
          <a:off x="375920" y="27202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</xdr:row>
      <xdr:rowOff>5715</xdr:rowOff>
    </xdr:from>
    <xdr:to>
      <xdr:col>1</xdr:col>
      <xdr:colOff>431800</xdr:colOff>
      <xdr:row>133</xdr:row>
      <xdr:rowOff>184150</xdr:rowOff>
    </xdr:to>
    <xdr:cxnSp>
      <xdr:nvCxnSpPr>
        <xdr:cNvPr id="18" name="直接连接符 17"/>
        <xdr:cNvCxnSpPr/>
      </xdr:nvCxnSpPr>
      <xdr:spPr>
        <a:xfrm>
          <a:off x="375920" y="28588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</xdr:row>
      <xdr:rowOff>5715</xdr:rowOff>
    </xdr:from>
    <xdr:to>
      <xdr:col>1</xdr:col>
      <xdr:colOff>474272</xdr:colOff>
      <xdr:row>141</xdr:row>
      <xdr:rowOff>11</xdr:rowOff>
    </xdr:to>
    <xdr:cxnSp>
      <xdr:nvCxnSpPr>
        <xdr:cNvPr id="19" name="直接连接符 18"/>
        <xdr:cNvCxnSpPr/>
      </xdr:nvCxnSpPr>
      <xdr:spPr>
        <a:xfrm>
          <a:off x="370205" y="303720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</xdr:row>
      <xdr:rowOff>4445</xdr:rowOff>
    </xdr:from>
    <xdr:to>
      <xdr:col>1</xdr:col>
      <xdr:colOff>479425</xdr:colOff>
      <xdr:row>172</xdr:row>
      <xdr:rowOff>0</xdr:rowOff>
    </xdr:to>
    <xdr:cxnSp>
      <xdr:nvCxnSpPr>
        <xdr:cNvPr id="20" name="直接连接符 19"/>
        <xdr:cNvCxnSpPr/>
      </xdr:nvCxnSpPr>
      <xdr:spPr>
        <a:xfrm>
          <a:off x="370205" y="36710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</xdr:row>
      <xdr:rowOff>5715</xdr:rowOff>
    </xdr:from>
    <xdr:to>
      <xdr:col>1</xdr:col>
      <xdr:colOff>474272</xdr:colOff>
      <xdr:row>146</xdr:row>
      <xdr:rowOff>11</xdr:rowOff>
    </xdr:to>
    <xdr:cxnSp>
      <xdr:nvCxnSpPr>
        <xdr:cNvPr id="21" name="直接连接符 20"/>
        <xdr:cNvCxnSpPr/>
      </xdr:nvCxnSpPr>
      <xdr:spPr>
        <a:xfrm>
          <a:off x="370205" y="31560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</xdr:row>
      <xdr:rowOff>4445</xdr:rowOff>
    </xdr:from>
    <xdr:to>
      <xdr:col>1</xdr:col>
      <xdr:colOff>479425</xdr:colOff>
      <xdr:row>152</xdr:row>
      <xdr:rowOff>0</xdr:rowOff>
    </xdr:to>
    <xdr:cxnSp>
      <xdr:nvCxnSpPr>
        <xdr:cNvPr id="22" name="直接连接符 21"/>
        <xdr:cNvCxnSpPr/>
      </xdr:nvCxnSpPr>
      <xdr:spPr>
        <a:xfrm>
          <a:off x="370205" y="32748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153</xdr:row>
      <xdr:rowOff>5715</xdr:rowOff>
    </xdr:from>
    <xdr:to>
      <xdr:col>1</xdr:col>
      <xdr:colOff>431800</xdr:colOff>
      <xdr:row>155</xdr:row>
      <xdr:rowOff>184150</xdr:rowOff>
    </xdr:to>
    <xdr:cxnSp>
      <xdr:nvCxnSpPr>
        <xdr:cNvPr id="23" name="直接连接符 22"/>
        <xdr:cNvCxnSpPr/>
      </xdr:nvCxnSpPr>
      <xdr:spPr>
        <a:xfrm>
          <a:off x="375920" y="33343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336</xdr:row>
      <xdr:rowOff>5715</xdr:rowOff>
    </xdr:from>
    <xdr:to>
      <xdr:col>1</xdr:col>
      <xdr:colOff>474272</xdr:colOff>
      <xdr:row>338</xdr:row>
      <xdr:rowOff>11</xdr:rowOff>
    </xdr:to>
    <xdr:cxnSp>
      <xdr:nvCxnSpPr>
        <xdr:cNvPr id="24" name="直接连接符 23"/>
        <xdr:cNvCxnSpPr/>
      </xdr:nvCxnSpPr>
      <xdr:spPr>
        <a:xfrm>
          <a:off x="370205" y="717791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357</xdr:row>
      <xdr:rowOff>4445</xdr:rowOff>
    </xdr:from>
    <xdr:to>
      <xdr:col>1</xdr:col>
      <xdr:colOff>479425</xdr:colOff>
      <xdr:row>359</xdr:row>
      <xdr:rowOff>0</xdr:rowOff>
    </xdr:to>
    <xdr:cxnSp>
      <xdr:nvCxnSpPr>
        <xdr:cNvPr id="25" name="直接连接符 24"/>
        <xdr:cNvCxnSpPr/>
      </xdr:nvCxnSpPr>
      <xdr:spPr>
        <a:xfrm>
          <a:off x="370205" y="76136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340</xdr:row>
      <xdr:rowOff>5715</xdr:rowOff>
    </xdr:from>
    <xdr:to>
      <xdr:col>1</xdr:col>
      <xdr:colOff>474272</xdr:colOff>
      <xdr:row>342</xdr:row>
      <xdr:rowOff>11</xdr:rowOff>
    </xdr:to>
    <xdr:cxnSp>
      <xdr:nvCxnSpPr>
        <xdr:cNvPr id="26" name="直接连接符 25"/>
        <xdr:cNvCxnSpPr/>
      </xdr:nvCxnSpPr>
      <xdr:spPr>
        <a:xfrm>
          <a:off x="370205" y="72769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344</xdr:row>
      <xdr:rowOff>4445</xdr:rowOff>
    </xdr:from>
    <xdr:to>
      <xdr:col>1</xdr:col>
      <xdr:colOff>479425</xdr:colOff>
      <xdr:row>346</xdr:row>
      <xdr:rowOff>0</xdr:rowOff>
    </xdr:to>
    <xdr:cxnSp>
      <xdr:nvCxnSpPr>
        <xdr:cNvPr id="27" name="直接连接符 26"/>
        <xdr:cNvCxnSpPr/>
      </xdr:nvCxnSpPr>
      <xdr:spPr>
        <a:xfrm>
          <a:off x="370205" y="73560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347</xdr:row>
      <xdr:rowOff>4445</xdr:rowOff>
    </xdr:from>
    <xdr:to>
      <xdr:col>1</xdr:col>
      <xdr:colOff>479425</xdr:colOff>
      <xdr:row>349</xdr:row>
      <xdr:rowOff>0</xdr:rowOff>
    </xdr:to>
    <xdr:cxnSp>
      <xdr:nvCxnSpPr>
        <xdr:cNvPr id="28" name="直接连接符 27"/>
        <xdr:cNvCxnSpPr/>
      </xdr:nvCxnSpPr>
      <xdr:spPr>
        <a:xfrm>
          <a:off x="370205" y="74155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350</xdr:row>
      <xdr:rowOff>5715</xdr:rowOff>
    </xdr:from>
    <xdr:to>
      <xdr:col>1</xdr:col>
      <xdr:colOff>431800</xdr:colOff>
      <xdr:row>352</xdr:row>
      <xdr:rowOff>184150</xdr:rowOff>
    </xdr:to>
    <xdr:cxnSp>
      <xdr:nvCxnSpPr>
        <xdr:cNvPr id="29" name="直接连接符 28"/>
        <xdr:cNvCxnSpPr/>
      </xdr:nvCxnSpPr>
      <xdr:spPr>
        <a:xfrm>
          <a:off x="375920" y="74750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4445</xdr:rowOff>
    </xdr:from>
    <xdr:to>
      <xdr:col>1</xdr:col>
      <xdr:colOff>479425</xdr:colOff>
      <xdr:row>266</xdr:row>
      <xdr:rowOff>0</xdr:rowOff>
    </xdr:to>
    <xdr:cxnSp>
      <xdr:nvCxnSpPr>
        <xdr:cNvPr id="30" name="直接连接符 29"/>
        <xdr:cNvCxnSpPr/>
      </xdr:nvCxnSpPr>
      <xdr:spPr>
        <a:xfrm>
          <a:off x="370205" y="56324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224</xdr:row>
      <xdr:rowOff>4445</xdr:rowOff>
    </xdr:from>
    <xdr:to>
      <xdr:col>1</xdr:col>
      <xdr:colOff>479425</xdr:colOff>
      <xdr:row>226</xdr:row>
      <xdr:rowOff>0</xdr:rowOff>
    </xdr:to>
    <xdr:cxnSp>
      <xdr:nvCxnSpPr>
        <xdr:cNvPr id="31" name="直接连接符 30"/>
        <xdr:cNvCxnSpPr/>
      </xdr:nvCxnSpPr>
      <xdr:spPr>
        <a:xfrm>
          <a:off x="370205" y="48201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232</xdr:row>
      <xdr:rowOff>4445</xdr:rowOff>
    </xdr:from>
    <xdr:to>
      <xdr:col>1</xdr:col>
      <xdr:colOff>479425</xdr:colOff>
      <xdr:row>234</xdr:row>
      <xdr:rowOff>0</xdr:rowOff>
    </xdr:to>
    <xdr:cxnSp>
      <xdr:nvCxnSpPr>
        <xdr:cNvPr id="32" name="直接连接符 31"/>
        <xdr:cNvCxnSpPr/>
      </xdr:nvCxnSpPr>
      <xdr:spPr>
        <a:xfrm>
          <a:off x="370205" y="49786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239</xdr:row>
      <xdr:rowOff>5715</xdr:rowOff>
    </xdr:from>
    <xdr:to>
      <xdr:col>1</xdr:col>
      <xdr:colOff>431800</xdr:colOff>
      <xdr:row>241</xdr:row>
      <xdr:rowOff>184150</xdr:rowOff>
    </xdr:to>
    <xdr:cxnSp>
      <xdr:nvCxnSpPr>
        <xdr:cNvPr id="33" name="直接连接符 32"/>
        <xdr:cNvCxnSpPr/>
      </xdr:nvCxnSpPr>
      <xdr:spPr>
        <a:xfrm>
          <a:off x="375920" y="51174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</xdr:row>
      <xdr:rowOff>5715</xdr:rowOff>
    </xdr:from>
    <xdr:to>
      <xdr:col>1</xdr:col>
      <xdr:colOff>449580</xdr:colOff>
      <xdr:row>203</xdr:row>
      <xdr:rowOff>167640</xdr:rowOff>
    </xdr:to>
    <xdr:cxnSp>
      <xdr:nvCxnSpPr>
        <xdr:cNvPr id="34" name="直接连接符 33"/>
        <xdr:cNvCxnSpPr/>
      </xdr:nvCxnSpPr>
      <xdr:spPr>
        <a:xfrm>
          <a:off x="370205" y="43646090"/>
          <a:ext cx="449580" cy="5581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212</xdr:row>
      <xdr:rowOff>5715</xdr:rowOff>
    </xdr:from>
    <xdr:to>
      <xdr:col>1</xdr:col>
      <xdr:colOff>434340</xdr:colOff>
      <xdr:row>213</xdr:row>
      <xdr:rowOff>182880</xdr:rowOff>
    </xdr:to>
    <xdr:cxnSp>
      <xdr:nvCxnSpPr>
        <xdr:cNvPr id="35" name="直接连接符 34"/>
        <xdr:cNvCxnSpPr/>
      </xdr:nvCxnSpPr>
      <xdr:spPr>
        <a:xfrm>
          <a:off x="370205" y="45825410"/>
          <a:ext cx="43434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</xdr:row>
      <xdr:rowOff>5715</xdr:rowOff>
    </xdr:from>
    <xdr:to>
      <xdr:col>1</xdr:col>
      <xdr:colOff>474272</xdr:colOff>
      <xdr:row>176</xdr:row>
      <xdr:rowOff>11</xdr:rowOff>
    </xdr:to>
    <xdr:cxnSp>
      <xdr:nvCxnSpPr>
        <xdr:cNvPr id="36" name="直接连接符 35"/>
        <xdr:cNvCxnSpPr/>
      </xdr:nvCxnSpPr>
      <xdr:spPr>
        <a:xfrm>
          <a:off x="370205" y="377024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196</xdr:row>
      <xdr:rowOff>4445</xdr:rowOff>
    </xdr:from>
    <xdr:to>
      <xdr:col>1</xdr:col>
      <xdr:colOff>479425</xdr:colOff>
      <xdr:row>198</xdr:row>
      <xdr:rowOff>0</xdr:rowOff>
    </xdr:to>
    <xdr:cxnSp>
      <xdr:nvCxnSpPr>
        <xdr:cNvPr id="37" name="直接连接符 36"/>
        <xdr:cNvCxnSpPr/>
      </xdr:nvCxnSpPr>
      <xdr:spPr>
        <a:xfrm>
          <a:off x="370205" y="42257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</xdr:row>
      <xdr:rowOff>5715</xdr:rowOff>
    </xdr:from>
    <xdr:to>
      <xdr:col>1</xdr:col>
      <xdr:colOff>474272</xdr:colOff>
      <xdr:row>179</xdr:row>
      <xdr:rowOff>11</xdr:rowOff>
    </xdr:to>
    <xdr:cxnSp>
      <xdr:nvCxnSpPr>
        <xdr:cNvPr id="38" name="直接连接符 37"/>
        <xdr:cNvCxnSpPr/>
      </xdr:nvCxnSpPr>
      <xdr:spPr>
        <a:xfrm>
          <a:off x="370205" y="384949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</xdr:row>
      <xdr:rowOff>4445</xdr:rowOff>
    </xdr:from>
    <xdr:to>
      <xdr:col>1</xdr:col>
      <xdr:colOff>479425</xdr:colOff>
      <xdr:row>184</xdr:row>
      <xdr:rowOff>0</xdr:rowOff>
    </xdr:to>
    <xdr:cxnSp>
      <xdr:nvCxnSpPr>
        <xdr:cNvPr id="39" name="直接连接符 38"/>
        <xdr:cNvCxnSpPr/>
      </xdr:nvCxnSpPr>
      <xdr:spPr>
        <a:xfrm>
          <a:off x="370205" y="39484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544</xdr:row>
      <xdr:rowOff>4445</xdr:rowOff>
    </xdr:from>
    <xdr:to>
      <xdr:col>1</xdr:col>
      <xdr:colOff>479425</xdr:colOff>
      <xdr:row>546</xdr:row>
      <xdr:rowOff>0</xdr:rowOff>
    </xdr:to>
    <xdr:cxnSp>
      <xdr:nvCxnSpPr>
        <xdr:cNvPr id="40" name="直接连接符 39"/>
        <xdr:cNvCxnSpPr/>
      </xdr:nvCxnSpPr>
      <xdr:spPr>
        <a:xfrm>
          <a:off x="370205" y="115958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529</xdr:row>
      <xdr:rowOff>4445</xdr:rowOff>
    </xdr:from>
    <xdr:to>
      <xdr:col>1</xdr:col>
      <xdr:colOff>479425</xdr:colOff>
      <xdr:row>531</xdr:row>
      <xdr:rowOff>0</xdr:rowOff>
    </xdr:to>
    <xdr:cxnSp>
      <xdr:nvCxnSpPr>
        <xdr:cNvPr id="41" name="直接连接符 40"/>
        <xdr:cNvCxnSpPr/>
      </xdr:nvCxnSpPr>
      <xdr:spPr>
        <a:xfrm>
          <a:off x="370205" y="11278870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532</xdr:row>
      <xdr:rowOff>5715</xdr:rowOff>
    </xdr:from>
    <xdr:to>
      <xdr:col>1</xdr:col>
      <xdr:colOff>431800</xdr:colOff>
      <xdr:row>534</xdr:row>
      <xdr:rowOff>184150</xdr:rowOff>
    </xdr:to>
    <xdr:cxnSp>
      <xdr:nvCxnSpPr>
        <xdr:cNvPr id="42" name="直接连接符 41"/>
        <xdr:cNvCxnSpPr/>
      </xdr:nvCxnSpPr>
      <xdr:spPr>
        <a:xfrm>
          <a:off x="375920" y="113582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524</xdr:row>
      <xdr:rowOff>4445</xdr:rowOff>
    </xdr:from>
    <xdr:to>
      <xdr:col>1</xdr:col>
      <xdr:colOff>479425</xdr:colOff>
      <xdr:row>526</xdr:row>
      <xdr:rowOff>0</xdr:rowOff>
    </xdr:to>
    <xdr:cxnSp>
      <xdr:nvCxnSpPr>
        <xdr:cNvPr id="43" name="直接连接符 42"/>
        <xdr:cNvCxnSpPr/>
      </xdr:nvCxnSpPr>
      <xdr:spPr>
        <a:xfrm>
          <a:off x="370205" y="111599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494</xdr:row>
      <xdr:rowOff>5715</xdr:rowOff>
    </xdr:from>
    <xdr:to>
      <xdr:col>1</xdr:col>
      <xdr:colOff>474272</xdr:colOff>
      <xdr:row>496</xdr:row>
      <xdr:rowOff>11</xdr:rowOff>
    </xdr:to>
    <xdr:cxnSp>
      <xdr:nvCxnSpPr>
        <xdr:cNvPr id="44" name="直接连接符 43"/>
        <xdr:cNvCxnSpPr/>
      </xdr:nvCxnSpPr>
      <xdr:spPr>
        <a:xfrm>
          <a:off x="370205" y="1054595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499</xdr:row>
      <xdr:rowOff>4445</xdr:rowOff>
    </xdr:from>
    <xdr:to>
      <xdr:col>1</xdr:col>
      <xdr:colOff>479425</xdr:colOff>
      <xdr:row>501</xdr:row>
      <xdr:rowOff>0</xdr:rowOff>
    </xdr:to>
    <xdr:cxnSp>
      <xdr:nvCxnSpPr>
        <xdr:cNvPr id="45" name="直接连接符 44"/>
        <xdr:cNvCxnSpPr/>
      </xdr:nvCxnSpPr>
      <xdr:spPr>
        <a:xfrm>
          <a:off x="370205" y="10664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504</xdr:row>
      <xdr:rowOff>5715</xdr:rowOff>
    </xdr:from>
    <xdr:to>
      <xdr:col>1</xdr:col>
      <xdr:colOff>431800</xdr:colOff>
      <xdr:row>506</xdr:row>
      <xdr:rowOff>184150</xdr:rowOff>
    </xdr:to>
    <xdr:cxnSp>
      <xdr:nvCxnSpPr>
        <xdr:cNvPr id="46" name="直接连接符 45"/>
        <xdr:cNvCxnSpPr/>
      </xdr:nvCxnSpPr>
      <xdr:spPr>
        <a:xfrm>
          <a:off x="375920" y="107638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488</xdr:row>
      <xdr:rowOff>4445</xdr:rowOff>
    </xdr:from>
    <xdr:to>
      <xdr:col>1</xdr:col>
      <xdr:colOff>479425</xdr:colOff>
      <xdr:row>490</xdr:row>
      <xdr:rowOff>0</xdr:rowOff>
    </xdr:to>
    <xdr:cxnSp>
      <xdr:nvCxnSpPr>
        <xdr:cNvPr id="47" name="直接连接符 46"/>
        <xdr:cNvCxnSpPr/>
      </xdr:nvCxnSpPr>
      <xdr:spPr>
        <a:xfrm>
          <a:off x="370205" y="104071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469</xdr:row>
      <xdr:rowOff>5715</xdr:rowOff>
    </xdr:from>
    <xdr:to>
      <xdr:col>1</xdr:col>
      <xdr:colOff>474272</xdr:colOff>
      <xdr:row>471</xdr:row>
      <xdr:rowOff>11</xdr:rowOff>
    </xdr:to>
    <xdr:cxnSp>
      <xdr:nvCxnSpPr>
        <xdr:cNvPr id="48" name="直接连接符 47"/>
        <xdr:cNvCxnSpPr/>
      </xdr:nvCxnSpPr>
      <xdr:spPr>
        <a:xfrm>
          <a:off x="370205" y="100110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472</xdr:row>
      <xdr:rowOff>4445</xdr:rowOff>
    </xdr:from>
    <xdr:to>
      <xdr:col>1</xdr:col>
      <xdr:colOff>479425</xdr:colOff>
      <xdr:row>474</xdr:row>
      <xdr:rowOff>0</xdr:rowOff>
    </xdr:to>
    <xdr:cxnSp>
      <xdr:nvCxnSpPr>
        <xdr:cNvPr id="49" name="直接连接符 48"/>
        <xdr:cNvCxnSpPr/>
      </xdr:nvCxnSpPr>
      <xdr:spPr>
        <a:xfrm>
          <a:off x="370205" y="100901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478</xdr:row>
      <xdr:rowOff>5715</xdr:rowOff>
    </xdr:from>
    <xdr:to>
      <xdr:col>1</xdr:col>
      <xdr:colOff>431800</xdr:colOff>
      <xdr:row>480</xdr:row>
      <xdr:rowOff>184150</xdr:rowOff>
    </xdr:to>
    <xdr:cxnSp>
      <xdr:nvCxnSpPr>
        <xdr:cNvPr id="50" name="直接连接符 49"/>
        <xdr:cNvCxnSpPr/>
      </xdr:nvCxnSpPr>
      <xdr:spPr>
        <a:xfrm>
          <a:off x="375920" y="102091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465</xdr:row>
      <xdr:rowOff>4445</xdr:rowOff>
    </xdr:from>
    <xdr:to>
      <xdr:col>1</xdr:col>
      <xdr:colOff>479425</xdr:colOff>
      <xdr:row>467</xdr:row>
      <xdr:rowOff>0</xdr:rowOff>
    </xdr:to>
    <xdr:cxnSp>
      <xdr:nvCxnSpPr>
        <xdr:cNvPr id="51" name="直接连接符 50"/>
        <xdr:cNvCxnSpPr/>
      </xdr:nvCxnSpPr>
      <xdr:spPr>
        <a:xfrm>
          <a:off x="370205" y="99118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452</xdr:row>
      <xdr:rowOff>4445</xdr:rowOff>
    </xdr:from>
    <xdr:to>
      <xdr:col>1</xdr:col>
      <xdr:colOff>479425</xdr:colOff>
      <xdr:row>454</xdr:row>
      <xdr:rowOff>0</xdr:rowOff>
    </xdr:to>
    <xdr:cxnSp>
      <xdr:nvCxnSpPr>
        <xdr:cNvPr id="52" name="直接连接符 51"/>
        <xdr:cNvCxnSpPr/>
      </xdr:nvCxnSpPr>
      <xdr:spPr>
        <a:xfrm>
          <a:off x="370205" y="9634474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455</xdr:row>
      <xdr:rowOff>5715</xdr:rowOff>
    </xdr:from>
    <xdr:to>
      <xdr:col>1</xdr:col>
      <xdr:colOff>431800</xdr:colOff>
      <xdr:row>457</xdr:row>
      <xdr:rowOff>184150</xdr:rowOff>
    </xdr:to>
    <xdr:cxnSp>
      <xdr:nvCxnSpPr>
        <xdr:cNvPr id="53" name="直接连接符 52"/>
        <xdr:cNvCxnSpPr/>
      </xdr:nvCxnSpPr>
      <xdr:spPr>
        <a:xfrm>
          <a:off x="375920" y="97138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442</xdr:row>
      <xdr:rowOff>5715</xdr:rowOff>
    </xdr:from>
    <xdr:to>
      <xdr:col>1</xdr:col>
      <xdr:colOff>431800</xdr:colOff>
      <xdr:row>444</xdr:row>
      <xdr:rowOff>184150</xdr:rowOff>
    </xdr:to>
    <xdr:cxnSp>
      <xdr:nvCxnSpPr>
        <xdr:cNvPr id="54" name="直接连接符 53"/>
        <xdr:cNvCxnSpPr/>
      </xdr:nvCxnSpPr>
      <xdr:spPr>
        <a:xfrm>
          <a:off x="375920" y="9396857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394</xdr:row>
      <xdr:rowOff>5715</xdr:rowOff>
    </xdr:from>
    <xdr:to>
      <xdr:col>1</xdr:col>
      <xdr:colOff>474272</xdr:colOff>
      <xdr:row>396</xdr:row>
      <xdr:rowOff>11</xdr:rowOff>
    </xdr:to>
    <xdr:cxnSp>
      <xdr:nvCxnSpPr>
        <xdr:cNvPr id="55" name="直接连接符 54"/>
        <xdr:cNvCxnSpPr/>
      </xdr:nvCxnSpPr>
      <xdr:spPr>
        <a:xfrm>
          <a:off x="370205" y="840625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435</xdr:row>
      <xdr:rowOff>4445</xdr:rowOff>
    </xdr:from>
    <xdr:to>
      <xdr:col>1</xdr:col>
      <xdr:colOff>479425</xdr:colOff>
      <xdr:row>437</xdr:row>
      <xdr:rowOff>0</xdr:rowOff>
    </xdr:to>
    <xdr:cxnSp>
      <xdr:nvCxnSpPr>
        <xdr:cNvPr id="56" name="直接连接符 55"/>
        <xdr:cNvCxnSpPr/>
      </xdr:nvCxnSpPr>
      <xdr:spPr>
        <a:xfrm>
          <a:off x="370205" y="92382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400</xdr:row>
      <xdr:rowOff>5715</xdr:rowOff>
    </xdr:from>
    <xdr:to>
      <xdr:col>1</xdr:col>
      <xdr:colOff>474272</xdr:colOff>
      <xdr:row>402</xdr:row>
      <xdr:rowOff>11</xdr:rowOff>
    </xdr:to>
    <xdr:cxnSp>
      <xdr:nvCxnSpPr>
        <xdr:cNvPr id="57" name="直接连接符 56"/>
        <xdr:cNvCxnSpPr/>
      </xdr:nvCxnSpPr>
      <xdr:spPr>
        <a:xfrm>
          <a:off x="370205" y="85449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403</xdr:row>
      <xdr:rowOff>4445</xdr:rowOff>
    </xdr:from>
    <xdr:to>
      <xdr:col>1</xdr:col>
      <xdr:colOff>479425</xdr:colOff>
      <xdr:row>405</xdr:row>
      <xdr:rowOff>0</xdr:rowOff>
    </xdr:to>
    <xdr:cxnSp>
      <xdr:nvCxnSpPr>
        <xdr:cNvPr id="58" name="直接连接符 57"/>
        <xdr:cNvCxnSpPr/>
      </xdr:nvCxnSpPr>
      <xdr:spPr>
        <a:xfrm>
          <a:off x="370205" y="86042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410</xdr:row>
      <xdr:rowOff>4445</xdr:rowOff>
    </xdr:from>
    <xdr:to>
      <xdr:col>1</xdr:col>
      <xdr:colOff>479425</xdr:colOff>
      <xdr:row>412</xdr:row>
      <xdr:rowOff>0</xdr:rowOff>
    </xdr:to>
    <xdr:cxnSp>
      <xdr:nvCxnSpPr>
        <xdr:cNvPr id="59" name="直接连接符 58"/>
        <xdr:cNvCxnSpPr/>
      </xdr:nvCxnSpPr>
      <xdr:spPr>
        <a:xfrm>
          <a:off x="370205" y="87429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414</xdr:row>
      <xdr:rowOff>5715</xdr:rowOff>
    </xdr:from>
    <xdr:to>
      <xdr:col>1</xdr:col>
      <xdr:colOff>431800</xdr:colOff>
      <xdr:row>416</xdr:row>
      <xdr:rowOff>184150</xdr:rowOff>
    </xdr:to>
    <xdr:cxnSp>
      <xdr:nvCxnSpPr>
        <xdr:cNvPr id="60" name="直接连接符 59"/>
        <xdr:cNvCxnSpPr/>
      </xdr:nvCxnSpPr>
      <xdr:spPr>
        <a:xfrm>
          <a:off x="375920" y="882230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362</xdr:row>
      <xdr:rowOff>5715</xdr:rowOff>
    </xdr:from>
    <xdr:to>
      <xdr:col>1</xdr:col>
      <xdr:colOff>474272</xdr:colOff>
      <xdr:row>364</xdr:row>
      <xdr:rowOff>11</xdr:rowOff>
    </xdr:to>
    <xdr:cxnSp>
      <xdr:nvCxnSpPr>
        <xdr:cNvPr id="61" name="直接连接符 60"/>
        <xdr:cNvCxnSpPr/>
      </xdr:nvCxnSpPr>
      <xdr:spPr>
        <a:xfrm>
          <a:off x="370205" y="773264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389</xdr:row>
      <xdr:rowOff>4445</xdr:rowOff>
    </xdr:from>
    <xdr:to>
      <xdr:col>1</xdr:col>
      <xdr:colOff>479425</xdr:colOff>
      <xdr:row>391</xdr:row>
      <xdr:rowOff>0</xdr:rowOff>
    </xdr:to>
    <xdr:cxnSp>
      <xdr:nvCxnSpPr>
        <xdr:cNvPr id="62" name="直接连接符 61"/>
        <xdr:cNvCxnSpPr/>
      </xdr:nvCxnSpPr>
      <xdr:spPr>
        <a:xfrm>
          <a:off x="370205" y="82872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366</xdr:row>
      <xdr:rowOff>5715</xdr:rowOff>
    </xdr:from>
    <xdr:to>
      <xdr:col>1</xdr:col>
      <xdr:colOff>474272</xdr:colOff>
      <xdr:row>368</xdr:row>
      <xdr:rowOff>11</xdr:rowOff>
    </xdr:to>
    <xdr:cxnSp>
      <xdr:nvCxnSpPr>
        <xdr:cNvPr id="63" name="直接连接符 62"/>
        <xdr:cNvCxnSpPr/>
      </xdr:nvCxnSpPr>
      <xdr:spPr>
        <a:xfrm>
          <a:off x="370205" y="783170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371</xdr:row>
      <xdr:rowOff>4445</xdr:rowOff>
    </xdr:from>
    <xdr:to>
      <xdr:col>1</xdr:col>
      <xdr:colOff>479425</xdr:colOff>
      <xdr:row>373</xdr:row>
      <xdr:rowOff>0</xdr:rowOff>
    </xdr:to>
    <xdr:cxnSp>
      <xdr:nvCxnSpPr>
        <xdr:cNvPr id="64" name="直接连接符 63"/>
        <xdr:cNvCxnSpPr/>
      </xdr:nvCxnSpPr>
      <xdr:spPr>
        <a:xfrm>
          <a:off x="370205" y="79306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375</xdr:row>
      <xdr:rowOff>4445</xdr:rowOff>
    </xdr:from>
    <xdr:to>
      <xdr:col>1</xdr:col>
      <xdr:colOff>479425</xdr:colOff>
      <xdr:row>377</xdr:row>
      <xdr:rowOff>0</xdr:rowOff>
    </xdr:to>
    <xdr:cxnSp>
      <xdr:nvCxnSpPr>
        <xdr:cNvPr id="65" name="直接连接符 64"/>
        <xdr:cNvCxnSpPr/>
      </xdr:nvCxnSpPr>
      <xdr:spPr>
        <a:xfrm>
          <a:off x="370205" y="80098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378</xdr:row>
      <xdr:rowOff>5715</xdr:rowOff>
    </xdr:from>
    <xdr:to>
      <xdr:col>1</xdr:col>
      <xdr:colOff>431800</xdr:colOff>
      <xdr:row>380</xdr:row>
      <xdr:rowOff>184150</xdr:rowOff>
    </xdr:to>
    <xdr:cxnSp>
      <xdr:nvCxnSpPr>
        <xdr:cNvPr id="66" name="直接连接符 65"/>
        <xdr:cNvCxnSpPr/>
      </xdr:nvCxnSpPr>
      <xdr:spPr>
        <a:xfrm>
          <a:off x="375920" y="80694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633</xdr:row>
      <xdr:rowOff>4445</xdr:rowOff>
    </xdr:from>
    <xdr:to>
      <xdr:col>1</xdr:col>
      <xdr:colOff>479425</xdr:colOff>
      <xdr:row>635</xdr:row>
      <xdr:rowOff>0</xdr:rowOff>
    </xdr:to>
    <xdr:cxnSp>
      <xdr:nvCxnSpPr>
        <xdr:cNvPr id="67" name="直接连接符 66"/>
        <xdr:cNvCxnSpPr/>
      </xdr:nvCxnSpPr>
      <xdr:spPr>
        <a:xfrm>
          <a:off x="370205" y="136364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623</xdr:row>
      <xdr:rowOff>5715</xdr:rowOff>
    </xdr:from>
    <xdr:to>
      <xdr:col>1</xdr:col>
      <xdr:colOff>431800</xdr:colOff>
      <xdr:row>625</xdr:row>
      <xdr:rowOff>184150</xdr:rowOff>
    </xdr:to>
    <xdr:cxnSp>
      <xdr:nvCxnSpPr>
        <xdr:cNvPr id="68" name="直接连接符 67"/>
        <xdr:cNvCxnSpPr/>
      </xdr:nvCxnSpPr>
      <xdr:spPr>
        <a:xfrm>
          <a:off x="375920" y="13418693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618</xdr:row>
      <xdr:rowOff>4445</xdr:rowOff>
    </xdr:from>
    <xdr:to>
      <xdr:col>1</xdr:col>
      <xdr:colOff>479425</xdr:colOff>
      <xdr:row>620</xdr:row>
      <xdr:rowOff>0</xdr:rowOff>
    </xdr:to>
    <xdr:cxnSp>
      <xdr:nvCxnSpPr>
        <xdr:cNvPr id="69" name="直接连接符 68"/>
        <xdr:cNvCxnSpPr/>
      </xdr:nvCxnSpPr>
      <xdr:spPr>
        <a:xfrm>
          <a:off x="370205" y="132996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614</xdr:row>
      <xdr:rowOff>5715</xdr:rowOff>
    </xdr:from>
    <xdr:to>
      <xdr:col>1</xdr:col>
      <xdr:colOff>431800</xdr:colOff>
      <xdr:row>616</xdr:row>
      <xdr:rowOff>184150</xdr:rowOff>
    </xdr:to>
    <xdr:cxnSp>
      <xdr:nvCxnSpPr>
        <xdr:cNvPr id="70" name="直接连接符 69"/>
        <xdr:cNvCxnSpPr/>
      </xdr:nvCxnSpPr>
      <xdr:spPr>
        <a:xfrm>
          <a:off x="375920" y="13200761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608</xdr:row>
      <xdr:rowOff>5715</xdr:rowOff>
    </xdr:from>
    <xdr:to>
      <xdr:col>1</xdr:col>
      <xdr:colOff>431800</xdr:colOff>
      <xdr:row>610</xdr:row>
      <xdr:rowOff>184150</xdr:rowOff>
    </xdr:to>
    <xdr:cxnSp>
      <xdr:nvCxnSpPr>
        <xdr:cNvPr id="71" name="直接连接符 70"/>
        <xdr:cNvCxnSpPr/>
      </xdr:nvCxnSpPr>
      <xdr:spPr>
        <a:xfrm>
          <a:off x="375920" y="1304226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604</xdr:row>
      <xdr:rowOff>4445</xdr:rowOff>
    </xdr:from>
    <xdr:to>
      <xdr:col>1</xdr:col>
      <xdr:colOff>479425</xdr:colOff>
      <xdr:row>606</xdr:row>
      <xdr:rowOff>0</xdr:rowOff>
    </xdr:to>
    <xdr:cxnSp>
      <xdr:nvCxnSpPr>
        <xdr:cNvPr id="72" name="直接连接符 71"/>
        <xdr:cNvCxnSpPr/>
      </xdr:nvCxnSpPr>
      <xdr:spPr>
        <a:xfrm>
          <a:off x="370205" y="129430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594</xdr:row>
      <xdr:rowOff>5715</xdr:rowOff>
    </xdr:from>
    <xdr:to>
      <xdr:col>1</xdr:col>
      <xdr:colOff>431800</xdr:colOff>
      <xdr:row>596</xdr:row>
      <xdr:rowOff>184150</xdr:rowOff>
    </xdr:to>
    <xdr:cxnSp>
      <xdr:nvCxnSpPr>
        <xdr:cNvPr id="73" name="直接连接符 72"/>
        <xdr:cNvCxnSpPr/>
      </xdr:nvCxnSpPr>
      <xdr:spPr>
        <a:xfrm>
          <a:off x="375920" y="12725273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573</xdr:row>
      <xdr:rowOff>5715</xdr:rowOff>
    </xdr:from>
    <xdr:to>
      <xdr:col>1</xdr:col>
      <xdr:colOff>474272</xdr:colOff>
      <xdr:row>575</xdr:row>
      <xdr:rowOff>11</xdr:rowOff>
    </xdr:to>
    <xdr:cxnSp>
      <xdr:nvCxnSpPr>
        <xdr:cNvPr id="74" name="直接连接符 73"/>
        <xdr:cNvCxnSpPr/>
      </xdr:nvCxnSpPr>
      <xdr:spPr>
        <a:xfrm>
          <a:off x="370205" y="1226959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586</xdr:row>
      <xdr:rowOff>4445</xdr:rowOff>
    </xdr:from>
    <xdr:to>
      <xdr:col>1</xdr:col>
      <xdr:colOff>479425</xdr:colOff>
      <xdr:row>588</xdr:row>
      <xdr:rowOff>0</xdr:rowOff>
    </xdr:to>
    <xdr:cxnSp>
      <xdr:nvCxnSpPr>
        <xdr:cNvPr id="75" name="直接连接符 74"/>
        <xdr:cNvCxnSpPr/>
      </xdr:nvCxnSpPr>
      <xdr:spPr>
        <a:xfrm>
          <a:off x="370205" y="125468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576</xdr:row>
      <xdr:rowOff>5715</xdr:rowOff>
    </xdr:from>
    <xdr:to>
      <xdr:col>1</xdr:col>
      <xdr:colOff>431800</xdr:colOff>
      <xdr:row>578</xdr:row>
      <xdr:rowOff>184150</xdr:rowOff>
    </xdr:to>
    <xdr:cxnSp>
      <xdr:nvCxnSpPr>
        <xdr:cNvPr id="76" name="直接连接符 75"/>
        <xdr:cNvCxnSpPr/>
      </xdr:nvCxnSpPr>
      <xdr:spPr>
        <a:xfrm>
          <a:off x="375920" y="123488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561</xdr:row>
      <xdr:rowOff>5715</xdr:rowOff>
    </xdr:from>
    <xdr:to>
      <xdr:col>1</xdr:col>
      <xdr:colOff>431800</xdr:colOff>
      <xdr:row>563</xdr:row>
      <xdr:rowOff>184150</xdr:rowOff>
    </xdr:to>
    <xdr:cxnSp>
      <xdr:nvCxnSpPr>
        <xdr:cNvPr id="77" name="直接连接符 76"/>
        <xdr:cNvCxnSpPr/>
      </xdr:nvCxnSpPr>
      <xdr:spPr>
        <a:xfrm>
          <a:off x="375920" y="1199222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557</xdr:row>
      <xdr:rowOff>4445</xdr:rowOff>
    </xdr:from>
    <xdr:to>
      <xdr:col>1</xdr:col>
      <xdr:colOff>479425</xdr:colOff>
      <xdr:row>559</xdr:row>
      <xdr:rowOff>0</xdr:rowOff>
    </xdr:to>
    <xdr:cxnSp>
      <xdr:nvCxnSpPr>
        <xdr:cNvPr id="78" name="直接连接符 77"/>
        <xdr:cNvCxnSpPr/>
      </xdr:nvCxnSpPr>
      <xdr:spPr>
        <a:xfrm>
          <a:off x="370205" y="118930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548</xdr:row>
      <xdr:rowOff>5715</xdr:rowOff>
    </xdr:from>
    <xdr:to>
      <xdr:col>1</xdr:col>
      <xdr:colOff>431800</xdr:colOff>
      <xdr:row>550</xdr:row>
      <xdr:rowOff>184150</xdr:rowOff>
    </xdr:to>
    <xdr:cxnSp>
      <xdr:nvCxnSpPr>
        <xdr:cNvPr id="79" name="直接连接符 78"/>
        <xdr:cNvCxnSpPr/>
      </xdr:nvCxnSpPr>
      <xdr:spPr>
        <a:xfrm>
          <a:off x="375920" y="1169504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911</xdr:row>
      <xdr:rowOff>5715</xdr:rowOff>
    </xdr:from>
    <xdr:to>
      <xdr:col>1</xdr:col>
      <xdr:colOff>474272</xdr:colOff>
      <xdr:row>913</xdr:row>
      <xdr:rowOff>11</xdr:rowOff>
    </xdr:to>
    <xdr:cxnSp>
      <xdr:nvCxnSpPr>
        <xdr:cNvPr id="80" name="直接连接符 79"/>
        <xdr:cNvCxnSpPr/>
      </xdr:nvCxnSpPr>
      <xdr:spPr>
        <a:xfrm>
          <a:off x="370205" y="1944154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914</xdr:row>
      <xdr:rowOff>4445</xdr:rowOff>
    </xdr:from>
    <xdr:to>
      <xdr:col>1</xdr:col>
      <xdr:colOff>479425</xdr:colOff>
      <xdr:row>916</xdr:row>
      <xdr:rowOff>0</xdr:rowOff>
    </xdr:to>
    <xdr:cxnSp>
      <xdr:nvCxnSpPr>
        <xdr:cNvPr id="81" name="直接连接符 80"/>
        <xdr:cNvCxnSpPr/>
      </xdr:nvCxnSpPr>
      <xdr:spPr>
        <a:xfrm>
          <a:off x="370205" y="195206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917</xdr:row>
      <xdr:rowOff>5715</xdr:rowOff>
    </xdr:from>
    <xdr:to>
      <xdr:col>1</xdr:col>
      <xdr:colOff>431800</xdr:colOff>
      <xdr:row>919</xdr:row>
      <xdr:rowOff>184150</xdr:rowOff>
    </xdr:to>
    <xdr:cxnSp>
      <xdr:nvCxnSpPr>
        <xdr:cNvPr id="82" name="直接连接符 81"/>
        <xdr:cNvCxnSpPr/>
      </xdr:nvCxnSpPr>
      <xdr:spPr>
        <a:xfrm>
          <a:off x="375920" y="195802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863</xdr:row>
      <xdr:rowOff>5715</xdr:rowOff>
    </xdr:from>
    <xdr:to>
      <xdr:col>1</xdr:col>
      <xdr:colOff>474272</xdr:colOff>
      <xdr:row>865</xdr:row>
      <xdr:rowOff>11</xdr:rowOff>
    </xdr:to>
    <xdr:cxnSp>
      <xdr:nvCxnSpPr>
        <xdr:cNvPr id="83" name="直接连接符 82"/>
        <xdr:cNvCxnSpPr/>
      </xdr:nvCxnSpPr>
      <xdr:spPr>
        <a:xfrm>
          <a:off x="370205" y="1845094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907</xdr:row>
      <xdr:rowOff>4445</xdr:rowOff>
    </xdr:from>
    <xdr:to>
      <xdr:col>1</xdr:col>
      <xdr:colOff>479425</xdr:colOff>
      <xdr:row>909</xdr:row>
      <xdr:rowOff>0</xdr:rowOff>
    </xdr:to>
    <xdr:cxnSp>
      <xdr:nvCxnSpPr>
        <xdr:cNvPr id="84" name="直接连接符 83"/>
        <xdr:cNvCxnSpPr/>
      </xdr:nvCxnSpPr>
      <xdr:spPr>
        <a:xfrm>
          <a:off x="370205" y="193423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868</xdr:row>
      <xdr:rowOff>5715</xdr:rowOff>
    </xdr:from>
    <xdr:to>
      <xdr:col>1</xdr:col>
      <xdr:colOff>474272</xdr:colOff>
      <xdr:row>870</xdr:row>
      <xdr:rowOff>11</xdr:rowOff>
    </xdr:to>
    <xdr:cxnSp>
      <xdr:nvCxnSpPr>
        <xdr:cNvPr id="85" name="直接连接符 84"/>
        <xdr:cNvCxnSpPr/>
      </xdr:nvCxnSpPr>
      <xdr:spPr>
        <a:xfrm>
          <a:off x="370205" y="185698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873</xdr:row>
      <xdr:rowOff>4445</xdr:rowOff>
    </xdr:from>
    <xdr:to>
      <xdr:col>1</xdr:col>
      <xdr:colOff>479425</xdr:colOff>
      <xdr:row>875</xdr:row>
      <xdr:rowOff>0</xdr:rowOff>
    </xdr:to>
    <xdr:cxnSp>
      <xdr:nvCxnSpPr>
        <xdr:cNvPr id="86" name="直接连接符 85"/>
        <xdr:cNvCxnSpPr/>
      </xdr:nvCxnSpPr>
      <xdr:spPr>
        <a:xfrm>
          <a:off x="370205" y="186687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883</xdr:row>
      <xdr:rowOff>4445</xdr:rowOff>
    </xdr:from>
    <xdr:to>
      <xdr:col>1</xdr:col>
      <xdr:colOff>479425</xdr:colOff>
      <xdr:row>885</xdr:row>
      <xdr:rowOff>0</xdr:rowOff>
    </xdr:to>
    <xdr:cxnSp>
      <xdr:nvCxnSpPr>
        <xdr:cNvPr id="87" name="直接连接符 86"/>
        <xdr:cNvCxnSpPr/>
      </xdr:nvCxnSpPr>
      <xdr:spPr>
        <a:xfrm>
          <a:off x="370205" y="188668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888</xdr:row>
      <xdr:rowOff>5715</xdr:rowOff>
    </xdr:from>
    <xdr:to>
      <xdr:col>1</xdr:col>
      <xdr:colOff>431800</xdr:colOff>
      <xdr:row>890</xdr:row>
      <xdr:rowOff>184150</xdr:rowOff>
    </xdr:to>
    <xdr:cxnSp>
      <xdr:nvCxnSpPr>
        <xdr:cNvPr id="88" name="直接连接符 87"/>
        <xdr:cNvCxnSpPr/>
      </xdr:nvCxnSpPr>
      <xdr:spPr>
        <a:xfrm>
          <a:off x="375920" y="189660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855</xdr:row>
      <xdr:rowOff>4445</xdr:rowOff>
    </xdr:from>
    <xdr:to>
      <xdr:col>1</xdr:col>
      <xdr:colOff>479425</xdr:colOff>
      <xdr:row>857</xdr:row>
      <xdr:rowOff>0</xdr:rowOff>
    </xdr:to>
    <xdr:cxnSp>
      <xdr:nvCxnSpPr>
        <xdr:cNvPr id="89" name="直接连接符 88"/>
        <xdr:cNvCxnSpPr/>
      </xdr:nvCxnSpPr>
      <xdr:spPr>
        <a:xfrm>
          <a:off x="370205" y="182725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837</xdr:row>
      <xdr:rowOff>5715</xdr:rowOff>
    </xdr:from>
    <xdr:to>
      <xdr:col>1</xdr:col>
      <xdr:colOff>474272</xdr:colOff>
      <xdr:row>839</xdr:row>
      <xdr:rowOff>11</xdr:rowOff>
    </xdr:to>
    <xdr:cxnSp>
      <xdr:nvCxnSpPr>
        <xdr:cNvPr id="90" name="直接连接符 89"/>
        <xdr:cNvCxnSpPr/>
      </xdr:nvCxnSpPr>
      <xdr:spPr>
        <a:xfrm>
          <a:off x="370205" y="1789620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842</xdr:row>
      <xdr:rowOff>4445</xdr:rowOff>
    </xdr:from>
    <xdr:to>
      <xdr:col>1</xdr:col>
      <xdr:colOff>479425</xdr:colOff>
      <xdr:row>844</xdr:row>
      <xdr:rowOff>0</xdr:rowOff>
    </xdr:to>
    <xdr:cxnSp>
      <xdr:nvCxnSpPr>
        <xdr:cNvPr id="91" name="直接连接符 90"/>
        <xdr:cNvCxnSpPr/>
      </xdr:nvCxnSpPr>
      <xdr:spPr>
        <a:xfrm>
          <a:off x="370205" y="180149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846</xdr:row>
      <xdr:rowOff>5715</xdr:rowOff>
    </xdr:from>
    <xdr:to>
      <xdr:col>1</xdr:col>
      <xdr:colOff>431800</xdr:colOff>
      <xdr:row>848</xdr:row>
      <xdr:rowOff>184150</xdr:rowOff>
    </xdr:to>
    <xdr:cxnSp>
      <xdr:nvCxnSpPr>
        <xdr:cNvPr id="92" name="直接连接符 91"/>
        <xdr:cNvCxnSpPr/>
      </xdr:nvCxnSpPr>
      <xdr:spPr>
        <a:xfrm>
          <a:off x="375920" y="180943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822</xdr:row>
      <xdr:rowOff>5715</xdr:rowOff>
    </xdr:from>
    <xdr:to>
      <xdr:col>1</xdr:col>
      <xdr:colOff>474272</xdr:colOff>
      <xdr:row>824</xdr:row>
      <xdr:rowOff>11</xdr:rowOff>
    </xdr:to>
    <xdr:cxnSp>
      <xdr:nvCxnSpPr>
        <xdr:cNvPr id="93" name="直接连接符 92"/>
        <xdr:cNvCxnSpPr/>
      </xdr:nvCxnSpPr>
      <xdr:spPr>
        <a:xfrm>
          <a:off x="370205" y="1755940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825</xdr:row>
      <xdr:rowOff>4445</xdr:rowOff>
    </xdr:from>
    <xdr:to>
      <xdr:col>1</xdr:col>
      <xdr:colOff>479425</xdr:colOff>
      <xdr:row>827</xdr:row>
      <xdr:rowOff>0</xdr:rowOff>
    </xdr:to>
    <xdr:cxnSp>
      <xdr:nvCxnSpPr>
        <xdr:cNvPr id="94" name="直接连接符 93"/>
        <xdr:cNvCxnSpPr/>
      </xdr:nvCxnSpPr>
      <xdr:spPr>
        <a:xfrm>
          <a:off x="370205" y="176385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828</xdr:row>
      <xdr:rowOff>5715</xdr:rowOff>
    </xdr:from>
    <xdr:to>
      <xdr:col>1</xdr:col>
      <xdr:colOff>431800</xdr:colOff>
      <xdr:row>830</xdr:row>
      <xdr:rowOff>184150</xdr:rowOff>
    </xdr:to>
    <xdr:cxnSp>
      <xdr:nvCxnSpPr>
        <xdr:cNvPr id="95" name="直接连接符 94"/>
        <xdr:cNvCxnSpPr/>
      </xdr:nvCxnSpPr>
      <xdr:spPr>
        <a:xfrm>
          <a:off x="375920" y="176980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748</xdr:row>
      <xdr:rowOff>5715</xdr:rowOff>
    </xdr:from>
    <xdr:to>
      <xdr:col>1</xdr:col>
      <xdr:colOff>449580</xdr:colOff>
      <xdr:row>749</xdr:row>
      <xdr:rowOff>182880</xdr:rowOff>
    </xdr:to>
    <xdr:cxnSp>
      <xdr:nvCxnSpPr>
        <xdr:cNvPr id="96" name="直接连接符 95"/>
        <xdr:cNvCxnSpPr/>
      </xdr:nvCxnSpPr>
      <xdr:spPr>
        <a:xfrm>
          <a:off x="370205" y="160536890"/>
          <a:ext cx="449580" cy="5734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813</xdr:row>
      <xdr:rowOff>4445</xdr:rowOff>
    </xdr:from>
    <xdr:to>
      <xdr:col>1</xdr:col>
      <xdr:colOff>479425</xdr:colOff>
      <xdr:row>815</xdr:row>
      <xdr:rowOff>0</xdr:rowOff>
    </xdr:to>
    <xdr:cxnSp>
      <xdr:nvCxnSpPr>
        <xdr:cNvPr id="97" name="直接连接符 96"/>
        <xdr:cNvCxnSpPr/>
      </xdr:nvCxnSpPr>
      <xdr:spPr>
        <a:xfrm>
          <a:off x="370205" y="173611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756</xdr:row>
      <xdr:rowOff>5715</xdr:rowOff>
    </xdr:from>
    <xdr:to>
      <xdr:col>1</xdr:col>
      <xdr:colOff>441960</xdr:colOff>
      <xdr:row>757</xdr:row>
      <xdr:rowOff>182880</xdr:rowOff>
    </xdr:to>
    <xdr:cxnSp>
      <xdr:nvCxnSpPr>
        <xdr:cNvPr id="98" name="直接连接符 97"/>
        <xdr:cNvCxnSpPr/>
      </xdr:nvCxnSpPr>
      <xdr:spPr>
        <a:xfrm>
          <a:off x="370205" y="162319970"/>
          <a:ext cx="44196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767</xdr:row>
      <xdr:rowOff>4445</xdr:rowOff>
    </xdr:from>
    <xdr:to>
      <xdr:col>1</xdr:col>
      <xdr:colOff>479425</xdr:colOff>
      <xdr:row>769</xdr:row>
      <xdr:rowOff>0</xdr:rowOff>
    </xdr:to>
    <xdr:cxnSp>
      <xdr:nvCxnSpPr>
        <xdr:cNvPr id="99" name="直接连接符 98"/>
        <xdr:cNvCxnSpPr/>
      </xdr:nvCxnSpPr>
      <xdr:spPr>
        <a:xfrm>
          <a:off x="370205" y="164498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776</xdr:row>
      <xdr:rowOff>4445</xdr:rowOff>
    </xdr:from>
    <xdr:to>
      <xdr:col>1</xdr:col>
      <xdr:colOff>479425</xdr:colOff>
      <xdr:row>778</xdr:row>
      <xdr:rowOff>0</xdr:rowOff>
    </xdr:to>
    <xdr:cxnSp>
      <xdr:nvCxnSpPr>
        <xdr:cNvPr id="100" name="直接连接符 99"/>
        <xdr:cNvCxnSpPr/>
      </xdr:nvCxnSpPr>
      <xdr:spPr>
        <a:xfrm>
          <a:off x="370205" y="166281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781</xdr:row>
      <xdr:rowOff>5715</xdr:rowOff>
    </xdr:from>
    <xdr:to>
      <xdr:col>1</xdr:col>
      <xdr:colOff>431800</xdr:colOff>
      <xdr:row>783</xdr:row>
      <xdr:rowOff>184150</xdr:rowOff>
    </xdr:to>
    <xdr:cxnSp>
      <xdr:nvCxnSpPr>
        <xdr:cNvPr id="101" name="直接连接符 100"/>
        <xdr:cNvCxnSpPr/>
      </xdr:nvCxnSpPr>
      <xdr:spPr>
        <a:xfrm>
          <a:off x="375920" y="167272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743</xdr:row>
      <xdr:rowOff>4445</xdr:rowOff>
    </xdr:from>
    <xdr:to>
      <xdr:col>1</xdr:col>
      <xdr:colOff>479425</xdr:colOff>
      <xdr:row>745</xdr:row>
      <xdr:rowOff>0</xdr:rowOff>
    </xdr:to>
    <xdr:cxnSp>
      <xdr:nvCxnSpPr>
        <xdr:cNvPr id="102" name="直接连接符 101"/>
        <xdr:cNvCxnSpPr/>
      </xdr:nvCxnSpPr>
      <xdr:spPr>
        <a:xfrm>
          <a:off x="370205" y="159346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723</xdr:row>
      <xdr:rowOff>5715</xdr:rowOff>
    </xdr:from>
    <xdr:to>
      <xdr:col>1</xdr:col>
      <xdr:colOff>474272</xdr:colOff>
      <xdr:row>725</xdr:row>
      <xdr:rowOff>11</xdr:rowOff>
    </xdr:to>
    <xdr:cxnSp>
      <xdr:nvCxnSpPr>
        <xdr:cNvPr id="103" name="直接连接符 102"/>
        <xdr:cNvCxnSpPr/>
      </xdr:nvCxnSpPr>
      <xdr:spPr>
        <a:xfrm>
          <a:off x="370205" y="1551876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726</xdr:row>
      <xdr:rowOff>4445</xdr:rowOff>
    </xdr:from>
    <xdr:to>
      <xdr:col>1</xdr:col>
      <xdr:colOff>479425</xdr:colOff>
      <xdr:row>728</xdr:row>
      <xdr:rowOff>0</xdr:rowOff>
    </xdr:to>
    <xdr:cxnSp>
      <xdr:nvCxnSpPr>
        <xdr:cNvPr id="104" name="直接连接符 103"/>
        <xdr:cNvCxnSpPr/>
      </xdr:nvCxnSpPr>
      <xdr:spPr>
        <a:xfrm>
          <a:off x="370205" y="155978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730</xdr:row>
      <xdr:rowOff>4445</xdr:rowOff>
    </xdr:from>
    <xdr:to>
      <xdr:col>1</xdr:col>
      <xdr:colOff>479425</xdr:colOff>
      <xdr:row>732</xdr:row>
      <xdr:rowOff>0</xdr:rowOff>
    </xdr:to>
    <xdr:cxnSp>
      <xdr:nvCxnSpPr>
        <xdr:cNvPr id="105" name="直接连接符 104"/>
        <xdr:cNvCxnSpPr/>
      </xdr:nvCxnSpPr>
      <xdr:spPr>
        <a:xfrm>
          <a:off x="370205" y="156771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643</xdr:row>
      <xdr:rowOff>5715</xdr:rowOff>
    </xdr:from>
    <xdr:to>
      <xdr:col>1</xdr:col>
      <xdr:colOff>434340</xdr:colOff>
      <xdr:row>644</xdr:row>
      <xdr:rowOff>160020</xdr:rowOff>
    </xdr:to>
    <xdr:cxnSp>
      <xdr:nvCxnSpPr>
        <xdr:cNvPr id="106" name="直接连接符 105"/>
        <xdr:cNvCxnSpPr/>
      </xdr:nvCxnSpPr>
      <xdr:spPr>
        <a:xfrm>
          <a:off x="370205" y="138941810"/>
          <a:ext cx="434340" cy="5505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712</xdr:row>
      <xdr:rowOff>4445</xdr:rowOff>
    </xdr:from>
    <xdr:to>
      <xdr:col>1</xdr:col>
      <xdr:colOff>479425</xdr:colOff>
      <xdr:row>714</xdr:row>
      <xdr:rowOff>0</xdr:rowOff>
    </xdr:to>
    <xdr:cxnSp>
      <xdr:nvCxnSpPr>
        <xdr:cNvPr id="107" name="直接连接符 106"/>
        <xdr:cNvCxnSpPr/>
      </xdr:nvCxnSpPr>
      <xdr:spPr>
        <a:xfrm>
          <a:off x="370205" y="152808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655</xdr:row>
      <xdr:rowOff>5715</xdr:rowOff>
    </xdr:from>
    <xdr:to>
      <xdr:col>1</xdr:col>
      <xdr:colOff>474272</xdr:colOff>
      <xdr:row>657</xdr:row>
      <xdr:rowOff>11</xdr:rowOff>
    </xdr:to>
    <xdr:cxnSp>
      <xdr:nvCxnSpPr>
        <xdr:cNvPr id="108" name="直接连接符 107"/>
        <xdr:cNvCxnSpPr/>
      </xdr:nvCxnSpPr>
      <xdr:spPr>
        <a:xfrm>
          <a:off x="370205" y="1415173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664</xdr:row>
      <xdr:rowOff>4445</xdr:rowOff>
    </xdr:from>
    <xdr:to>
      <xdr:col>1</xdr:col>
      <xdr:colOff>479425</xdr:colOff>
      <xdr:row>666</xdr:row>
      <xdr:rowOff>0</xdr:rowOff>
    </xdr:to>
    <xdr:cxnSp>
      <xdr:nvCxnSpPr>
        <xdr:cNvPr id="109" name="直接连接符 108"/>
        <xdr:cNvCxnSpPr/>
      </xdr:nvCxnSpPr>
      <xdr:spPr>
        <a:xfrm>
          <a:off x="370205" y="143299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676</xdr:row>
      <xdr:rowOff>4445</xdr:rowOff>
    </xdr:from>
    <xdr:to>
      <xdr:col>1</xdr:col>
      <xdr:colOff>479425</xdr:colOff>
      <xdr:row>678</xdr:row>
      <xdr:rowOff>0</xdr:rowOff>
    </xdr:to>
    <xdr:cxnSp>
      <xdr:nvCxnSpPr>
        <xdr:cNvPr id="110" name="直接连接符 109"/>
        <xdr:cNvCxnSpPr/>
      </xdr:nvCxnSpPr>
      <xdr:spPr>
        <a:xfrm>
          <a:off x="370205" y="145676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688</xdr:row>
      <xdr:rowOff>5715</xdr:rowOff>
    </xdr:from>
    <xdr:to>
      <xdr:col>1</xdr:col>
      <xdr:colOff>431800</xdr:colOff>
      <xdr:row>690</xdr:row>
      <xdr:rowOff>184150</xdr:rowOff>
    </xdr:to>
    <xdr:cxnSp>
      <xdr:nvCxnSpPr>
        <xdr:cNvPr id="111" name="直接连接符 110"/>
        <xdr:cNvCxnSpPr/>
      </xdr:nvCxnSpPr>
      <xdr:spPr>
        <a:xfrm>
          <a:off x="375920" y="148055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638</xdr:row>
      <xdr:rowOff>5715</xdr:rowOff>
    </xdr:from>
    <xdr:to>
      <xdr:col>1</xdr:col>
      <xdr:colOff>431800</xdr:colOff>
      <xdr:row>640</xdr:row>
      <xdr:rowOff>184150</xdr:rowOff>
    </xdr:to>
    <xdr:cxnSp>
      <xdr:nvCxnSpPr>
        <xdr:cNvPr id="112" name="直接连接符 111"/>
        <xdr:cNvCxnSpPr/>
      </xdr:nvCxnSpPr>
      <xdr:spPr>
        <a:xfrm>
          <a:off x="375920" y="13755497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1123</xdr:row>
      <xdr:rowOff>5715</xdr:rowOff>
    </xdr:from>
    <xdr:to>
      <xdr:col>1</xdr:col>
      <xdr:colOff>474272</xdr:colOff>
      <xdr:row>1125</xdr:row>
      <xdr:rowOff>11</xdr:rowOff>
    </xdr:to>
    <xdr:cxnSp>
      <xdr:nvCxnSpPr>
        <xdr:cNvPr id="113" name="直接连接符 112"/>
        <xdr:cNvCxnSpPr/>
      </xdr:nvCxnSpPr>
      <xdr:spPr>
        <a:xfrm>
          <a:off x="370205" y="2405170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1171</xdr:row>
      <xdr:rowOff>4445</xdr:rowOff>
    </xdr:from>
    <xdr:to>
      <xdr:col>1</xdr:col>
      <xdr:colOff>479425</xdr:colOff>
      <xdr:row>1173</xdr:row>
      <xdr:rowOff>0</xdr:rowOff>
    </xdr:to>
    <xdr:cxnSp>
      <xdr:nvCxnSpPr>
        <xdr:cNvPr id="114" name="直接连接符 113"/>
        <xdr:cNvCxnSpPr/>
      </xdr:nvCxnSpPr>
      <xdr:spPr>
        <a:xfrm>
          <a:off x="370205" y="250223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1128</xdr:row>
      <xdr:rowOff>5715</xdr:rowOff>
    </xdr:from>
    <xdr:to>
      <xdr:col>1</xdr:col>
      <xdr:colOff>449580</xdr:colOff>
      <xdr:row>1129</xdr:row>
      <xdr:rowOff>182880</xdr:rowOff>
    </xdr:to>
    <xdr:cxnSp>
      <xdr:nvCxnSpPr>
        <xdr:cNvPr id="115" name="直接连接符 114"/>
        <xdr:cNvCxnSpPr/>
      </xdr:nvCxnSpPr>
      <xdr:spPr>
        <a:xfrm>
          <a:off x="370205" y="241705765"/>
          <a:ext cx="4495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1137</xdr:row>
      <xdr:rowOff>4445</xdr:rowOff>
    </xdr:from>
    <xdr:to>
      <xdr:col>1</xdr:col>
      <xdr:colOff>479425</xdr:colOff>
      <xdr:row>1139</xdr:row>
      <xdr:rowOff>0</xdr:rowOff>
    </xdr:to>
    <xdr:cxnSp>
      <xdr:nvCxnSpPr>
        <xdr:cNvPr id="116" name="直接连接符 115"/>
        <xdr:cNvCxnSpPr/>
      </xdr:nvCxnSpPr>
      <xdr:spPr>
        <a:xfrm>
          <a:off x="370205" y="243487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1144</xdr:row>
      <xdr:rowOff>4445</xdr:rowOff>
    </xdr:from>
    <xdr:to>
      <xdr:col>1</xdr:col>
      <xdr:colOff>479425</xdr:colOff>
      <xdr:row>1146</xdr:row>
      <xdr:rowOff>0</xdr:rowOff>
    </xdr:to>
    <xdr:cxnSp>
      <xdr:nvCxnSpPr>
        <xdr:cNvPr id="117" name="直接连接符 116"/>
        <xdr:cNvCxnSpPr/>
      </xdr:nvCxnSpPr>
      <xdr:spPr>
        <a:xfrm>
          <a:off x="370205" y="244874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1150</xdr:row>
      <xdr:rowOff>5715</xdr:rowOff>
    </xdr:from>
    <xdr:to>
      <xdr:col>1</xdr:col>
      <xdr:colOff>431800</xdr:colOff>
      <xdr:row>1152</xdr:row>
      <xdr:rowOff>184150</xdr:rowOff>
    </xdr:to>
    <xdr:cxnSp>
      <xdr:nvCxnSpPr>
        <xdr:cNvPr id="118" name="直接连接符 117"/>
        <xdr:cNvCxnSpPr/>
      </xdr:nvCxnSpPr>
      <xdr:spPr>
        <a:xfrm>
          <a:off x="375920" y="2460644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1118</xdr:row>
      <xdr:rowOff>5715</xdr:rowOff>
    </xdr:from>
    <xdr:to>
      <xdr:col>1</xdr:col>
      <xdr:colOff>431800</xdr:colOff>
      <xdr:row>1120</xdr:row>
      <xdr:rowOff>184150</xdr:rowOff>
    </xdr:to>
    <xdr:cxnSp>
      <xdr:nvCxnSpPr>
        <xdr:cNvPr id="119" name="直接连接符 118"/>
        <xdr:cNvCxnSpPr/>
      </xdr:nvCxnSpPr>
      <xdr:spPr>
        <a:xfrm>
          <a:off x="375920" y="2391302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1093</xdr:row>
      <xdr:rowOff>5715</xdr:rowOff>
    </xdr:from>
    <xdr:to>
      <xdr:col>1</xdr:col>
      <xdr:colOff>474272</xdr:colOff>
      <xdr:row>1095</xdr:row>
      <xdr:rowOff>11</xdr:rowOff>
    </xdr:to>
    <xdr:cxnSp>
      <xdr:nvCxnSpPr>
        <xdr:cNvPr id="120" name="直接连接符 119"/>
        <xdr:cNvCxnSpPr/>
      </xdr:nvCxnSpPr>
      <xdr:spPr>
        <a:xfrm>
          <a:off x="370205" y="233780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1114</xdr:row>
      <xdr:rowOff>4445</xdr:rowOff>
    </xdr:from>
    <xdr:to>
      <xdr:col>1</xdr:col>
      <xdr:colOff>479425</xdr:colOff>
      <xdr:row>1116</xdr:row>
      <xdr:rowOff>0</xdr:rowOff>
    </xdr:to>
    <xdr:cxnSp>
      <xdr:nvCxnSpPr>
        <xdr:cNvPr id="121" name="直接连接符 120"/>
        <xdr:cNvCxnSpPr/>
      </xdr:nvCxnSpPr>
      <xdr:spPr>
        <a:xfrm>
          <a:off x="370205" y="238138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1096</xdr:row>
      <xdr:rowOff>5715</xdr:rowOff>
    </xdr:from>
    <xdr:to>
      <xdr:col>1</xdr:col>
      <xdr:colOff>474272</xdr:colOff>
      <xdr:row>1098</xdr:row>
      <xdr:rowOff>11</xdr:rowOff>
    </xdr:to>
    <xdr:cxnSp>
      <xdr:nvCxnSpPr>
        <xdr:cNvPr id="122" name="直接连接符 121"/>
        <xdr:cNvCxnSpPr/>
      </xdr:nvCxnSpPr>
      <xdr:spPr>
        <a:xfrm>
          <a:off x="370205" y="234573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1100</xdr:row>
      <xdr:rowOff>4445</xdr:rowOff>
    </xdr:from>
    <xdr:to>
      <xdr:col>1</xdr:col>
      <xdr:colOff>479425</xdr:colOff>
      <xdr:row>1102</xdr:row>
      <xdr:rowOff>0</xdr:rowOff>
    </xdr:to>
    <xdr:cxnSp>
      <xdr:nvCxnSpPr>
        <xdr:cNvPr id="123" name="直接连接符 122"/>
        <xdr:cNvCxnSpPr/>
      </xdr:nvCxnSpPr>
      <xdr:spPr>
        <a:xfrm>
          <a:off x="370205" y="235364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1103</xdr:row>
      <xdr:rowOff>4445</xdr:rowOff>
    </xdr:from>
    <xdr:to>
      <xdr:col>1</xdr:col>
      <xdr:colOff>479425</xdr:colOff>
      <xdr:row>1105</xdr:row>
      <xdr:rowOff>0</xdr:rowOff>
    </xdr:to>
    <xdr:cxnSp>
      <xdr:nvCxnSpPr>
        <xdr:cNvPr id="124" name="直接连接符 123"/>
        <xdr:cNvCxnSpPr/>
      </xdr:nvCxnSpPr>
      <xdr:spPr>
        <a:xfrm>
          <a:off x="370205" y="235959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1106</xdr:row>
      <xdr:rowOff>5715</xdr:rowOff>
    </xdr:from>
    <xdr:to>
      <xdr:col>1</xdr:col>
      <xdr:colOff>431800</xdr:colOff>
      <xdr:row>1108</xdr:row>
      <xdr:rowOff>184150</xdr:rowOff>
    </xdr:to>
    <xdr:cxnSp>
      <xdr:nvCxnSpPr>
        <xdr:cNvPr id="125" name="直接连接符 124"/>
        <xdr:cNvCxnSpPr/>
      </xdr:nvCxnSpPr>
      <xdr:spPr>
        <a:xfrm>
          <a:off x="375920" y="236554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1086</xdr:row>
      <xdr:rowOff>4445</xdr:rowOff>
    </xdr:from>
    <xdr:to>
      <xdr:col>1</xdr:col>
      <xdr:colOff>479425</xdr:colOff>
      <xdr:row>1088</xdr:row>
      <xdr:rowOff>0</xdr:rowOff>
    </xdr:to>
    <xdr:cxnSp>
      <xdr:nvCxnSpPr>
        <xdr:cNvPr id="126" name="直接连接符 125"/>
        <xdr:cNvCxnSpPr/>
      </xdr:nvCxnSpPr>
      <xdr:spPr>
        <a:xfrm>
          <a:off x="370205" y="232194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1068</xdr:row>
      <xdr:rowOff>4445</xdr:rowOff>
    </xdr:from>
    <xdr:to>
      <xdr:col>1</xdr:col>
      <xdr:colOff>479425</xdr:colOff>
      <xdr:row>1070</xdr:row>
      <xdr:rowOff>0</xdr:rowOff>
    </xdr:to>
    <xdr:cxnSp>
      <xdr:nvCxnSpPr>
        <xdr:cNvPr id="127" name="直接连接符 126"/>
        <xdr:cNvCxnSpPr/>
      </xdr:nvCxnSpPr>
      <xdr:spPr>
        <a:xfrm>
          <a:off x="370205" y="22843045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1071</xdr:row>
      <xdr:rowOff>4445</xdr:rowOff>
    </xdr:from>
    <xdr:to>
      <xdr:col>1</xdr:col>
      <xdr:colOff>479425</xdr:colOff>
      <xdr:row>1073</xdr:row>
      <xdr:rowOff>0</xdr:rowOff>
    </xdr:to>
    <xdr:cxnSp>
      <xdr:nvCxnSpPr>
        <xdr:cNvPr id="128" name="直接连接符 127"/>
        <xdr:cNvCxnSpPr/>
      </xdr:nvCxnSpPr>
      <xdr:spPr>
        <a:xfrm>
          <a:off x="370205" y="229222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1074</xdr:row>
      <xdr:rowOff>5715</xdr:rowOff>
    </xdr:from>
    <xdr:to>
      <xdr:col>1</xdr:col>
      <xdr:colOff>431800</xdr:colOff>
      <xdr:row>1076</xdr:row>
      <xdr:rowOff>184150</xdr:rowOff>
    </xdr:to>
    <xdr:cxnSp>
      <xdr:nvCxnSpPr>
        <xdr:cNvPr id="129" name="直接连接符 128"/>
        <xdr:cNvCxnSpPr/>
      </xdr:nvCxnSpPr>
      <xdr:spPr>
        <a:xfrm>
          <a:off x="375920" y="229818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1064</xdr:row>
      <xdr:rowOff>4445</xdr:rowOff>
    </xdr:from>
    <xdr:to>
      <xdr:col>1</xdr:col>
      <xdr:colOff>479425</xdr:colOff>
      <xdr:row>1066</xdr:row>
      <xdr:rowOff>0</xdr:rowOff>
    </xdr:to>
    <xdr:cxnSp>
      <xdr:nvCxnSpPr>
        <xdr:cNvPr id="130" name="直接连接符 129"/>
        <xdr:cNvCxnSpPr/>
      </xdr:nvCxnSpPr>
      <xdr:spPr>
        <a:xfrm>
          <a:off x="370205" y="227439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1057</xdr:row>
      <xdr:rowOff>4445</xdr:rowOff>
    </xdr:from>
    <xdr:to>
      <xdr:col>1</xdr:col>
      <xdr:colOff>479425</xdr:colOff>
      <xdr:row>1059</xdr:row>
      <xdr:rowOff>0</xdr:rowOff>
    </xdr:to>
    <xdr:cxnSp>
      <xdr:nvCxnSpPr>
        <xdr:cNvPr id="131" name="直接连接符 130"/>
        <xdr:cNvCxnSpPr/>
      </xdr:nvCxnSpPr>
      <xdr:spPr>
        <a:xfrm>
          <a:off x="370205" y="22585489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1032</xdr:row>
      <xdr:rowOff>5715</xdr:rowOff>
    </xdr:from>
    <xdr:to>
      <xdr:col>1</xdr:col>
      <xdr:colOff>474272</xdr:colOff>
      <xdr:row>1034</xdr:row>
      <xdr:rowOff>11</xdr:rowOff>
    </xdr:to>
    <xdr:cxnSp>
      <xdr:nvCxnSpPr>
        <xdr:cNvPr id="132" name="直接连接符 131"/>
        <xdr:cNvCxnSpPr/>
      </xdr:nvCxnSpPr>
      <xdr:spPr>
        <a:xfrm>
          <a:off x="370205" y="2205069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1053</xdr:row>
      <xdr:rowOff>4445</xdr:rowOff>
    </xdr:from>
    <xdr:to>
      <xdr:col>1</xdr:col>
      <xdr:colOff>479425</xdr:colOff>
      <xdr:row>1055</xdr:row>
      <xdr:rowOff>0</xdr:rowOff>
    </xdr:to>
    <xdr:cxnSp>
      <xdr:nvCxnSpPr>
        <xdr:cNvPr id="133" name="直接连接符 132"/>
        <xdr:cNvCxnSpPr/>
      </xdr:nvCxnSpPr>
      <xdr:spPr>
        <a:xfrm>
          <a:off x="370205" y="224864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1035</xdr:row>
      <xdr:rowOff>5715</xdr:rowOff>
    </xdr:from>
    <xdr:to>
      <xdr:col>1</xdr:col>
      <xdr:colOff>474272</xdr:colOff>
      <xdr:row>1037</xdr:row>
      <xdr:rowOff>11</xdr:rowOff>
    </xdr:to>
    <xdr:cxnSp>
      <xdr:nvCxnSpPr>
        <xdr:cNvPr id="134" name="直接连接符 133"/>
        <xdr:cNvCxnSpPr/>
      </xdr:nvCxnSpPr>
      <xdr:spPr>
        <a:xfrm>
          <a:off x="370205" y="2212994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1038</xdr:row>
      <xdr:rowOff>4445</xdr:rowOff>
    </xdr:from>
    <xdr:to>
      <xdr:col>1</xdr:col>
      <xdr:colOff>479425</xdr:colOff>
      <xdr:row>1040</xdr:row>
      <xdr:rowOff>0</xdr:rowOff>
    </xdr:to>
    <xdr:cxnSp>
      <xdr:nvCxnSpPr>
        <xdr:cNvPr id="135" name="直接连接符 134"/>
        <xdr:cNvCxnSpPr/>
      </xdr:nvCxnSpPr>
      <xdr:spPr>
        <a:xfrm>
          <a:off x="370205" y="221892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1042</xdr:row>
      <xdr:rowOff>5715</xdr:rowOff>
    </xdr:from>
    <xdr:to>
      <xdr:col>1</xdr:col>
      <xdr:colOff>431800</xdr:colOff>
      <xdr:row>1044</xdr:row>
      <xdr:rowOff>184150</xdr:rowOff>
    </xdr:to>
    <xdr:cxnSp>
      <xdr:nvCxnSpPr>
        <xdr:cNvPr id="136" name="直接连接符 135"/>
        <xdr:cNvCxnSpPr/>
      </xdr:nvCxnSpPr>
      <xdr:spPr>
        <a:xfrm>
          <a:off x="375920" y="222686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1017</xdr:row>
      <xdr:rowOff>5715</xdr:rowOff>
    </xdr:from>
    <xdr:to>
      <xdr:col>1</xdr:col>
      <xdr:colOff>474272</xdr:colOff>
      <xdr:row>1019</xdr:row>
      <xdr:rowOff>11</xdr:rowOff>
    </xdr:to>
    <xdr:cxnSp>
      <xdr:nvCxnSpPr>
        <xdr:cNvPr id="137" name="直接连接符 136"/>
        <xdr:cNvCxnSpPr/>
      </xdr:nvCxnSpPr>
      <xdr:spPr>
        <a:xfrm>
          <a:off x="370205" y="2171388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1020</xdr:row>
      <xdr:rowOff>5715</xdr:rowOff>
    </xdr:from>
    <xdr:to>
      <xdr:col>1</xdr:col>
      <xdr:colOff>474272</xdr:colOff>
      <xdr:row>1022</xdr:row>
      <xdr:rowOff>11</xdr:rowOff>
    </xdr:to>
    <xdr:cxnSp>
      <xdr:nvCxnSpPr>
        <xdr:cNvPr id="138" name="直接连接符 137"/>
        <xdr:cNvCxnSpPr/>
      </xdr:nvCxnSpPr>
      <xdr:spPr>
        <a:xfrm>
          <a:off x="370205" y="2179313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1023</xdr:row>
      <xdr:rowOff>5715</xdr:rowOff>
    </xdr:from>
    <xdr:to>
      <xdr:col>1</xdr:col>
      <xdr:colOff>431800</xdr:colOff>
      <xdr:row>1025</xdr:row>
      <xdr:rowOff>184150</xdr:rowOff>
    </xdr:to>
    <xdr:cxnSp>
      <xdr:nvCxnSpPr>
        <xdr:cNvPr id="139" name="直接连接符 138"/>
        <xdr:cNvCxnSpPr/>
      </xdr:nvCxnSpPr>
      <xdr:spPr>
        <a:xfrm>
          <a:off x="375920" y="218525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982</xdr:row>
      <xdr:rowOff>5715</xdr:rowOff>
    </xdr:from>
    <xdr:to>
      <xdr:col>1</xdr:col>
      <xdr:colOff>474272</xdr:colOff>
      <xdr:row>984</xdr:row>
      <xdr:rowOff>11</xdr:rowOff>
    </xdr:to>
    <xdr:cxnSp>
      <xdr:nvCxnSpPr>
        <xdr:cNvPr id="140" name="直接连接符 139"/>
        <xdr:cNvCxnSpPr/>
      </xdr:nvCxnSpPr>
      <xdr:spPr>
        <a:xfrm>
          <a:off x="370205" y="2096706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985</xdr:row>
      <xdr:rowOff>5715</xdr:rowOff>
    </xdr:from>
    <xdr:to>
      <xdr:col>1</xdr:col>
      <xdr:colOff>474272</xdr:colOff>
      <xdr:row>987</xdr:row>
      <xdr:rowOff>11</xdr:rowOff>
    </xdr:to>
    <xdr:cxnSp>
      <xdr:nvCxnSpPr>
        <xdr:cNvPr id="141" name="直接连接符 140"/>
        <xdr:cNvCxnSpPr/>
      </xdr:nvCxnSpPr>
      <xdr:spPr>
        <a:xfrm>
          <a:off x="370205" y="210463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988</xdr:row>
      <xdr:rowOff>4445</xdr:rowOff>
    </xdr:from>
    <xdr:to>
      <xdr:col>1</xdr:col>
      <xdr:colOff>479425</xdr:colOff>
      <xdr:row>990</xdr:row>
      <xdr:rowOff>0</xdr:rowOff>
    </xdr:to>
    <xdr:cxnSp>
      <xdr:nvCxnSpPr>
        <xdr:cNvPr id="142" name="直接连接符 141"/>
        <xdr:cNvCxnSpPr/>
      </xdr:nvCxnSpPr>
      <xdr:spPr>
        <a:xfrm>
          <a:off x="370205" y="211056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994</xdr:row>
      <xdr:rowOff>4445</xdr:rowOff>
    </xdr:from>
    <xdr:to>
      <xdr:col>1</xdr:col>
      <xdr:colOff>479425</xdr:colOff>
      <xdr:row>996</xdr:row>
      <xdr:rowOff>0</xdr:rowOff>
    </xdr:to>
    <xdr:cxnSp>
      <xdr:nvCxnSpPr>
        <xdr:cNvPr id="143" name="直接连接符 142"/>
        <xdr:cNvCxnSpPr/>
      </xdr:nvCxnSpPr>
      <xdr:spPr>
        <a:xfrm>
          <a:off x="370205" y="212244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997</xdr:row>
      <xdr:rowOff>5715</xdr:rowOff>
    </xdr:from>
    <xdr:to>
      <xdr:col>1</xdr:col>
      <xdr:colOff>431800</xdr:colOff>
      <xdr:row>999</xdr:row>
      <xdr:rowOff>184150</xdr:rowOff>
    </xdr:to>
    <xdr:cxnSp>
      <xdr:nvCxnSpPr>
        <xdr:cNvPr id="144" name="直接连接符 143"/>
        <xdr:cNvCxnSpPr/>
      </xdr:nvCxnSpPr>
      <xdr:spPr>
        <a:xfrm>
          <a:off x="375920" y="2128405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952</xdr:row>
      <xdr:rowOff>5715</xdr:rowOff>
    </xdr:from>
    <xdr:to>
      <xdr:col>1</xdr:col>
      <xdr:colOff>474272</xdr:colOff>
      <xdr:row>954</xdr:row>
      <xdr:rowOff>11</xdr:rowOff>
    </xdr:to>
    <xdr:cxnSp>
      <xdr:nvCxnSpPr>
        <xdr:cNvPr id="145" name="直接连接符 144"/>
        <xdr:cNvCxnSpPr/>
      </xdr:nvCxnSpPr>
      <xdr:spPr>
        <a:xfrm>
          <a:off x="370205" y="2033308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976</xdr:row>
      <xdr:rowOff>4445</xdr:rowOff>
    </xdr:from>
    <xdr:to>
      <xdr:col>1</xdr:col>
      <xdr:colOff>479425</xdr:colOff>
      <xdr:row>978</xdr:row>
      <xdr:rowOff>0</xdr:rowOff>
    </xdr:to>
    <xdr:cxnSp>
      <xdr:nvCxnSpPr>
        <xdr:cNvPr id="146" name="直接连接符 145"/>
        <xdr:cNvCxnSpPr/>
      </xdr:nvCxnSpPr>
      <xdr:spPr>
        <a:xfrm>
          <a:off x="370205" y="208282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956</xdr:row>
      <xdr:rowOff>5715</xdr:rowOff>
    </xdr:from>
    <xdr:to>
      <xdr:col>1</xdr:col>
      <xdr:colOff>474272</xdr:colOff>
      <xdr:row>958</xdr:row>
      <xdr:rowOff>11</xdr:rowOff>
    </xdr:to>
    <xdr:cxnSp>
      <xdr:nvCxnSpPr>
        <xdr:cNvPr id="147" name="直接连接符 146"/>
        <xdr:cNvCxnSpPr/>
      </xdr:nvCxnSpPr>
      <xdr:spPr>
        <a:xfrm>
          <a:off x="370205" y="204321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960</xdr:row>
      <xdr:rowOff>4445</xdr:rowOff>
    </xdr:from>
    <xdr:to>
      <xdr:col>1</xdr:col>
      <xdr:colOff>479425</xdr:colOff>
      <xdr:row>962</xdr:row>
      <xdr:rowOff>0</xdr:rowOff>
    </xdr:to>
    <xdr:cxnSp>
      <xdr:nvCxnSpPr>
        <xdr:cNvPr id="148" name="直接连接符 147"/>
        <xdr:cNvCxnSpPr/>
      </xdr:nvCxnSpPr>
      <xdr:spPr>
        <a:xfrm>
          <a:off x="370205" y="205112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963</xdr:row>
      <xdr:rowOff>4445</xdr:rowOff>
    </xdr:from>
    <xdr:to>
      <xdr:col>1</xdr:col>
      <xdr:colOff>479425</xdr:colOff>
      <xdr:row>965</xdr:row>
      <xdr:rowOff>0</xdr:rowOff>
    </xdr:to>
    <xdr:cxnSp>
      <xdr:nvCxnSpPr>
        <xdr:cNvPr id="149" name="直接连接符 148"/>
        <xdr:cNvCxnSpPr/>
      </xdr:nvCxnSpPr>
      <xdr:spPr>
        <a:xfrm>
          <a:off x="370205" y="20570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967</xdr:row>
      <xdr:rowOff>5715</xdr:rowOff>
    </xdr:from>
    <xdr:to>
      <xdr:col>1</xdr:col>
      <xdr:colOff>431800</xdr:colOff>
      <xdr:row>969</xdr:row>
      <xdr:rowOff>184150</xdr:rowOff>
    </xdr:to>
    <xdr:cxnSp>
      <xdr:nvCxnSpPr>
        <xdr:cNvPr id="150" name="直接连接符 149"/>
        <xdr:cNvCxnSpPr/>
      </xdr:nvCxnSpPr>
      <xdr:spPr>
        <a:xfrm>
          <a:off x="375920" y="206500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924</xdr:row>
      <xdr:rowOff>5715</xdr:rowOff>
    </xdr:from>
    <xdr:to>
      <xdr:col>1</xdr:col>
      <xdr:colOff>474272</xdr:colOff>
      <xdr:row>926</xdr:row>
      <xdr:rowOff>11</xdr:rowOff>
    </xdr:to>
    <xdr:cxnSp>
      <xdr:nvCxnSpPr>
        <xdr:cNvPr id="151" name="直接连接符 150"/>
        <xdr:cNvCxnSpPr/>
      </xdr:nvCxnSpPr>
      <xdr:spPr>
        <a:xfrm>
          <a:off x="370205" y="1973872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947</xdr:row>
      <xdr:rowOff>4445</xdr:rowOff>
    </xdr:from>
    <xdr:to>
      <xdr:col>1</xdr:col>
      <xdr:colOff>479425</xdr:colOff>
      <xdr:row>949</xdr:row>
      <xdr:rowOff>0</xdr:rowOff>
    </xdr:to>
    <xdr:cxnSp>
      <xdr:nvCxnSpPr>
        <xdr:cNvPr id="152" name="直接连接符 151"/>
        <xdr:cNvCxnSpPr/>
      </xdr:nvCxnSpPr>
      <xdr:spPr>
        <a:xfrm>
          <a:off x="370205" y="202140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927</xdr:row>
      <xdr:rowOff>5715</xdr:rowOff>
    </xdr:from>
    <xdr:to>
      <xdr:col>1</xdr:col>
      <xdr:colOff>474272</xdr:colOff>
      <xdr:row>929</xdr:row>
      <xdr:rowOff>11</xdr:rowOff>
    </xdr:to>
    <xdr:cxnSp>
      <xdr:nvCxnSpPr>
        <xdr:cNvPr id="153" name="直接连接符 152"/>
        <xdr:cNvCxnSpPr/>
      </xdr:nvCxnSpPr>
      <xdr:spPr>
        <a:xfrm>
          <a:off x="370205" y="198179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931</xdr:row>
      <xdr:rowOff>4445</xdr:rowOff>
    </xdr:from>
    <xdr:to>
      <xdr:col>1</xdr:col>
      <xdr:colOff>479425</xdr:colOff>
      <xdr:row>933</xdr:row>
      <xdr:rowOff>0</xdr:rowOff>
    </xdr:to>
    <xdr:cxnSp>
      <xdr:nvCxnSpPr>
        <xdr:cNvPr id="154" name="直接连接符 153"/>
        <xdr:cNvCxnSpPr/>
      </xdr:nvCxnSpPr>
      <xdr:spPr>
        <a:xfrm>
          <a:off x="370205" y="198970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936</xdr:row>
      <xdr:rowOff>4445</xdr:rowOff>
    </xdr:from>
    <xdr:to>
      <xdr:col>1</xdr:col>
      <xdr:colOff>479425</xdr:colOff>
      <xdr:row>938</xdr:row>
      <xdr:rowOff>0</xdr:rowOff>
    </xdr:to>
    <xdr:cxnSp>
      <xdr:nvCxnSpPr>
        <xdr:cNvPr id="155" name="直接连接符 154"/>
        <xdr:cNvCxnSpPr/>
      </xdr:nvCxnSpPr>
      <xdr:spPr>
        <a:xfrm>
          <a:off x="370205" y="199961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939</xdr:row>
      <xdr:rowOff>5715</xdr:rowOff>
    </xdr:from>
    <xdr:to>
      <xdr:col>1</xdr:col>
      <xdr:colOff>431800</xdr:colOff>
      <xdr:row>941</xdr:row>
      <xdr:rowOff>184150</xdr:rowOff>
    </xdr:to>
    <xdr:cxnSp>
      <xdr:nvCxnSpPr>
        <xdr:cNvPr id="156" name="直接连接符 155"/>
        <xdr:cNvCxnSpPr/>
      </xdr:nvCxnSpPr>
      <xdr:spPr>
        <a:xfrm>
          <a:off x="375920" y="200557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1013</xdr:row>
      <xdr:rowOff>4445</xdr:rowOff>
    </xdr:from>
    <xdr:to>
      <xdr:col>1</xdr:col>
      <xdr:colOff>479425</xdr:colOff>
      <xdr:row>1015</xdr:row>
      <xdr:rowOff>0</xdr:rowOff>
    </xdr:to>
    <xdr:cxnSp>
      <xdr:nvCxnSpPr>
        <xdr:cNvPr id="157" name="直接连接符 156"/>
        <xdr:cNvCxnSpPr/>
      </xdr:nvCxnSpPr>
      <xdr:spPr>
        <a:xfrm>
          <a:off x="370205" y="216147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1502</xdr:row>
      <xdr:rowOff>5715</xdr:rowOff>
    </xdr:from>
    <xdr:to>
      <xdr:col>1</xdr:col>
      <xdr:colOff>431800</xdr:colOff>
      <xdr:row>1504</xdr:row>
      <xdr:rowOff>184150</xdr:rowOff>
    </xdr:to>
    <xdr:cxnSp>
      <xdr:nvCxnSpPr>
        <xdr:cNvPr id="158" name="直接连接符 157"/>
        <xdr:cNvCxnSpPr/>
      </xdr:nvCxnSpPr>
      <xdr:spPr>
        <a:xfrm>
          <a:off x="375920" y="32055752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1493</xdr:row>
      <xdr:rowOff>5715</xdr:rowOff>
    </xdr:from>
    <xdr:to>
      <xdr:col>1</xdr:col>
      <xdr:colOff>431800</xdr:colOff>
      <xdr:row>1495</xdr:row>
      <xdr:rowOff>184150</xdr:rowOff>
    </xdr:to>
    <xdr:cxnSp>
      <xdr:nvCxnSpPr>
        <xdr:cNvPr id="159" name="直接连接符 158"/>
        <xdr:cNvCxnSpPr/>
      </xdr:nvCxnSpPr>
      <xdr:spPr>
        <a:xfrm>
          <a:off x="375920" y="3183782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1484</xdr:row>
      <xdr:rowOff>5715</xdr:rowOff>
    </xdr:from>
    <xdr:to>
      <xdr:col>1</xdr:col>
      <xdr:colOff>431800</xdr:colOff>
      <xdr:row>1486</xdr:row>
      <xdr:rowOff>184150</xdr:rowOff>
    </xdr:to>
    <xdr:cxnSp>
      <xdr:nvCxnSpPr>
        <xdr:cNvPr id="160" name="直接连接符 159"/>
        <xdr:cNvCxnSpPr/>
      </xdr:nvCxnSpPr>
      <xdr:spPr>
        <a:xfrm>
          <a:off x="375920" y="3161988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1471</xdr:row>
      <xdr:rowOff>5715</xdr:rowOff>
    </xdr:from>
    <xdr:to>
      <xdr:col>1</xdr:col>
      <xdr:colOff>431800</xdr:colOff>
      <xdr:row>1473</xdr:row>
      <xdr:rowOff>184150</xdr:rowOff>
    </xdr:to>
    <xdr:cxnSp>
      <xdr:nvCxnSpPr>
        <xdr:cNvPr id="161" name="直接连接符 160"/>
        <xdr:cNvCxnSpPr/>
      </xdr:nvCxnSpPr>
      <xdr:spPr>
        <a:xfrm>
          <a:off x="375920" y="3132270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1444</xdr:row>
      <xdr:rowOff>5715</xdr:rowOff>
    </xdr:from>
    <xdr:to>
      <xdr:col>1</xdr:col>
      <xdr:colOff>474272</xdr:colOff>
      <xdr:row>1446</xdr:row>
      <xdr:rowOff>11</xdr:rowOff>
    </xdr:to>
    <xdr:cxnSp>
      <xdr:nvCxnSpPr>
        <xdr:cNvPr id="162" name="直接连接符 161"/>
        <xdr:cNvCxnSpPr/>
      </xdr:nvCxnSpPr>
      <xdr:spPr>
        <a:xfrm>
          <a:off x="370205" y="307481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1467</xdr:row>
      <xdr:rowOff>4445</xdr:rowOff>
    </xdr:from>
    <xdr:to>
      <xdr:col>1</xdr:col>
      <xdr:colOff>479425</xdr:colOff>
      <xdr:row>1469</xdr:row>
      <xdr:rowOff>0</xdr:rowOff>
    </xdr:to>
    <xdr:cxnSp>
      <xdr:nvCxnSpPr>
        <xdr:cNvPr id="163" name="直接连接符 162"/>
        <xdr:cNvCxnSpPr/>
      </xdr:nvCxnSpPr>
      <xdr:spPr>
        <a:xfrm>
          <a:off x="370205" y="312235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1448</xdr:row>
      <xdr:rowOff>5715</xdr:rowOff>
    </xdr:from>
    <xdr:to>
      <xdr:col>1</xdr:col>
      <xdr:colOff>474272</xdr:colOff>
      <xdr:row>1450</xdr:row>
      <xdr:rowOff>11</xdr:rowOff>
    </xdr:to>
    <xdr:cxnSp>
      <xdr:nvCxnSpPr>
        <xdr:cNvPr id="164" name="直接连接符 163"/>
        <xdr:cNvCxnSpPr/>
      </xdr:nvCxnSpPr>
      <xdr:spPr>
        <a:xfrm>
          <a:off x="370205" y="3084722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1453</xdr:row>
      <xdr:rowOff>4445</xdr:rowOff>
    </xdr:from>
    <xdr:to>
      <xdr:col>1</xdr:col>
      <xdr:colOff>479425</xdr:colOff>
      <xdr:row>1455</xdr:row>
      <xdr:rowOff>0</xdr:rowOff>
    </xdr:to>
    <xdr:cxnSp>
      <xdr:nvCxnSpPr>
        <xdr:cNvPr id="165" name="直接连接符 164"/>
        <xdr:cNvCxnSpPr/>
      </xdr:nvCxnSpPr>
      <xdr:spPr>
        <a:xfrm>
          <a:off x="370205" y="309461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1456</xdr:row>
      <xdr:rowOff>4445</xdr:rowOff>
    </xdr:from>
    <xdr:to>
      <xdr:col>1</xdr:col>
      <xdr:colOff>479425</xdr:colOff>
      <xdr:row>1458</xdr:row>
      <xdr:rowOff>0</xdr:rowOff>
    </xdr:to>
    <xdr:cxnSp>
      <xdr:nvCxnSpPr>
        <xdr:cNvPr id="166" name="直接连接符 165"/>
        <xdr:cNvCxnSpPr/>
      </xdr:nvCxnSpPr>
      <xdr:spPr>
        <a:xfrm>
          <a:off x="370205" y="310055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1460</xdr:row>
      <xdr:rowOff>5715</xdr:rowOff>
    </xdr:from>
    <xdr:to>
      <xdr:col>1</xdr:col>
      <xdr:colOff>431800</xdr:colOff>
      <xdr:row>1462</xdr:row>
      <xdr:rowOff>184150</xdr:rowOff>
    </xdr:to>
    <xdr:cxnSp>
      <xdr:nvCxnSpPr>
        <xdr:cNvPr id="167" name="直接连接符 166"/>
        <xdr:cNvCxnSpPr/>
      </xdr:nvCxnSpPr>
      <xdr:spPr>
        <a:xfrm>
          <a:off x="375920" y="310849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1417</xdr:row>
      <xdr:rowOff>5715</xdr:rowOff>
    </xdr:from>
    <xdr:to>
      <xdr:col>1</xdr:col>
      <xdr:colOff>474272</xdr:colOff>
      <xdr:row>1419</xdr:row>
      <xdr:rowOff>11</xdr:rowOff>
    </xdr:to>
    <xdr:cxnSp>
      <xdr:nvCxnSpPr>
        <xdr:cNvPr id="168" name="直接连接符 167"/>
        <xdr:cNvCxnSpPr/>
      </xdr:nvCxnSpPr>
      <xdr:spPr>
        <a:xfrm>
          <a:off x="370205" y="3017361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1440</xdr:row>
      <xdr:rowOff>4445</xdr:rowOff>
    </xdr:from>
    <xdr:to>
      <xdr:col>1</xdr:col>
      <xdr:colOff>479425</xdr:colOff>
      <xdr:row>1442</xdr:row>
      <xdr:rowOff>0</xdr:rowOff>
    </xdr:to>
    <xdr:cxnSp>
      <xdr:nvCxnSpPr>
        <xdr:cNvPr id="169" name="直接连接符 168"/>
        <xdr:cNvCxnSpPr/>
      </xdr:nvCxnSpPr>
      <xdr:spPr>
        <a:xfrm>
          <a:off x="370205" y="306489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1421</xdr:row>
      <xdr:rowOff>5715</xdr:rowOff>
    </xdr:from>
    <xdr:to>
      <xdr:col>1</xdr:col>
      <xdr:colOff>474272</xdr:colOff>
      <xdr:row>1423</xdr:row>
      <xdr:rowOff>11</xdr:rowOff>
    </xdr:to>
    <xdr:cxnSp>
      <xdr:nvCxnSpPr>
        <xdr:cNvPr id="170" name="直接连接符 169"/>
        <xdr:cNvCxnSpPr/>
      </xdr:nvCxnSpPr>
      <xdr:spPr>
        <a:xfrm>
          <a:off x="370205" y="3027267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1424</xdr:row>
      <xdr:rowOff>4445</xdr:rowOff>
    </xdr:from>
    <xdr:to>
      <xdr:col>1</xdr:col>
      <xdr:colOff>479425</xdr:colOff>
      <xdr:row>1426</xdr:row>
      <xdr:rowOff>0</xdr:rowOff>
    </xdr:to>
    <xdr:cxnSp>
      <xdr:nvCxnSpPr>
        <xdr:cNvPr id="171" name="直接连接符 170"/>
        <xdr:cNvCxnSpPr/>
      </xdr:nvCxnSpPr>
      <xdr:spPr>
        <a:xfrm>
          <a:off x="370205" y="303319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1427</xdr:row>
      <xdr:rowOff>4445</xdr:rowOff>
    </xdr:from>
    <xdr:to>
      <xdr:col>1</xdr:col>
      <xdr:colOff>479425</xdr:colOff>
      <xdr:row>1429</xdr:row>
      <xdr:rowOff>0</xdr:rowOff>
    </xdr:to>
    <xdr:cxnSp>
      <xdr:nvCxnSpPr>
        <xdr:cNvPr id="172" name="直接连接符 171"/>
        <xdr:cNvCxnSpPr/>
      </xdr:nvCxnSpPr>
      <xdr:spPr>
        <a:xfrm>
          <a:off x="370205" y="303914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1430</xdr:row>
      <xdr:rowOff>5715</xdr:rowOff>
    </xdr:from>
    <xdr:to>
      <xdr:col>1</xdr:col>
      <xdr:colOff>431800</xdr:colOff>
      <xdr:row>1432</xdr:row>
      <xdr:rowOff>184150</xdr:rowOff>
    </xdr:to>
    <xdr:cxnSp>
      <xdr:nvCxnSpPr>
        <xdr:cNvPr id="173" name="直接连接符 172"/>
        <xdr:cNvCxnSpPr/>
      </xdr:nvCxnSpPr>
      <xdr:spPr>
        <a:xfrm>
          <a:off x="375920" y="304509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1386</xdr:row>
      <xdr:rowOff>5715</xdr:rowOff>
    </xdr:from>
    <xdr:to>
      <xdr:col>1</xdr:col>
      <xdr:colOff>474272</xdr:colOff>
      <xdr:row>1388</xdr:row>
      <xdr:rowOff>11</xdr:rowOff>
    </xdr:to>
    <xdr:cxnSp>
      <xdr:nvCxnSpPr>
        <xdr:cNvPr id="174" name="直接连接符 173"/>
        <xdr:cNvCxnSpPr/>
      </xdr:nvCxnSpPr>
      <xdr:spPr>
        <a:xfrm>
          <a:off x="370205" y="2951981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1412</xdr:row>
      <xdr:rowOff>4445</xdr:rowOff>
    </xdr:from>
    <xdr:to>
      <xdr:col>1</xdr:col>
      <xdr:colOff>479425</xdr:colOff>
      <xdr:row>1414</xdr:row>
      <xdr:rowOff>0</xdr:rowOff>
    </xdr:to>
    <xdr:cxnSp>
      <xdr:nvCxnSpPr>
        <xdr:cNvPr id="175" name="直接连接符 174"/>
        <xdr:cNvCxnSpPr/>
      </xdr:nvCxnSpPr>
      <xdr:spPr>
        <a:xfrm>
          <a:off x="370205" y="300546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1389</xdr:row>
      <xdr:rowOff>5715</xdr:rowOff>
    </xdr:from>
    <xdr:to>
      <xdr:col>1</xdr:col>
      <xdr:colOff>474272</xdr:colOff>
      <xdr:row>1391</xdr:row>
      <xdr:rowOff>11</xdr:rowOff>
    </xdr:to>
    <xdr:cxnSp>
      <xdr:nvCxnSpPr>
        <xdr:cNvPr id="176" name="直接连接符 175"/>
        <xdr:cNvCxnSpPr/>
      </xdr:nvCxnSpPr>
      <xdr:spPr>
        <a:xfrm>
          <a:off x="370205" y="295990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1393</xdr:row>
      <xdr:rowOff>4445</xdr:rowOff>
    </xdr:from>
    <xdr:to>
      <xdr:col>1</xdr:col>
      <xdr:colOff>479425</xdr:colOff>
      <xdr:row>1395</xdr:row>
      <xdr:rowOff>0</xdr:rowOff>
    </xdr:to>
    <xdr:cxnSp>
      <xdr:nvCxnSpPr>
        <xdr:cNvPr id="177" name="直接连接符 176"/>
        <xdr:cNvCxnSpPr/>
      </xdr:nvCxnSpPr>
      <xdr:spPr>
        <a:xfrm>
          <a:off x="370205" y="296781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1396</xdr:row>
      <xdr:rowOff>5715</xdr:rowOff>
    </xdr:from>
    <xdr:to>
      <xdr:col>1</xdr:col>
      <xdr:colOff>431800</xdr:colOff>
      <xdr:row>1398</xdr:row>
      <xdr:rowOff>184150</xdr:rowOff>
    </xdr:to>
    <xdr:cxnSp>
      <xdr:nvCxnSpPr>
        <xdr:cNvPr id="178" name="直接连接符 177"/>
        <xdr:cNvCxnSpPr/>
      </xdr:nvCxnSpPr>
      <xdr:spPr>
        <a:xfrm>
          <a:off x="375920" y="297377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1285</xdr:row>
      <xdr:rowOff>5715</xdr:rowOff>
    </xdr:from>
    <xdr:to>
      <xdr:col>1</xdr:col>
      <xdr:colOff>474272</xdr:colOff>
      <xdr:row>1287</xdr:row>
      <xdr:rowOff>11</xdr:rowOff>
    </xdr:to>
    <xdr:cxnSp>
      <xdr:nvCxnSpPr>
        <xdr:cNvPr id="179" name="直接连接符 178"/>
        <xdr:cNvCxnSpPr/>
      </xdr:nvCxnSpPr>
      <xdr:spPr>
        <a:xfrm>
          <a:off x="370205" y="2741974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1315</xdr:row>
      <xdr:rowOff>4445</xdr:rowOff>
    </xdr:from>
    <xdr:to>
      <xdr:col>1</xdr:col>
      <xdr:colOff>479425</xdr:colOff>
      <xdr:row>1317</xdr:row>
      <xdr:rowOff>0</xdr:rowOff>
    </xdr:to>
    <xdr:cxnSp>
      <xdr:nvCxnSpPr>
        <xdr:cNvPr id="180" name="直接连接符 179"/>
        <xdr:cNvCxnSpPr/>
      </xdr:nvCxnSpPr>
      <xdr:spPr>
        <a:xfrm>
          <a:off x="370205" y="280337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1288</xdr:row>
      <xdr:rowOff>4445</xdr:rowOff>
    </xdr:from>
    <xdr:to>
      <xdr:col>1</xdr:col>
      <xdr:colOff>479425</xdr:colOff>
      <xdr:row>1290</xdr:row>
      <xdr:rowOff>0</xdr:rowOff>
    </xdr:to>
    <xdr:cxnSp>
      <xdr:nvCxnSpPr>
        <xdr:cNvPr id="181" name="直接连接符 180"/>
        <xdr:cNvCxnSpPr/>
      </xdr:nvCxnSpPr>
      <xdr:spPr>
        <a:xfrm>
          <a:off x="370205" y="274988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1294</xdr:row>
      <xdr:rowOff>4445</xdr:rowOff>
    </xdr:from>
    <xdr:to>
      <xdr:col>1</xdr:col>
      <xdr:colOff>479425</xdr:colOff>
      <xdr:row>1296</xdr:row>
      <xdr:rowOff>0</xdr:rowOff>
    </xdr:to>
    <xdr:cxnSp>
      <xdr:nvCxnSpPr>
        <xdr:cNvPr id="182" name="直接连接符 181"/>
        <xdr:cNvCxnSpPr/>
      </xdr:nvCxnSpPr>
      <xdr:spPr>
        <a:xfrm>
          <a:off x="370205" y="276177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1298</xdr:row>
      <xdr:rowOff>5715</xdr:rowOff>
    </xdr:from>
    <xdr:to>
      <xdr:col>1</xdr:col>
      <xdr:colOff>431800</xdr:colOff>
      <xdr:row>1300</xdr:row>
      <xdr:rowOff>184150</xdr:rowOff>
    </xdr:to>
    <xdr:cxnSp>
      <xdr:nvCxnSpPr>
        <xdr:cNvPr id="183" name="直接连接符 182"/>
        <xdr:cNvCxnSpPr/>
      </xdr:nvCxnSpPr>
      <xdr:spPr>
        <a:xfrm>
          <a:off x="375920" y="276971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1262</xdr:row>
      <xdr:rowOff>5715</xdr:rowOff>
    </xdr:from>
    <xdr:to>
      <xdr:col>1</xdr:col>
      <xdr:colOff>474272</xdr:colOff>
      <xdr:row>1264</xdr:row>
      <xdr:rowOff>11</xdr:rowOff>
    </xdr:to>
    <xdr:cxnSp>
      <xdr:nvCxnSpPr>
        <xdr:cNvPr id="184" name="直接连接符 183"/>
        <xdr:cNvCxnSpPr/>
      </xdr:nvCxnSpPr>
      <xdr:spPr>
        <a:xfrm>
          <a:off x="370205" y="2692444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1266</xdr:row>
      <xdr:rowOff>4445</xdr:rowOff>
    </xdr:from>
    <xdr:to>
      <xdr:col>1</xdr:col>
      <xdr:colOff>479425</xdr:colOff>
      <xdr:row>1268</xdr:row>
      <xdr:rowOff>0</xdr:rowOff>
    </xdr:to>
    <xdr:cxnSp>
      <xdr:nvCxnSpPr>
        <xdr:cNvPr id="185" name="直接连接符 184"/>
        <xdr:cNvCxnSpPr/>
      </xdr:nvCxnSpPr>
      <xdr:spPr>
        <a:xfrm>
          <a:off x="370205" y="270233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1269</xdr:row>
      <xdr:rowOff>4445</xdr:rowOff>
    </xdr:from>
    <xdr:to>
      <xdr:col>1</xdr:col>
      <xdr:colOff>479425</xdr:colOff>
      <xdr:row>1271</xdr:row>
      <xdr:rowOff>0</xdr:rowOff>
    </xdr:to>
    <xdr:cxnSp>
      <xdr:nvCxnSpPr>
        <xdr:cNvPr id="186" name="直接连接符 185"/>
        <xdr:cNvCxnSpPr/>
      </xdr:nvCxnSpPr>
      <xdr:spPr>
        <a:xfrm>
          <a:off x="370205" y="270828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1272</xdr:row>
      <xdr:rowOff>5715</xdr:rowOff>
    </xdr:from>
    <xdr:to>
      <xdr:col>1</xdr:col>
      <xdr:colOff>431800</xdr:colOff>
      <xdr:row>1274</xdr:row>
      <xdr:rowOff>184150</xdr:rowOff>
    </xdr:to>
    <xdr:cxnSp>
      <xdr:nvCxnSpPr>
        <xdr:cNvPr id="187" name="直接连接符 186"/>
        <xdr:cNvCxnSpPr/>
      </xdr:nvCxnSpPr>
      <xdr:spPr>
        <a:xfrm>
          <a:off x="375920" y="271423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1219</xdr:row>
      <xdr:rowOff>5715</xdr:rowOff>
    </xdr:from>
    <xdr:to>
      <xdr:col>1</xdr:col>
      <xdr:colOff>474272</xdr:colOff>
      <xdr:row>1221</xdr:row>
      <xdr:rowOff>11</xdr:rowOff>
    </xdr:to>
    <xdr:cxnSp>
      <xdr:nvCxnSpPr>
        <xdr:cNvPr id="188" name="直接连接符 187"/>
        <xdr:cNvCxnSpPr/>
      </xdr:nvCxnSpPr>
      <xdr:spPr>
        <a:xfrm>
          <a:off x="370205" y="2603290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1257</xdr:row>
      <xdr:rowOff>4445</xdr:rowOff>
    </xdr:from>
    <xdr:to>
      <xdr:col>1</xdr:col>
      <xdr:colOff>479425</xdr:colOff>
      <xdr:row>1259</xdr:row>
      <xdr:rowOff>0</xdr:rowOff>
    </xdr:to>
    <xdr:cxnSp>
      <xdr:nvCxnSpPr>
        <xdr:cNvPr id="189" name="直接连接符 188"/>
        <xdr:cNvCxnSpPr/>
      </xdr:nvCxnSpPr>
      <xdr:spPr>
        <a:xfrm>
          <a:off x="370205" y="268054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1223</xdr:row>
      <xdr:rowOff>5715</xdr:rowOff>
    </xdr:from>
    <xdr:to>
      <xdr:col>1</xdr:col>
      <xdr:colOff>474272</xdr:colOff>
      <xdr:row>1225</xdr:row>
      <xdr:rowOff>11</xdr:rowOff>
    </xdr:to>
    <xdr:cxnSp>
      <xdr:nvCxnSpPr>
        <xdr:cNvPr id="190" name="直接连接符 189"/>
        <xdr:cNvCxnSpPr/>
      </xdr:nvCxnSpPr>
      <xdr:spPr>
        <a:xfrm>
          <a:off x="370205" y="261319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1228</xdr:row>
      <xdr:rowOff>4445</xdr:rowOff>
    </xdr:from>
    <xdr:to>
      <xdr:col>1</xdr:col>
      <xdr:colOff>479425</xdr:colOff>
      <xdr:row>1230</xdr:row>
      <xdr:rowOff>0</xdr:rowOff>
    </xdr:to>
    <xdr:cxnSp>
      <xdr:nvCxnSpPr>
        <xdr:cNvPr id="191" name="直接连接符 190"/>
        <xdr:cNvCxnSpPr/>
      </xdr:nvCxnSpPr>
      <xdr:spPr>
        <a:xfrm>
          <a:off x="370205" y="262308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1233</xdr:row>
      <xdr:rowOff>4445</xdr:rowOff>
    </xdr:from>
    <xdr:to>
      <xdr:col>1</xdr:col>
      <xdr:colOff>479425</xdr:colOff>
      <xdr:row>1235</xdr:row>
      <xdr:rowOff>0</xdr:rowOff>
    </xdr:to>
    <xdr:cxnSp>
      <xdr:nvCxnSpPr>
        <xdr:cNvPr id="192" name="直接连接符 191"/>
        <xdr:cNvCxnSpPr/>
      </xdr:nvCxnSpPr>
      <xdr:spPr>
        <a:xfrm>
          <a:off x="370205" y="263299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1238</xdr:row>
      <xdr:rowOff>5715</xdr:rowOff>
    </xdr:from>
    <xdr:to>
      <xdr:col>1</xdr:col>
      <xdr:colOff>431800</xdr:colOff>
      <xdr:row>1240</xdr:row>
      <xdr:rowOff>184150</xdr:rowOff>
    </xdr:to>
    <xdr:cxnSp>
      <xdr:nvCxnSpPr>
        <xdr:cNvPr id="193" name="直接连接符 192"/>
        <xdr:cNvCxnSpPr/>
      </xdr:nvCxnSpPr>
      <xdr:spPr>
        <a:xfrm>
          <a:off x="375920" y="264291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1177</xdr:row>
      <xdr:rowOff>5715</xdr:rowOff>
    </xdr:from>
    <xdr:to>
      <xdr:col>1</xdr:col>
      <xdr:colOff>474272</xdr:colOff>
      <xdr:row>1179</xdr:row>
      <xdr:rowOff>11</xdr:rowOff>
    </xdr:to>
    <xdr:cxnSp>
      <xdr:nvCxnSpPr>
        <xdr:cNvPr id="194" name="直接连接符 193"/>
        <xdr:cNvCxnSpPr/>
      </xdr:nvCxnSpPr>
      <xdr:spPr>
        <a:xfrm>
          <a:off x="370205" y="2516117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1213</xdr:row>
      <xdr:rowOff>4445</xdr:rowOff>
    </xdr:from>
    <xdr:to>
      <xdr:col>1</xdr:col>
      <xdr:colOff>479425</xdr:colOff>
      <xdr:row>1215</xdr:row>
      <xdr:rowOff>0</xdr:rowOff>
    </xdr:to>
    <xdr:cxnSp>
      <xdr:nvCxnSpPr>
        <xdr:cNvPr id="195" name="直接连接符 194"/>
        <xdr:cNvCxnSpPr/>
      </xdr:nvCxnSpPr>
      <xdr:spPr>
        <a:xfrm>
          <a:off x="370205" y="258940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1183</xdr:row>
      <xdr:rowOff>5715</xdr:rowOff>
    </xdr:from>
    <xdr:to>
      <xdr:col>1</xdr:col>
      <xdr:colOff>474272</xdr:colOff>
      <xdr:row>1185</xdr:row>
      <xdr:rowOff>11</xdr:rowOff>
    </xdr:to>
    <xdr:cxnSp>
      <xdr:nvCxnSpPr>
        <xdr:cNvPr id="196" name="直接连接符 195"/>
        <xdr:cNvCxnSpPr/>
      </xdr:nvCxnSpPr>
      <xdr:spPr>
        <a:xfrm>
          <a:off x="370205" y="252998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1188</xdr:row>
      <xdr:rowOff>4445</xdr:rowOff>
    </xdr:from>
    <xdr:to>
      <xdr:col>1</xdr:col>
      <xdr:colOff>479425</xdr:colOff>
      <xdr:row>1190</xdr:row>
      <xdr:rowOff>0</xdr:rowOff>
    </xdr:to>
    <xdr:cxnSp>
      <xdr:nvCxnSpPr>
        <xdr:cNvPr id="197" name="直接连接符 196"/>
        <xdr:cNvCxnSpPr/>
      </xdr:nvCxnSpPr>
      <xdr:spPr>
        <a:xfrm>
          <a:off x="370205" y="253987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1192</xdr:row>
      <xdr:rowOff>4445</xdr:rowOff>
    </xdr:from>
    <xdr:to>
      <xdr:col>1</xdr:col>
      <xdr:colOff>479425</xdr:colOff>
      <xdr:row>1194</xdr:row>
      <xdr:rowOff>0</xdr:rowOff>
    </xdr:to>
    <xdr:cxnSp>
      <xdr:nvCxnSpPr>
        <xdr:cNvPr id="198" name="直接连接符 197"/>
        <xdr:cNvCxnSpPr/>
      </xdr:nvCxnSpPr>
      <xdr:spPr>
        <a:xfrm>
          <a:off x="370205" y="254780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1195</xdr:row>
      <xdr:rowOff>5715</xdr:rowOff>
    </xdr:from>
    <xdr:to>
      <xdr:col>1</xdr:col>
      <xdr:colOff>431800</xdr:colOff>
      <xdr:row>1197</xdr:row>
      <xdr:rowOff>184150</xdr:rowOff>
    </xdr:to>
    <xdr:cxnSp>
      <xdr:nvCxnSpPr>
        <xdr:cNvPr id="199" name="直接连接符 198"/>
        <xdr:cNvCxnSpPr/>
      </xdr:nvCxnSpPr>
      <xdr:spPr>
        <a:xfrm>
          <a:off x="375920" y="255376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1874</xdr:row>
      <xdr:rowOff>4445</xdr:rowOff>
    </xdr:from>
    <xdr:to>
      <xdr:col>1</xdr:col>
      <xdr:colOff>479425</xdr:colOff>
      <xdr:row>1876</xdr:row>
      <xdr:rowOff>0</xdr:rowOff>
    </xdr:to>
    <xdr:cxnSp>
      <xdr:nvCxnSpPr>
        <xdr:cNvPr id="200" name="直接连接符 199"/>
        <xdr:cNvCxnSpPr/>
      </xdr:nvCxnSpPr>
      <xdr:spPr>
        <a:xfrm>
          <a:off x="370205" y="399804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1854</xdr:row>
      <xdr:rowOff>5715</xdr:rowOff>
    </xdr:from>
    <xdr:to>
      <xdr:col>1</xdr:col>
      <xdr:colOff>474272</xdr:colOff>
      <xdr:row>1856</xdr:row>
      <xdr:rowOff>11</xdr:rowOff>
    </xdr:to>
    <xdr:cxnSp>
      <xdr:nvCxnSpPr>
        <xdr:cNvPr id="201" name="直接连接符 200"/>
        <xdr:cNvCxnSpPr/>
      </xdr:nvCxnSpPr>
      <xdr:spPr>
        <a:xfrm>
          <a:off x="370205" y="3956450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1859</xdr:row>
      <xdr:rowOff>5715</xdr:rowOff>
    </xdr:from>
    <xdr:to>
      <xdr:col>1</xdr:col>
      <xdr:colOff>431800</xdr:colOff>
      <xdr:row>1861</xdr:row>
      <xdr:rowOff>184150</xdr:rowOff>
    </xdr:to>
    <xdr:cxnSp>
      <xdr:nvCxnSpPr>
        <xdr:cNvPr id="202" name="直接连接符 201"/>
        <xdr:cNvCxnSpPr/>
      </xdr:nvCxnSpPr>
      <xdr:spPr>
        <a:xfrm>
          <a:off x="375920" y="396833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1849</xdr:row>
      <xdr:rowOff>5715</xdr:rowOff>
    </xdr:from>
    <xdr:to>
      <xdr:col>1</xdr:col>
      <xdr:colOff>431800</xdr:colOff>
      <xdr:row>1851</xdr:row>
      <xdr:rowOff>184150</xdr:rowOff>
    </xdr:to>
    <xdr:cxnSp>
      <xdr:nvCxnSpPr>
        <xdr:cNvPr id="203" name="直接连接符 202"/>
        <xdr:cNvCxnSpPr/>
      </xdr:nvCxnSpPr>
      <xdr:spPr>
        <a:xfrm>
          <a:off x="375920" y="39425816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1812</xdr:row>
      <xdr:rowOff>5715</xdr:rowOff>
    </xdr:from>
    <xdr:to>
      <xdr:col>1</xdr:col>
      <xdr:colOff>474272</xdr:colOff>
      <xdr:row>1814</xdr:row>
      <xdr:rowOff>11</xdr:rowOff>
    </xdr:to>
    <xdr:cxnSp>
      <xdr:nvCxnSpPr>
        <xdr:cNvPr id="204" name="直接连接符 203"/>
        <xdr:cNvCxnSpPr/>
      </xdr:nvCxnSpPr>
      <xdr:spPr>
        <a:xfrm>
          <a:off x="370205" y="3865314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1843</xdr:row>
      <xdr:rowOff>4445</xdr:rowOff>
    </xdr:from>
    <xdr:to>
      <xdr:col>1</xdr:col>
      <xdr:colOff>479425</xdr:colOff>
      <xdr:row>1845</xdr:row>
      <xdr:rowOff>0</xdr:rowOff>
    </xdr:to>
    <xdr:cxnSp>
      <xdr:nvCxnSpPr>
        <xdr:cNvPr id="205" name="直接连接符 204"/>
        <xdr:cNvCxnSpPr/>
      </xdr:nvCxnSpPr>
      <xdr:spPr>
        <a:xfrm>
          <a:off x="370205" y="392870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1816</xdr:row>
      <xdr:rowOff>5715</xdr:rowOff>
    </xdr:from>
    <xdr:to>
      <xdr:col>1</xdr:col>
      <xdr:colOff>472440</xdr:colOff>
      <xdr:row>1817</xdr:row>
      <xdr:rowOff>175260</xdr:rowOff>
    </xdr:to>
    <xdr:cxnSp>
      <xdr:nvCxnSpPr>
        <xdr:cNvPr id="206" name="直接连接符 205"/>
        <xdr:cNvCxnSpPr/>
      </xdr:nvCxnSpPr>
      <xdr:spPr>
        <a:xfrm>
          <a:off x="370205" y="38752208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1823</xdr:row>
      <xdr:rowOff>4445</xdr:rowOff>
    </xdr:from>
    <xdr:to>
      <xdr:col>1</xdr:col>
      <xdr:colOff>479425</xdr:colOff>
      <xdr:row>1825</xdr:row>
      <xdr:rowOff>0</xdr:rowOff>
    </xdr:to>
    <xdr:cxnSp>
      <xdr:nvCxnSpPr>
        <xdr:cNvPr id="207" name="直接连接符 206"/>
        <xdr:cNvCxnSpPr/>
      </xdr:nvCxnSpPr>
      <xdr:spPr>
        <a:xfrm>
          <a:off x="370205" y="388907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1827</xdr:row>
      <xdr:rowOff>5715</xdr:rowOff>
    </xdr:from>
    <xdr:to>
      <xdr:col>1</xdr:col>
      <xdr:colOff>431800</xdr:colOff>
      <xdr:row>1829</xdr:row>
      <xdr:rowOff>184150</xdr:rowOff>
    </xdr:to>
    <xdr:cxnSp>
      <xdr:nvCxnSpPr>
        <xdr:cNvPr id="208" name="直接连接符 207"/>
        <xdr:cNvCxnSpPr/>
      </xdr:nvCxnSpPr>
      <xdr:spPr>
        <a:xfrm>
          <a:off x="375920" y="3897014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1781</xdr:row>
      <xdr:rowOff>5715</xdr:rowOff>
    </xdr:from>
    <xdr:to>
      <xdr:col>1</xdr:col>
      <xdr:colOff>474272</xdr:colOff>
      <xdr:row>1783</xdr:row>
      <xdr:rowOff>11</xdr:rowOff>
    </xdr:to>
    <xdr:cxnSp>
      <xdr:nvCxnSpPr>
        <xdr:cNvPr id="209" name="直接连接符 208"/>
        <xdr:cNvCxnSpPr/>
      </xdr:nvCxnSpPr>
      <xdr:spPr>
        <a:xfrm>
          <a:off x="370205" y="3799935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1807</xdr:row>
      <xdr:rowOff>4445</xdr:rowOff>
    </xdr:from>
    <xdr:to>
      <xdr:col>1</xdr:col>
      <xdr:colOff>479425</xdr:colOff>
      <xdr:row>1809</xdr:row>
      <xdr:rowOff>0</xdr:rowOff>
    </xdr:to>
    <xdr:cxnSp>
      <xdr:nvCxnSpPr>
        <xdr:cNvPr id="210" name="直接连接符 209"/>
        <xdr:cNvCxnSpPr/>
      </xdr:nvCxnSpPr>
      <xdr:spPr>
        <a:xfrm>
          <a:off x="370205" y="385341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1785</xdr:row>
      <xdr:rowOff>5715</xdr:rowOff>
    </xdr:from>
    <xdr:to>
      <xdr:col>1</xdr:col>
      <xdr:colOff>474272</xdr:colOff>
      <xdr:row>1787</xdr:row>
      <xdr:rowOff>11</xdr:rowOff>
    </xdr:to>
    <xdr:cxnSp>
      <xdr:nvCxnSpPr>
        <xdr:cNvPr id="211" name="直接连接符 210"/>
        <xdr:cNvCxnSpPr/>
      </xdr:nvCxnSpPr>
      <xdr:spPr>
        <a:xfrm>
          <a:off x="370205" y="3809841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1789</xdr:row>
      <xdr:rowOff>4445</xdr:rowOff>
    </xdr:from>
    <xdr:to>
      <xdr:col>1</xdr:col>
      <xdr:colOff>479425</xdr:colOff>
      <xdr:row>1791</xdr:row>
      <xdr:rowOff>0</xdr:rowOff>
    </xdr:to>
    <xdr:cxnSp>
      <xdr:nvCxnSpPr>
        <xdr:cNvPr id="212" name="直接连接符 211"/>
        <xdr:cNvCxnSpPr/>
      </xdr:nvCxnSpPr>
      <xdr:spPr>
        <a:xfrm>
          <a:off x="370205" y="381775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1792</xdr:row>
      <xdr:rowOff>4445</xdr:rowOff>
    </xdr:from>
    <xdr:to>
      <xdr:col>1</xdr:col>
      <xdr:colOff>479425</xdr:colOff>
      <xdr:row>1794</xdr:row>
      <xdr:rowOff>0</xdr:rowOff>
    </xdr:to>
    <xdr:cxnSp>
      <xdr:nvCxnSpPr>
        <xdr:cNvPr id="213" name="直接连接符 212"/>
        <xdr:cNvCxnSpPr/>
      </xdr:nvCxnSpPr>
      <xdr:spPr>
        <a:xfrm>
          <a:off x="370205" y="382369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1796</xdr:row>
      <xdr:rowOff>5715</xdr:rowOff>
    </xdr:from>
    <xdr:to>
      <xdr:col>1</xdr:col>
      <xdr:colOff>431800</xdr:colOff>
      <xdr:row>1798</xdr:row>
      <xdr:rowOff>184150</xdr:rowOff>
    </xdr:to>
    <xdr:cxnSp>
      <xdr:nvCxnSpPr>
        <xdr:cNvPr id="214" name="直接连接符 213"/>
        <xdr:cNvCxnSpPr/>
      </xdr:nvCxnSpPr>
      <xdr:spPr>
        <a:xfrm>
          <a:off x="375920" y="383163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1753</xdr:row>
      <xdr:rowOff>5715</xdr:rowOff>
    </xdr:from>
    <xdr:to>
      <xdr:col>1</xdr:col>
      <xdr:colOff>474272</xdr:colOff>
      <xdr:row>1755</xdr:row>
      <xdr:rowOff>11</xdr:rowOff>
    </xdr:to>
    <xdr:cxnSp>
      <xdr:nvCxnSpPr>
        <xdr:cNvPr id="215" name="直接连接符 214"/>
        <xdr:cNvCxnSpPr/>
      </xdr:nvCxnSpPr>
      <xdr:spPr>
        <a:xfrm>
          <a:off x="370205" y="3740499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1777</xdr:row>
      <xdr:rowOff>4445</xdr:rowOff>
    </xdr:from>
    <xdr:to>
      <xdr:col>1</xdr:col>
      <xdr:colOff>479425</xdr:colOff>
      <xdr:row>1779</xdr:row>
      <xdr:rowOff>0</xdr:rowOff>
    </xdr:to>
    <xdr:cxnSp>
      <xdr:nvCxnSpPr>
        <xdr:cNvPr id="216" name="直接连接符 215"/>
        <xdr:cNvCxnSpPr/>
      </xdr:nvCxnSpPr>
      <xdr:spPr>
        <a:xfrm>
          <a:off x="370205" y="379001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1757</xdr:row>
      <xdr:rowOff>5715</xdr:rowOff>
    </xdr:from>
    <xdr:to>
      <xdr:col>1</xdr:col>
      <xdr:colOff>474272</xdr:colOff>
      <xdr:row>1759</xdr:row>
      <xdr:rowOff>11</xdr:rowOff>
    </xdr:to>
    <xdr:cxnSp>
      <xdr:nvCxnSpPr>
        <xdr:cNvPr id="217" name="直接连接符 216"/>
        <xdr:cNvCxnSpPr/>
      </xdr:nvCxnSpPr>
      <xdr:spPr>
        <a:xfrm>
          <a:off x="370205" y="375040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1760</xdr:row>
      <xdr:rowOff>4445</xdr:rowOff>
    </xdr:from>
    <xdr:to>
      <xdr:col>1</xdr:col>
      <xdr:colOff>479425</xdr:colOff>
      <xdr:row>1762</xdr:row>
      <xdr:rowOff>0</xdr:rowOff>
    </xdr:to>
    <xdr:cxnSp>
      <xdr:nvCxnSpPr>
        <xdr:cNvPr id="218" name="直接连接符 217"/>
        <xdr:cNvCxnSpPr/>
      </xdr:nvCxnSpPr>
      <xdr:spPr>
        <a:xfrm>
          <a:off x="370205" y="375633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1763</xdr:row>
      <xdr:rowOff>4445</xdr:rowOff>
    </xdr:from>
    <xdr:to>
      <xdr:col>1</xdr:col>
      <xdr:colOff>479425</xdr:colOff>
      <xdr:row>1765</xdr:row>
      <xdr:rowOff>0</xdr:rowOff>
    </xdr:to>
    <xdr:cxnSp>
      <xdr:nvCxnSpPr>
        <xdr:cNvPr id="219" name="直接连接符 218"/>
        <xdr:cNvCxnSpPr/>
      </xdr:nvCxnSpPr>
      <xdr:spPr>
        <a:xfrm>
          <a:off x="370205" y="376227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1766</xdr:row>
      <xdr:rowOff>5715</xdr:rowOff>
    </xdr:from>
    <xdr:to>
      <xdr:col>1</xdr:col>
      <xdr:colOff>431800</xdr:colOff>
      <xdr:row>1768</xdr:row>
      <xdr:rowOff>184150</xdr:rowOff>
    </xdr:to>
    <xdr:cxnSp>
      <xdr:nvCxnSpPr>
        <xdr:cNvPr id="220" name="直接连接符 219"/>
        <xdr:cNvCxnSpPr/>
      </xdr:nvCxnSpPr>
      <xdr:spPr>
        <a:xfrm>
          <a:off x="375920" y="376823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1694</xdr:row>
      <xdr:rowOff>5715</xdr:rowOff>
    </xdr:from>
    <xdr:to>
      <xdr:col>1</xdr:col>
      <xdr:colOff>396240</xdr:colOff>
      <xdr:row>1695</xdr:row>
      <xdr:rowOff>160020</xdr:rowOff>
    </xdr:to>
    <xdr:cxnSp>
      <xdr:nvCxnSpPr>
        <xdr:cNvPr id="221" name="直接连接符 220"/>
        <xdr:cNvCxnSpPr/>
      </xdr:nvCxnSpPr>
      <xdr:spPr>
        <a:xfrm>
          <a:off x="370205" y="361766485"/>
          <a:ext cx="396240" cy="5505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1748</xdr:row>
      <xdr:rowOff>4445</xdr:rowOff>
    </xdr:from>
    <xdr:to>
      <xdr:col>1</xdr:col>
      <xdr:colOff>479425</xdr:colOff>
      <xdr:row>1750</xdr:row>
      <xdr:rowOff>0</xdr:rowOff>
    </xdr:to>
    <xdr:cxnSp>
      <xdr:nvCxnSpPr>
        <xdr:cNvPr id="222" name="直接连接符 221"/>
        <xdr:cNvCxnSpPr/>
      </xdr:nvCxnSpPr>
      <xdr:spPr>
        <a:xfrm>
          <a:off x="370205" y="372859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1701</xdr:row>
      <xdr:rowOff>5715</xdr:rowOff>
    </xdr:from>
    <xdr:to>
      <xdr:col>1</xdr:col>
      <xdr:colOff>474272</xdr:colOff>
      <xdr:row>1703</xdr:row>
      <xdr:rowOff>11</xdr:rowOff>
    </xdr:to>
    <xdr:cxnSp>
      <xdr:nvCxnSpPr>
        <xdr:cNvPr id="223" name="直接连接符 222"/>
        <xdr:cNvCxnSpPr/>
      </xdr:nvCxnSpPr>
      <xdr:spPr>
        <a:xfrm>
          <a:off x="370205" y="363351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1714</xdr:row>
      <xdr:rowOff>4445</xdr:rowOff>
    </xdr:from>
    <xdr:to>
      <xdr:col>1</xdr:col>
      <xdr:colOff>479425</xdr:colOff>
      <xdr:row>1716</xdr:row>
      <xdr:rowOff>0</xdr:rowOff>
    </xdr:to>
    <xdr:cxnSp>
      <xdr:nvCxnSpPr>
        <xdr:cNvPr id="224" name="直接连接符 223"/>
        <xdr:cNvCxnSpPr/>
      </xdr:nvCxnSpPr>
      <xdr:spPr>
        <a:xfrm>
          <a:off x="370205" y="365925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1719</xdr:row>
      <xdr:rowOff>4445</xdr:rowOff>
    </xdr:from>
    <xdr:to>
      <xdr:col>1</xdr:col>
      <xdr:colOff>479425</xdr:colOff>
      <xdr:row>1721</xdr:row>
      <xdr:rowOff>0</xdr:rowOff>
    </xdr:to>
    <xdr:cxnSp>
      <xdr:nvCxnSpPr>
        <xdr:cNvPr id="225" name="直接连接符 224"/>
        <xdr:cNvCxnSpPr/>
      </xdr:nvCxnSpPr>
      <xdr:spPr>
        <a:xfrm>
          <a:off x="370205" y="366916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1722</xdr:row>
      <xdr:rowOff>5715</xdr:rowOff>
    </xdr:from>
    <xdr:to>
      <xdr:col>1</xdr:col>
      <xdr:colOff>431800</xdr:colOff>
      <xdr:row>1724</xdr:row>
      <xdr:rowOff>184150</xdr:rowOff>
    </xdr:to>
    <xdr:cxnSp>
      <xdr:nvCxnSpPr>
        <xdr:cNvPr id="226" name="直接连接符 225"/>
        <xdr:cNvCxnSpPr/>
      </xdr:nvCxnSpPr>
      <xdr:spPr>
        <a:xfrm>
          <a:off x="375920" y="367511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1664</xdr:row>
      <xdr:rowOff>5715</xdr:rowOff>
    </xdr:from>
    <xdr:to>
      <xdr:col>1</xdr:col>
      <xdr:colOff>474272</xdr:colOff>
      <xdr:row>1666</xdr:row>
      <xdr:rowOff>11</xdr:rowOff>
    </xdr:to>
    <xdr:cxnSp>
      <xdr:nvCxnSpPr>
        <xdr:cNvPr id="227" name="直接连接符 226"/>
        <xdr:cNvCxnSpPr/>
      </xdr:nvCxnSpPr>
      <xdr:spPr>
        <a:xfrm>
          <a:off x="370205" y="3554266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1690</xdr:row>
      <xdr:rowOff>4445</xdr:rowOff>
    </xdr:from>
    <xdr:to>
      <xdr:col>1</xdr:col>
      <xdr:colOff>479425</xdr:colOff>
      <xdr:row>1692</xdr:row>
      <xdr:rowOff>0</xdr:rowOff>
    </xdr:to>
    <xdr:cxnSp>
      <xdr:nvCxnSpPr>
        <xdr:cNvPr id="228" name="直接连接符 227"/>
        <xdr:cNvCxnSpPr/>
      </xdr:nvCxnSpPr>
      <xdr:spPr>
        <a:xfrm>
          <a:off x="370205" y="360774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1668</xdr:row>
      <xdr:rowOff>5715</xdr:rowOff>
    </xdr:from>
    <xdr:to>
      <xdr:col>1</xdr:col>
      <xdr:colOff>474272</xdr:colOff>
      <xdr:row>1670</xdr:row>
      <xdr:rowOff>11</xdr:rowOff>
    </xdr:to>
    <xdr:cxnSp>
      <xdr:nvCxnSpPr>
        <xdr:cNvPr id="229" name="直接连接符 228"/>
        <xdr:cNvCxnSpPr/>
      </xdr:nvCxnSpPr>
      <xdr:spPr>
        <a:xfrm>
          <a:off x="370205" y="3564172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1672</xdr:row>
      <xdr:rowOff>4445</xdr:rowOff>
    </xdr:from>
    <xdr:to>
      <xdr:col>1</xdr:col>
      <xdr:colOff>479425</xdr:colOff>
      <xdr:row>1674</xdr:row>
      <xdr:rowOff>0</xdr:rowOff>
    </xdr:to>
    <xdr:cxnSp>
      <xdr:nvCxnSpPr>
        <xdr:cNvPr id="230" name="直接连接符 229"/>
        <xdr:cNvCxnSpPr/>
      </xdr:nvCxnSpPr>
      <xdr:spPr>
        <a:xfrm>
          <a:off x="370205" y="35720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1676</xdr:row>
      <xdr:rowOff>5715</xdr:rowOff>
    </xdr:from>
    <xdr:to>
      <xdr:col>1</xdr:col>
      <xdr:colOff>431800</xdr:colOff>
      <xdr:row>1678</xdr:row>
      <xdr:rowOff>184150</xdr:rowOff>
    </xdr:to>
    <xdr:cxnSp>
      <xdr:nvCxnSpPr>
        <xdr:cNvPr id="231" name="直接连接符 230"/>
        <xdr:cNvCxnSpPr/>
      </xdr:nvCxnSpPr>
      <xdr:spPr>
        <a:xfrm>
          <a:off x="375920" y="358002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1654</xdr:row>
      <xdr:rowOff>5715</xdr:rowOff>
    </xdr:from>
    <xdr:to>
      <xdr:col>1</xdr:col>
      <xdr:colOff>474272</xdr:colOff>
      <xdr:row>1656</xdr:row>
      <xdr:rowOff>11</xdr:rowOff>
    </xdr:to>
    <xdr:cxnSp>
      <xdr:nvCxnSpPr>
        <xdr:cNvPr id="232" name="直接连接符 231"/>
        <xdr:cNvCxnSpPr/>
      </xdr:nvCxnSpPr>
      <xdr:spPr>
        <a:xfrm>
          <a:off x="370205" y="3530492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1660</xdr:row>
      <xdr:rowOff>4445</xdr:rowOff>
    </xdr:from>
    <xdr:to>
      <xdr:col>1</xdr:col>
      <xdr:colOff>479425</xdr:colOff>
      <xdr:row>1662</xdr:row>
      <xdr:rowOff>0</xdr:rowOff>
    </xdr:to>
    <xdr:cxnSp>
      <xdr:nvCxnSpPr>
        <xdr:cNvPr id="233" name="直接连接符 232"/>
        <xdr:cNvCxnSpPr/>
      </xdr:nvCxnSpPr>
      <xdr:spPr>
        <a:xfrm>
          <a:off x="370205" y="354434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1629</xdr:row>
      <xdr:rowOff>5715</xdr:rowOff>
    </xdr:from>
    <xdr:to>
      <xdr:col>1</xdr:col>
      <xdr:colOff>474272</xdr:colOff>
      <xdr:row>1631</xdr:row>
      <xdr:rowOff>11</xdr:rowOff>
    </xdr:to>
    <xdr:cxnSp>
      <xdr:nvCxnSpPr>
        <xdr:cNvPr id="234" name="直接连接符 233"/>
        <xdr:cNvCxnSpPr/>
      </xdr:nvCxnSpPr>
      <xdr:spPr>
        <a:xfrm>
          <a:off x="370205" y="347699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1632</xdr:row>
      <xdr:rowOff>5715</xdr:rowOff>
    </xdr:from>
    <xdr:to>
      <xdr:col>1</xdr:col>
      <xdr:colOff>474272</xdr:colOff>
      <xdr:row>1634</xdr:row>
      <xdr:rowOff>11</xdr:rowOff>
    </xdr:to>
    <xdr:cxnSp>
      <xdr:nvCxnSpPr>
        <xdr:cNvPr id="235" name="直接连接符 234"/>
        <xdr:cNvCxnSpPr/>
      </xdr:nvCxnSpPr>
      <xdr:spPr>
        <a:xfrm>
          <a:off x="370205" y="348492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1636</xdr:row>
      <xdr:rowOff>4445</xdr:rowOff>
    </xdr:from>
    <xdr:to>
      <xdr:col>1</xdr:col>
      <xdr:colOff>479425</xdr:colOff>
      <xdr:row>1638</xdr:row>
      <xdr:rowOff>0</xdr:rowOff>
    </xdr:to>
    <xdr:cxnSp>
      <xdr:nvCxnSpPr>
        <xdr:cNvPr id="236" name="直接连接符 235"/>
        <xdr:cNvCxnSpPr/>
      </xdr:nvCxnSpPr>
      <xdr:spPr>
        <a:xfrm>
          <a:off x="370205" y="349283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1642</xdr:row>
      <xdr:rowOff>4445</xdr:rowOff>
    </xdr:from>
    <xdr:to>
      <xdr:col>1</xdr:col>
      <xdr:colOff>479425</xdr:colOff>
      <xdr:row>1644</xdr:row>
      <xdr:rowOff>0</xdr:rowOff>
    </xdr:to>
    <xdr:cxnSp>
      <xdr:nvCxnSpPr>
        <xdr:cNvPr id="237" name="直接连接符 236"/>
        <xdr:cNvCxnSpPr/>
      </xdr:nvCxnSpPr>
      <xdr:spPr>
        <a:xfrm>
          <a:off x="370205" y="350472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1646</xdr:row>
      <xdr:rowOff>5715</xdr:rowOff>
    </xdr:from>
    <xdr:to>
      <xdr:col>1</xdr:col>
      <xdr:colOff>431800</xdr:colOff>
      <xdr:row>1648</xdr:row>
      <xdr:rowOff>184150</xdr:rowOff>
    </xdr:to>
    <xdr:cxnSp>
      <xdr:nvCxnSpPr>
        <xdr:cNvPr id="238" name="直接连接符 237"/>
        <xdr:cNvCxnSpPr/>
      </xdr:nvCxnSpPr>
      <xdr:spPr>
        <a:xfrm>
          <a:off x="375920" y="351266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1580</xdr:row>
      <xdr:rowOff>5715</xdr:rowOff>
    </xdr:from>
    <xdr:to>
      <xdr:col>1</xdr:col>
      <xdr:colOff>474272</xdr:colOff>
      <xdr:row>1582</xdr:row>
      <xdr:rowOff>11</xdr:rowOff>
    </xdr:to>
    <xdr:cxnSp>
      <xdr:nvCxnSpPr>
        <xdr:cNvPr id="239" name="直接连接符 238"/>
        <xdr:cNvCxnSpPr/>
      </xdr:nvCxnSpPr>
      <xdr:spPr>
        <a:xfrm>
          <a:off x="370205" y="3375958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1623</xdr:row>
      <xdr:rowOff>4445</xdr:rowOff>
    </xdr:from>
    <xdr:to>
      <xdr:col>1</xdr:col>
      <xdr:colOff>479425</xdr:colOff>
      <xdr:row>1625</xdr:row>
      <xdr:rowOff>0</xdr:rowOff>
    </xdr:to>
    <xdr:cxnSp>
      <xdr:nvCxnSpPr>
        <xdr:cNvPr id="240" name="直接连接符 239"/>
        <xdr:cNvCxnSpPr/>
      </xdr:nvCxnSpPr>
      <xdr:spPr>
        <a:xfrm>
          <a:off x="370205" y="346311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1584</xdr:row>
      <xdr:rowOff>5715</xdr:rowOff>
    </xdr:from>
    <xdr:to>
      <xdr:col>1</xdr:col>
      <xdr:colOff>474272</xdr:colOff>
      <xdr:row>1586</xdr:row>
      <xdr:rowOff>11</xdr:rowOff>
    </xdr:to>
    <xdr:cxnSp>
      <xdr:nvCxnSpPr>
        <xdr:cNvPr id="241" name="直接连接符 240"/>
        <xdr:cNvCxnSpPr/>
      </xdr:nvCxnSpPr>
      <xdr:spPr>
        <a:xfrm>
          <a:off x="370205" y="338586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1589</xdr:row>
      <xdr:rowOff>4445</xdr:rowOff>
    </xdr:from>
    <xdr:to>
      <xdr:col>1</xdr:col>
      <xdr:colOff>479425</xdr:colOff>
      <xdr:row>1591</xdr:row>
      <xdr:rowOff>0</xdr:rowOff>
    </xdr:to>
    <xdr:cxnSp>
      <xdr:nvCxnSpPr>
        <xdr:cNvPr id="242" name="直接连接符 241"/>
        <xdr:cNvCxnSpPr/>
      </xdr:nvCxnSpPr>
      <xdr:spPr>
        <a:xfrm>
          <a:off x="370205" y="339575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1593</xdr:row>
      <xdr:rowOff>4445</xdr:rowOff>
    </xdr:from>
    <xdr:to>
      <xdr:col>1</xdr:col>
      <xdr:colOff>479425</xdr:colOff>
      <xdr:row>1595</xdr:row>
      <xdr:rowOff>0</xdr:rowOff>
    </xdr:to>
    <xdr:cxnSp>
      <xdr:nvCxnSpPr>
        <xdr:cNvPr id="243" name="直接连接符 242"/>
        <xdr:cNvCxnSpPr/>
      </xdr:nvCxnSpPr>
      <xdr:spPr>
        <a:xfrm>
          <a:off x="370205" y="340368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1596</xdr:row>
      <xdr:rowOff>5715</xdr:rowOff>
    </xdr:from>
    <xdr:to>
      <xdr:col>1</xdr:col>
      <xdr:colOff>431800</xdr:colOff>
      <xdr:row>1598</xdr:row>
      <xdr:rowOff>184150</xdr:rowOff>
    </xdr:to>
    <xdr:cxnSp>
      <xdr:nvCxnSpPr>
        <xdr:cNvPr id="244" name="直接连接符 243"/>
        <xdr:cNvCxnSpPr/>
      </xdr:nvCxnSpPr>
      <xdr:spPr>
        <a:xfrm>
          <a:off x="375920" y="340963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1552</xdr:row>
      <xdr:rowOff>5715</xdr:rowOff>
    </xdr:from>
    <xdr:to>
      <xdr:col>1</xdr:col>
      <xdr:colOff>474272</xdr:colOff>
      <xdr:row>1554</xdr:row>
      <xdr:rowOff>11</xdr:rowOff>
    </xdr:to>
    <xdr:cxnSp>
      <xdr:nvCxnSpPr>
        <xdr:cNvPr id="245" name="直接连接符 244"/>
        <xdr:cNvCxnSpPr/>
      </xdr:nvCxnSpPr>
      <xdr:spPr>
        <a:xfrm>
          <a:off x="370205" y="3316522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1576</xdr:row>
      <xdr:rowOff>4445</xdr:rowOff>
    </xdr:from>
    <xdr:to>
      <xdr:col>1</xdr:col>
      <xdr:colOff>479425</xdr:colOff>
      <xdr:row>1578</xdr:row>
      <xdr:rowOff>0</xdr:rowOff>
    </xdr:to>
    <xdr:cxnSp>
      <xdr:nvCxnSpPr>
        <xdr:cNvPr id="246" name="直接连接符 245"/>
        <xdr:cNvCxnSpPr/>
      </xdr:nvCxnSpPr>
      <xdr:spPr>
        <a:xfrm>
          <a:off x="370205" y="336603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1556</xdr:row>
      <xdr:rowOff>5715</xdr:rowOff>
    </xdr:from>
    <xdr:to>
      <xdr:col>1</xdr:col>
      <xdr:colOff>474272</xdr:colOff>
      <xdr:row>1558</xdr:row>
      <xdr:rowOff>11</xdr:rowOff>
    </xdr:to>
    <xdr:cxnSp>
      <xdr:nvCxnSpPr>
        <xdr:cNvPr id="247" name="直接连接符 246"/>
        <xdr:cNvCxnSpPr/>
      </xdr:nvCxnSpPr>
      <xdr:spPr>
        <a:xfrm>
          <a:off x="370205" y="3326428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1560</xdr:row>
      <xdr:rowOff>4445</xdr:rowOff>
    </xdr:from>
    <xdr:to>
      <xdr:col>1</xdr:col>
      <xdr:colOff>479425</xdr:colOff>
      <xdr:row>1562</xdr:row>
      <xdr:rowOff>0</xdr:rowOff>
    </xdr:to>
    <xdr:cxnSp>
      <xdr:nvCxnSpPr>
        <xdr:cNvPr id="248" name="直接连接符 247"/>
        <xdr:cNvCxnSpPr/>
      </xdr:nvCxnSpPr>
      <xdr:spPr>
        <a:xfrm>
          <a:off x="370205" y="333434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1564</xdr:row>
      <xdr:rowOff>4445</xdr:rowOff>
    </xdr:from>
    <xdr:to>
      <xdr:col>1</xdr:col>
      <xdr:colOff>479425</xdr:colOff>
      <xdr:row>1566</xdr:row>
      <xdr:rowOff>0</xdr:rowOff>
    </xdr:to>
    <xdr:cxnSp>
      <xdr:nvCxnSpPr>
        <xdr:cNvPr id="249" name="直接连接符 248"/>
        <xdr:cNvCxnSpPr/>
      </xdr:nvCxnSpPr>
      <xdr:spPr>
        <a:xfrm>
          <a:off x="370205" y="334226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1568</xdr:row>
      <xdr:rowOff>5715</xdr:rowOff>
    </xdr:from>
    <xdr:to>
      <xdr:col>1</xdr:col>
      <xdr:colOff>431800</xdr:colOff>
      <xdr:row>1570</xdr:row>
      <xdr:rowOff>184150</xdr:rowOff>
    </xdr:to>
    <xdr:cxnSp>
      <xdr:nvCxnSpPr>
        <xdr:cNvPr id="250" name="直接连接符 249"/>
        <xdr:cNvCxnSpPr/>
      </xdr:nvCxnSpPr>
      <xdr:spPr>
        <a:xfrm>
          <a:off x="375920" y="335020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1537</xdr:row>
      <xdr:rowOff>5715</xdr:rowOff>
    </xdr:from>
    <xdr:to>
      <xdr:col>1</xdr:col>
      <xdr:colOff>474272</xdr:colOff>
      <xdr:row>1539</xdr:row>
      <xdr:rowOff>11</xdr:rowOff>
    </xdr:to>
    <xdr:cxnSp>
      <xdr:nvCxnSpPr>
        <xdr:cNvPr id="251" name="直接连接符 250"/>
        <xdr:cNvCxnSpPr/>
      </xdr:nvCxnSpPr>
      <xdr:spPr>
        <a:xfrm>
          <a:off x="370205" y="3282842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1540</xdr:row>
      <xdr:rowOff>4445</xdr:rowOff>
    </xdr:from>
    <xdr:to>
      <xdr:col>1</xdr:col>
      <xdr:colOff>479425</xdr:colOff>
      <xdr:row>1542</xdr:row>
      <xdr:rowOff>0</xdr:rowOff>
    </xdr:to>
    <xdr:cxnSp>
      <xdr:nvCxnSpPr>
        <xdr:cNvPr id="252" name="直接连接符 251"/>
        <xdr:cNvCxnSpPr/>
      </xdr:nvCxnSpPr>
      <xdr:spPr>
        <a:xfrm>
          <a:off x="370205" y="329075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1544</xdr:row>
      <xdr:rowOff>5715</xdr:rowOff>
    </xdr:from>
    <xdr:to>
      <xdr:col>1</xdr:col>
      <xdr:colOff>431800</xdr:colOff>
      <xdr:row>1546</xdr:row>
      <xdr:rowOff>184150</xdr:rowOff>
    </xdr:to>
    <xdr:cxnSp>
      <xdr:nvCxnSpPr>
        <xdr:cNvPr id="253" name="直接连接符 252"/>
        <xdr:cNvCxnSpPr/>
      </xdr:nvCxnSpPr>
      <xdr:spPr>
        <a:xfrm>
          <a:off x="375920" y="3298691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1532</xdr:row>
      <xdr:rowOff>4445</xdr:rowOff>
    </xdr:from>
    <xdr:to>
      <xdr:col>1</xdr:col>
      <xdr:colOff>479425</xdr:colOff>
      <xdr:row>1534</xdr:row>
      <xdr:rowOff>0</xdr:rowOff>
    </xdr:to>
    <xdr:cxnSp>
      <xdr:nvCxnSpPr>
        <xdr:cNvPr id="254" name="直接连接符 253"/>
        <xdr:cNvCxnSpPr/>
      </xdr:nvCxnSpPr>
      <xdr:spPr>
        <a:xfrm>
          <a:off x="370205" y="327094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1511</xdr:row>
      <xdr:rowOff>5715</xdr:rowOff>
    </xdr:from>
    <xdr:to>
      <xdr:col>1</xdr:col>
      <xdr:colOff>474272</xdr:colOff>
      <xdr:row>1513</xdr:row>
      <xdr:rowOff>11</xdr:rowOff>
    </xdr:to>
    <xdr:cxnSp>
      <xdr:nvCxnSpPr>
        <xdr:cNvPr id="255" name="直接连接符 254"/>
        <xdr:cNvCxnSpPr/>
      </xdr:nvCxnSpPr>
      <xdr:spPr>
        <a:xfrm>
          <a:off x="370205" y="3227368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1515</xdr:row>
      <xdr:rowOff>4445</xdr:rowOff>
    </xdr:from>
    <xdr:to>
      <xdr:col>1</xdr:col>
      <xdr:colOff>479425</xdr:colOff>
      <xdr:row>1517</xdr:row>
      <xdr:rowOff>0</xdr:rowOff>
    </xdr:to>
    <xdr:cxnSp>
      <xdr:nvCxnSpPr>
        <xdr:cNvPr id="256" name="直接连接符 255"/>
        <xdr:cNvCxnSpPr/>
      </xdr:nvCxnSpPr>
      <xdr:spPr>
        <a:xfrm>
          <a:off x="370205" y="323726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1519</xdr:row>
      <xdr:rowOff>4445</xdr:rowOff>
    </xdr:from>
    <xdr:to>
      <xdr:col>1</xdr:col>
      <xdr:colOff>479425</xdr:colOff>
      <xdr:row>1521</xdr:row>
      <xdr:rowOff>0</xdr:rowOff>
    </xdr:to>
    <xdr:cxnSp>
      <xdr:nvCxnSpPr>
        <xdr:cNvPr id="257" name="直接连接符 256"/>
        <xdr:cNvCxnSpPr/>
      </xdr:nvCxnSpPr>
      <xdr:spPr>
        <a:xfrm>
          <a:off x="370205" y="324518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1917</xdr:row>
      <xdr:rowOff>5715</xdr:rowOff>
    </xdr:from>
    <xdr:to>
      <xdr:col>1</xdr:col>
      <xdr:colOff>474272</xdr:colOff>
      <xdr:row>1919</xdr:row>
      <xdr:rowOff>11</xdr:rowOff>
    </xdr:to>
    <xdr:cxnSp>
      <xdr:nvCxnSpPr>
        <xdr:cNvPr id="258" name="直接连接符 257"/>
        <xdr:cNvCxnSpPr/>
      </xdr:nvCxnSpPr>
      <xdr:spPr>
        <a:xfrm>
          <a:off x="370205" y="4097115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1937</xdr:row>
      <xdr:rowOff>4445</xdr:rowOff>
    </xdr:from>
    <xdr:to>
      <xdr:col>1</xdr:col>
      <xdr:colOff>479425</xdr:colOff>
      <xdr:row>1939</xdr:row>
      <xdr:rowOff>0</xdr:rowOff>
    </xdr:to>
    <xdr:cxnSp>
      <xdr:nvCxnSpPr>
        <xdr:cNvPr id="259" name="直接连接符 258"/>
        <xdr:cNvCxnSpPr/>
      </xdr:nvCxnSpPr>
      <xdr:spPr>
        <a:xfrm>
          <a:off x="370205" y="413870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1921</xdr:row>
      <xdr:rowOff>5715</xdr:rowOff>
    </xdr:from>
    <xdr:to>
      <xdr:col>1</xdr:col>
      <xdr:colOff>474272</xdr:colOff>
      <xdr:row>1923</xdr:row>
      <xdr:rowOff>11</xdr:rowOff>
    </xdr:to>
    <xdr:cxnSp>
      <xdr:nvCxnSpPr>
        <xdr:cNvPr id="260" name="直接连接符 259"/>
        <xdr:cNvCxnSpPr/>
      </xdr:nvCxnSpPr>
      <xdr:spPr>
        <a:xfrm>
          <a:off x="370205" y="4107021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1924</xdr:row>
      <xdr:rowOff>4445</xdr:rowOff>
    </xdr:from>
    <xdr:to>
      <xdr:col>1</xdr:col>
      <xdr:colOff>479425</xdr:colOff>
      <xdr:row>1926</xdr:row>
      <xdr:rowOff>0</xdr:rowOff>
    </xdr:to>
    <xdr:cxnSp>
      <xdr:nvCxnSpPr>
        <xdr:cNvPr id="261" name="直接连接符 260"/>
        <xdr:cNvCxnSpPr/>
      </xdr:nvCxnSpPr>
      <xdr:spPr>
        <a:xfrm>
          <a:off x="370205" y="411295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1927</xdr:row>
      <xdr:rowOff>5715</xdr:rowOff>
    </xdr:from>
    <xdr:to>
      <xdr:col>1</xdr:col>
      <xdr:colOff>431800</xdr:colOff>
      <xdr:row>1929</xdr:row>
      <xdr:rowOff>184150</xdr:rowOff>
    </xdr:to>
    <xdr:cxnSp>
      <xdr:nvCxnSpPr>
        <xdr:cNvPr id="262" name="直接连接符 261"/>
        <xdr:cNvCxnSpPr/>
      </xdr:nvCxnSpPr>
      <xdr:spPr>
        <a:xfrm>
          <a:off x="375920" y="411890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1913</xdr:row>
      <xdr:rowOff>4445</xdr:rowOff>
    </xdr:from>
    <xdr:to>
      <xdr:col>1</xdr:col>
      <xdr:colOff>479425</xdr:colOff>
      <xdr:row>1915</xdr:row>
      <xdr:rowOff>0</xdr:rowOff>
    </xdr:to>
    <xdr:cxnSp>
      <xdr:nvCxnSpPr>
        <xdr:cNvPr id="263" name="直接连接符 262"/>
        <xdr:cNvCxnSpPr/>
      </xdr:nvCxnSpPr>
      <xdr:spPr>
        <a:xfrm>
          <a:off x="370205" y="408719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1899</xdr:row>
      <xdr:rowOff>4445</xdr:rowOff>
    </xdr:from>
    <xdr:to>
      <xdr:col>1</xdr:col>
      <xdr:colOff>479425</xdr:colOff>
      <xdr:row>1901</xdr:row>
      <xdr:rowOff>0</xdr:rowOff>
    </xdr:to>
    <xdr:cxnSp>
      <xdr:nvCxnSpPr>
        <xdr:cNvPr id="264" name="直接连接符 263"/>
        <xdr:cNvCxnSpPr/>
      </xdr:nvCxnSpPr>
      <xdr:spPr>
        <a:xfrm>
          <a:off x="370205" y="40574785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1902</xdr:row>
      <xdr:rowOff>5715</xdr:rowOff>
    </xdr:from>
    <xdr:to>
      <xdr:col>1</xdr:col>
      <xdr:colOff>431800</xdr:colOff>
      <xdr:row>1904</xdr:row>
      <xdr:rowOff>184150</xdr:rowOff>
    </xdr:to>
    <xdr:cxnSp>
      <xdr:nvCxnSpPr>
        <xdr:cNvPr id="265" name="直接连接符 264"/>
        <xdr:cNvCxnSpPr/>
      </xdr:nvCxnSpPr>
      <xdr:spPr>
        <a:xfrm>
          <a:off x="375920" y="406541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1891</xdr:row>
      <xdr:rowOff>5715</xdr:rowOff>
    </xdr:from>
    <xdr:to>
      <xdr:col>1</xdr:col>
      <xdr:colOff>431800</xdr:colOff>
      <xdr:row>1893</xdr:row>
      <xdr:rowOff>184150</xdr:rowOff>
    </xdr:to>
    <xdr:cxnSp>
      <xdr:nvCxnSpPr>
        <xdr:cNvPr id="266" name="直接连接符 265"/>
        <xdr:cNvCxnSpPr/>
      </xdr:nvCxnSpPr>
      <xdr:spPr>
        <a:xfrm>
          <a:off x="375920" y="40376792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1879</xdr:row>
      <xdr:rowOff>5715</xdr:rowOff>
    </xdr:from>
    <xdr:to>
      <xdr:col>1</xdr:col>
      <xdr:colOff>474272</xdr:colOff>
      <xdr:row>1881</xdr:row>
      <xdr:rowOff>11</xdr:rowOff>
    </xdr:to>
    <xdr:cxnSp>
      <xdr:nvCxnSpPr>
        <xdr:cNvPr id="267" name="直接连接符 266"/>
        <xdr:cNvCxnSpPr/>
      </xdr:nvCxnSpPr>
      <xdr:spPr>
        <a:xfrm>
          <a:off x="370205" y="4009942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1883</xdr:row>
      <xdr:rowOff>5715</xdr:rowOff>
    </xdr:from>
    <xdr:to>
      <xdr:col>1</xdr:col>
      <xdr:colOff>431800</xdr:colOff>
      <xdr:row>1885</xdr:row>
      <xdr:rowOff>184150</xdr:rowOff>
    </xdr:to>
    <xdr:cxnSp>
      <xdr:nvCxnSpPr>
        <xdr:cNvPr id="268" name="直接连接符 267"/>
        <xdr:cNvCxnSpPr/>
      </xdr:nvCxnSpPr>
      <xdr:spPr>
        <a:xfrm>
          <a:off x="375920" y="401984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1941</xdr:row>
      <xdr:rowOff>5715</xdr:rowOff>
    </xdr:from>
    <xdr:to>
      <xdr:col>1</xdr:col>
      <xdr:colOff>457200</xdr:colOff>
      <xdr:row>1942</xdr:row>
      <xdr:rowOff>190500</xdr:rowOff>
    </xdr:to>
    <xdr:cxnSp>
      <xdr:nvCxnSpPr>
        <xdr:cNvPr id="269" name="直接连接符 268"/>
        <xdr:cNvCxnSpPr/>
      </xdr:nvCxnSpPr>
      <xdr:spPr>
        <a:xfrm>
          <a:off x="370205" y="414862645"/>
          <a:ext cx="457200" cy="5810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1948</xdr:row>
      <xdr:rowOff>5715</xdr:rowOff>
    </xdr:from>
    <xdr:to>
      <xdr:col>1</xdr:col>
      <xdr:colOff>474272</xdr:colOff>
      <xdr:row>1950</xdr:row>
      <xdr:rowOff>11</xdr:rowOff>
    </xdr:to>
    <xdr:cxnSp>
      <xdr:nvCxnSpPr>
        <xdr:cNvPr id="270" name="直接连接符 269"/>
        <xdr:cNvCxnSpPr/>
      </xdr:nvCxnSpPr>
      <xdr:spPr>
        <a:xfrm>
          <a:off x="370205" y="4163714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1951</xdr:row>
      <xdr:rowOff>4445</xdr:rowOff>
    </xdr:from>
    <xdr:to>
      <xdr:col>1</xdr:col>
      <xdr:colOff>479425</xdr:colOff>
      <xdr:row>1953</xdr:row>
      <xdr:rowOff>0</xdr:rowOff>
    </xdr:to>
    <xdr:cxnSp>
      <xdr:nvCxnSpPr>
        <xdr:cNvPr id="271" name="直接连接符 270"/>
        <xdr:cNvCxnSpPr/>
      </xdr:nvCxnSpPr>
      <xdr:spPr>
        <a:xfrm>
          <a:off x="370205" y="416949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1957</xdr:row>
      <xdr:rowOff>5715</xdr:rowOff>
    </xdr:from>
    <xdr:to>
      <xdr:col>1</xdr:col>
      <xdr:colOff>431800</xdr:colOff>
      <xdr:row>1959</xdr:row>
      <xdr:rowOff>184150</xdr:rowOff>
    </xdr:to>
    <xdr:cxnSp>
      <xdr:nvCxnSpPr>
        <xdr:cNvPr id="272" name="直接连接符 271"/>
        <xdr:cNvCxnSpPr/>
      </xdr:nvCxnSpPr>
      <xdr:spPr>
        <a:xfrm>
          <a:off x="375920" y="4180916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1982</xdr:row>
      <xdr:rowOff>4445</xdr:rowOff>
    </xdr:from>
    <xdr:to>
      <xdr:col>1</xdr:col>
      <xdr:colOff>479425</xdr:colOff>
      <xdr:row>1984</xdr:row>
      <xdr:rowOff>0</xdr:rowOff>
    </xdr:to>
    <xdr:cxnSp>
      <xdr:nvCxnSpPr>
        <xdr:cNvPr id="273" name="直接连接符 272"/>
        <xdr:cNvCxnSpPr/>
      </xdr:nvCxnSpPr>
      <xdr:spPr>
        <a:xfrm>
          <a:off x="370205" y="4228452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1320</xdr:row>
      <xdr:rowOff>5715</xdr:rowOff>
    </xdr:from>
    <xdr:to>
      <xdr:col>1</xdr:col>
      <xdr:colOff>474272</xdr:colOff>
      <xdr:row>1322</xdr:row>
      <xdr:rowOff>11</xdr:rowOff>
    </xdr:to>
    <xdr:cxnSp>
      <xdr:nvCxnSpPr>
        <xdr:cNvPr id="274" name="直接连接符 273"/>
        <xdr:cNvCxnSpPr/>
      </xdr:nvCxnSpPr>
      <xdr:spPr>
        <a:xfrm>
          <a:off x="370205" y="2815278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1377</xdr:row>
      <xdr:rowOff>4445</xdr:rowOff>
    </xdr:from>
    <xdr:to>
      <xdr:col>1</xdr:col>
      <xdr:colOff>479425</xdr:colOff>
      <xdr:row>1379</xdr:row>
      <xdr:rowOff>0</xdr:rowOff>
    </xdr:to>
    <xdr:cxnSp>
      <xdr:nvCxnSpPr>
        <xdr:cNvPr id="275" name="直接连接符 274"/>
        <xdr:cNvCxnSpPr/>
      </xdr:nvCxnSpPr>
      <xdr:spPr>
        <a:xfrm>
          <a:off x="370205" y="293215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1323</xdr:row>
      <xdr:rowOff>5715</xdr:rowOff>
    </xdr:from>
    <xdr:to>
      <xdr:col>1</xdr:col>
      <xdr:colOff>474272</xdr:colOff>
      <xdr:row>1325</xdr:row>
      <xdr:rowOff>11</xdr:rowOff>
    </xdr:to>
    <xdr:cxnSp>
      <xdr:nvCxnSpPr>
        <xdr:cNvPr id="276" name="直接连接符 275"/>
        <xdr:cNvCxnSpPr/>
      </xdr:nvCxnSpPr>
      <xdr:spPr>
        <a:xfrm>
          <a:off x="370205" y="2823203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1329</xdr:row>
      <xdr:rowOff>4445</xdr:rowOff>
    </xdr:from>
    <xdr:to>
      <xdr:col>1</xdr:col>
      <xdr:colOff>479425</xdr:colOff>
      <xdr:row>1331</xdr:row>
      <xdr:rowOff>0</xdr:rowOff>
    </xdr:to>
    <xdr:cxnSp>
      <xdr:nvCxnSpPr>
        <xdr:cNvPr id="277" name="直接连接符 276"/>
        <xdr:cNvCxnSpPr/>
      </xdr:nvCxnSpPr>
      <xdr:spPr>
        <a:xfrm>
          <a:off x="370205" y="283507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1337</xdr:row>
      <xdr:rowOff>4445</xdr:rowOff>
    </xdr:from>
    <xdr:to>
      <xdr:col>1</xdr:col>
      <xdr:colOff>479425</xdr:colOff>
      <xdr:row>1339</xdr:row>
      <xdr:rowOff>0</xdr:rowOff>
    </xdr:to>
    <xdr:cxnSp>
      <xdr:nvCxnSpPr>
        <xdr:cNvPr id="278" name="直接连接符 277"/>
        <xdr:cNvCxnSpPr/>
      </xdr:nvCxnSpPr>
      <xdr:spPr>
        <a:xfrm>
          <a:off x="370205" y="285092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1343</xdr:row>
      <xdr:rowOff>5715</xdr:rowOff>
    </xdr:from>
    <xdr:to>
      <xdr:col>1</xdr:col>
      <xdr:colOff>431800</xdr:colOff>
      <xdr:row>1345</xdr:row>
      <xdr:rowOff>184150</xdr:rowOff>
    </xdr:to>
    <xdr:cxnSp>
      <xdr:nvCxnSpPr>
        <xdr:cNvPr id="279" name="直接连接符 278"/>
        <xdr:cNvCxnSpPr/>
      </xdr:nvCxnSpPr>
      <xdr:spPr>
        <a:xfrm>
          <a:off x="375920" y="286282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1986</xdr:row>
      <xdr:rowOff>5715</xdr:rowOff>
    </xdr:from>
    <xdr:to>
      <xdr:col>1</xdr:col>
      <xdr:colOff>474272</xdr:colOff>
      <xdr:row>1988</xdr:row>
      <xdr:rowOff>11</xdr:rowOff>
    </xdr:to>
    <xdr:cxnSp>
      <xdr:nvCxnSpPr>
        <xdr:cNvPr id="280" name="直接连接符 279"/>
        <xdr:cNvCxnSpPr/>
      </xdr:nvCxnSpPr>
      <xdr:spPr>
        <a:xfrm>
          <a:off x="370205" y="4238371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2018</xdr:row>
      <xdr:rowOff>4445</xdr:rowOff>
    </xdr:from>
    <xdr:to>
      <xdr:col>1</xdr:col>
      <xdr:colOff>479425</xdr:colOff>
      <xdr:row>2020</xdr:row>
      <xdr:rowOff>0</xdr:rowOff>
    </xdr:to>
    <xdr:cxnSp>
      <xdr:nvCxnSpPr>
        <xdr:cNvPr id="281" name="直接连接符 280"/>
        <xdr:cNvCxnSpPr/>
      </xdr:nvCxnSpPr>
      <xdr:spPr>
        <a:xfrm>
          <a:off x="370205" y="4304544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1990</xdr:row>
      <xdr:rowOff>5715</xdr:rowOff>
    </xdr:from>
    <xdr:to>
      <xdr:col>1</xdr:col>
      <xdr:colOff>472440</xdr:colOff>
      <xdr:row>1991</xdr:row>
      <xdr:rowOff>175260</xdr:rowOff>
    </xdr:to>
    <xdr:cxnSp>
      <xdr:nvCxnSpPr>
        <xdr:cNvPr id="282" name="直接连接符 281"/>
        <xdr:cNvCxnSpPr/>
      </xdr:nvCxnSpPr>
      <xdr:spPr>
        <a:xfrm>
          <a:off x="370205" y="424827700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1996</xdr:row>
      <xdr:rowOff>4445</xdr:rowOff>
    </xdr:from>
    <xdr:to>
      <xdr:col>1</xdr:col>
      <xdr:colOff>479425</xdr:colOff>
      <xdr:row>1998</xdr:row>
      <xdr:rowOff>0</xdr:rowOff>
    </xdr:to>
    <xdr:cxnSp>
      <xdr:nvCxnSpPr>
        <xdr:cNvPr id="283" name="直接连接符 282"/>
        <xdr:cNvCxnSpPr/>
      </xdr:nvCxnSpPr>
      <xdr:spPr>
        <a:xfrm>
          <a:off x="370205" y="4260957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1999</xdr:row>
      <xdr:rowOff>5715</xdr:rowOff>
    </xdr:from>
    <xdr:to>
      <xdr:col>1</xdr:col>
      <xdr:colOff>431800</xdr:colOff>
      <xdr:row>2001</xdr:row>
      <xdr:rowOff>184150</xdr:rowOff>
    </xdr:to>
    <xdr:cxnSp>
      <xdr:nvCxnSpPr>
        <xdr:cNvPr id="284" name="直接连接符 283"/>
        <xdr:cNvCxnSpPr/>
      </xdr:nvCxnSpPr>
      <xdr:spPr>
        <a:xfrm>
          <a:off x="375920" y="4266914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2032</xdr:row>
      <xdr:rowOff>5715</xdr:rowOff>
    </xdr:from>
    <xdr:to>
      <xdr:col>1</xdr:col>
      <xdr:colOff>431800</xdr:colOff>
      <xdr:row>2034</xdr:row>
      <xdr:rowOff>184150</xdr:rowOff>
    </xdr:to>
    <xdr:cxnSp>
      <xdr:nvCxnSpPr>
        <xdr:cNvPr id="285" name="直接连接符 284"/>
        <xdr:cNvCxnSpPr/>
      </xdr:nvCxnSpPr>
      <xdr:spPr>
        <a:xfrm>
          <a:off x="375920" y="4334275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2037</xdr:row>
      <xdr:rowOff>5715</xdr:rowOff>
    </xdr:from>
    <xdr:to>
      <xdr:col>1</xdr:col>
      <xdr:colOff>431800</xdr:colOff>
      <xdr:row>2039</xdr:row>
      <xdr:rowOff>184150</xdr:rowOff>
    </xdr:to>
    <xdr:cxnSp>
      <xdr:nvCxnSpPr>
        <xdr:cNvPr id="286" name="直接连接符 285"/>
        <xdr:cNvCxnSpPr/>
      </xdr:nvCxnSpPr>
      <xdr:spPr>
        <a:xfrm>
          <a:off x="375920" y="43481434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2042</xdr:row>
      <xdr:rowOff>5715</xdr:rowOff>
    </xdr:from>
    <xdr:to>
      <xdr:col>1</xdr:col>
      <xdr:colOff>431800</xdr:colOff>
      <xdr:row>2044</xdr:row>
      <xdr:rowOff>184150</xdr:rowOff>
    </xdr:to>
    <xdr:cxnSp>
      <xdr:nvCxnSpPr>
        <xdr:cNvPr id="287" name="直接连接符 286"/>
        <xdr:cNvCxnSpPr/>
      </xdr:nvCxnSpPr>
      <xdr:spPr>
        <a:xfrm>
          <a:off x="375920" y="4362011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2119</xdr:row>
      <xdr:rowOff>5715</xdr:rowOff>
    </xdr:from>
    <xdr:to>
      <xdr:col>1</xdr:col>
      <xdr:colOff>431800</xdr:colOff>
      <xdr:row>2121</xdr:row>
      <xdr:rowOff>184150</xdr:rowOff>
    </xdr:to>
    <xdr:cxnSp>
      <xdr:nvCxnSpPr>
        <xdr:cNvPr id="288" name="直接连接符 287"/>
        <xdr:cNvCxnSpPr/>
      </xdr:nvCxnSpPr>
      <xdr:spPr>
        <a:xfrm>
          <a:off x="375920" y="45312203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2058</xdr:row>
      <xdr:rowOff>5715</xdr:rowOff>
    </xdr:from>
    <xdr:to>
      <xdr:col>1</xdr:col>
      <xdr:colOff>431800</xdr:colOff>
      <xdr:row>2060</xdr:row>
      <xdr:rowOff>184150</xdr:rowOff>
    </xdr:to>
    <xdr:cxnSp>
      <xdr:nvCxnSpPr>
        <xdr:cNvPr id="289" name="直接连接符 288"/>
        <xdr:cNvCxnSpPr/>
      </xdr:nvCxnSpPr>
      <xdr:spPr>
        <a:xfrm>
          <a:off x="375920" y="4401635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2124</xdr:row>
      <xdr:rowOff>5715</xdr:rowOff>
    </xdr:from>
    <xdr:to>
      <xdr:col>1</xdr:col>
      <xdr:colOff>474272</xdr:colOff>
      <xdr:row>2126</xdr:row>
      <xdr:rowOff>11</xdr:rowOff>
    </xdr:to>
    <xdr:cxnSp>
      <xdr:nvCxnSpPr>
        <xdr:cNvPr id="290" name="直接连接符 289"/>
        <xdr:cNvCxnSpPr/>
      </xdr:nvCxnSpPr>
      <xdr:spPr>
        <a:xfrm>
          <a:off x="370205" y="4545088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2128</xdr:row>
      <xdr:rowOff>5715</xdr:rowOff>
    </xdr:from>
    <xdr:to>
      <xdr:col>1</xdr:col>
      <xdr:colOff>431800</xdr:colOff>
      <xdr:row>2130</xdr:row>
      <xdr:rowOff>184150</xdr:rowOff>
    </xdr:to>
    <xdr:cxnSp>
      <xdr:nvCxnSpPr>
        <xdr:cNvPr id="291" name="直接连接符 290"/>
        <xdr:cNvCxnSpPr/>
      </xdr:nvCxnSpPr>
      <xdr:spPr>
        <a:xfrm>
          <a:off x="375920" y="455301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2144</xdr:row>
      <xdr:rowOff>5715</xdr:rowOff>
    </xdr:from>
    <xdr:to>
      <xdr:col>1</xdr:col>
      <xdr:colOff>474272</xdr:colOff>
      <xdr:row>2146</xdr:row>
      <xdr:rowOff>11</xdr:rowOff>
    </xdr:to>
    <xdr:cxnSp>
      <xdr:nvCxnSpPr>
        <xdr:cNvPr id="292" name="直接连接符 291"/>
        <xdr:cNvCxnSpPr/>
      </xdr:nvCxnSpPr>
      <xdr:spPr>
        <a:xfrm>
          <a:off x="370205" y="4586693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2162</xdr:row>
      <xdr:rowOff>4445</xdr:rowOff>
    </xdr:from>
    <xdr:to>
      <xdr:col>1</xdr:col>
      <xdr:colOff>479425</xdr:colOff>
      <xdr:row>2164</xdr:row>
      <xdr:rowOff>0</xdr:rowOff>
    </xdr:to>
    <xdr:cxnSp>
      <xdr:nvCxnSpPr>
        <xdr:cNvPr id="293" name="直接连接符 292"/>
        <xdr:cNvCxnSpPr/>
      </xdr:nvCxnSpPr>
      <xdr:spPr>
        <a:xfrm>
          <a:off x="370205" y="462432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2150</xdr:row>
      <xdr:rowOff>5715</xdr:rowOff>
    </xdr:from>
    <xdr:to>
      <xdr:col>1</xdr:col>
      <xdr:colOff>474272</xdr:colOff>
      <xdr:row>2152</xdr:row>
      <xdr:rowOff>11</xdr:rowOff>
    </xdr:to>
    <xdr:cxnSp>
      <xdr:nvCxnSpPr>
        <xdr:cNvPr id="294" name="直接连接符 293"/>
        <xdr:cNvCxnSpPr/>
      </xdr:nvCxnSpPr>
      <xdr:spPr>
        <a:xfrm>
          <a:off x="370205" y="4600562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2154</xdr:row>
      <xdr:rowOff>5715</xdr:rowOff>
    </xdr:from>
    <xdr:to>
      <xdr:col>1</xdr:col>
      <xdr:colOff>431800</xdr:colOff>
      <xdr:row>2156</xdr:row>
      <xdr:rowOff>184150</xdr:rowOff>
    </xdr:to>
    <xdr:cxnSp>
      <xdr:nvCxnSpPr>
        <xdr:cNvPr id="295" name="直接连接符 294"/>
        <xdr:cNvCxnSpPr/>
      </xdr:nvCxnSpPr>
      <xdr:spPr>
        <a:xfrm>
          <a:off x="375920" y="4608487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2027</xdr:row>
      <xdr:rowOff>5715</xdr:rowOff>
    </xdr:from>
    <xdr:to>
      <xdr:col>1</xdr:col>
      <xdr:colOff>431800</xdr:colOff>
      <xdr:row>2029</xdr:row>
      <xdr:rowOff>184150</xdr:rowOff>
    </xdr:to>
    <xdr:cxnSp>
      <xdr:nvCxnSpPr>
        <xdr:cNvPr id="296" name="直接连接符 295"/>
        <xdr:cNvCxnSpPr/>
      </xdr:nvCxnSpPr>
      <xdr:spPr>
        <a:xfrm>
          <a:off x="375920" y="4324369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309</xdr:row>
      <xdr:rowOff>5715</xdr:rowOff>
    </xdr:from>
    <xdr:to>
      <xdr:col>1</xdr:col>
      <xdr:colOff>474272</xdr:colOff>
      <xdr:row>311</xdr:row>
      <xdr:rowOff>11</xdr:rowOff>
    </xdr:to>
    <xdr:cxnSp>
      <xdr:nvCxnSpPr>
        <xdr:cNvPr id="297" name="直接连接符 296"/>
        <xdr:cNvCxnSpPr/>
      </xdr:nvCxnSpPr>
      <xdr:spPr>
        <a:xfrm>
          <a:off x="370205" y="660336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328</xdr:row>
      <xdr:rowOff>4445</xdr:rowOff>
    </xdr:from>
    <xdr:to>
      <xdr:col>1</xdr:col>
      <xdr:colOff>479425</xdr:colOff>
      <xdr:row>330</xdr:row>
      <xdr:rowOff>0</xdr:rowOff>
    </xdr:to>
    <xdr:cxnSp>
      <xdr:nvCxnSpPr>
        <xdr:cNvPr id="298" name="直接连接符 297"/>
        <xdr:cNvCxnSpPr/>
      </xdr:nvCxnSpPr>
      <xdr:spPr>
        <a:xfrm>
          <a:off x="370205" y="69994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312</xdr:row>
      <xdr:rowOff>5715</xdr:rowOff>
    </xdr:from>
    <xdr:to>
      <xdr:col>1</xdr:col>
      <xdr:colOff>474272</xdr:colOff>
      <xdr:row>314</xdr:row>
      <xdr:rowOff>11</xdr:rowOff>
    </xdr:to>
    <xdr:cxnSp>
      <xdr:nvCxnSpPr>
        <xdr:cNvPr id="299" name="直接连接符 298"/>
        <xdr:cNvCxnSpPr/>
      </xdr:nvCxnSpPr>
      <xdr:spPr>
        <a:xfrm>
          <a:off x="370205" y="66826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317</xdr:row>
      <xdr:rowOff>4445</xdr:rowOff>
    </xdr:from>
    <xdr:to>
      <xdr:col>1</xdr:col>
      <xdr:colOff>479425</xdr:colOff>
      <xdr:row>319</xdr:row>
      <xdr:rowOff>0</xdr:rowOff>
    </xdr:to>
    <xdr:cxnSp>
      <xdr:nvCxnSpPr>
        <xdr:cNvPr id="300" name="直接连接符 299"/>
        <xdr:cNvCxnSpPr/>
      </xdr:nvCxnSpPr>
      <xdr:spPr>
        <a:xfrm>
          <a:off x="370205" y="67815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321</xdr:row>
      <xdr:rowOff>5715</xdr:rowOff>
    </xdr:from>
    <xdr:to>
      <xdr:col>1</xdr:col>
      <xdr:colOff>431800</xdr:colOff>
      <xdr:row>323</xdr:row>
      <xdr:rowOff>184150</xdr:rowOff>
    </xdr:to>
    <xdr:cxnSp>
      <xdr:nvCxnSpPr>
        <xdr:cNvPr id="301" name="直接连接符 300"/>
        <xdr:cNvCxnSpPr/>
      </xdr:nvCxnSpPr>
      <xdr:spPr>
        <a:xfrm>
          <a:off x="375920" y="68609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277</xdr:row>
      <xdr:rowOff>5715</xdr:rowOff>
    </xdr:from>
    <xdr:to>
      <xdr:col>1</xdr:col>
      <xdr:colOff>474272</xdr:colOff>
      <xdr:row>279</xdr:row>
      <xdr:rowOff>11</xdr:rowOff>
    </xdr:to>
    <xdr:cxnSp>
      <xdr:nvCxnSpPr>
        <xdr:cNvPr id="302" name="直接连接符 301"/>
        <xdr:cNvCxnSpPr/>
      </xdr:nvCxnSpPr>
      <xdr:spPr>
        <a:xfrm>
          <a:off x="370205" y="590994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302</xdr:row>
      <xdr:rowOff>4445</xdr:rowOff>
    </xdr:from>
    <xdr:to>
      <xdr:col>1</xdr:col>
      <xdr:colOff>479425</xdr:colOff>
      <xdr:row>304</xdr:row>
      <xdr:rowOff>0</xdr:rowOff>
    </xdr:to>
    <xdr:cxnSp>
      <xdr:nvCxnSpPr>
        <xdr:cNvPr id="303" name="直接连接符 302"/>
        <xdr:cNvCxnSpPr/>
      </xdr:nvCxnSpPr>
      <xdr:spPr>
        <a:xfrm>
          <a:off x="370205" y="64447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280</xdr:row>
      <xdr:rowOff>5715</xdr:rowOff>
    </xdr:from>
    <xdr:to>
      <xdr:col>1</xdr:col>
      <xdr:colOff>474272</xdr:colOff>
      <xdr:row>282</xdr:row>
      <xdr:rowOff>11</xdr:rowOff>
    </xdr:to>
    <xdr:cxnSp>
      <xdr:nvCxnSpPr>
        <xdr:cNvPr id="304" name="直接连接符 303"/>
        <xdr:cNvCxnSpPr/>
      </xdr:nvCxnSpPr>
      <xdr:spPr>
        <a:xfrm>
          <a:off x="370205" y="598919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284</xdr:row>
      <xdr:rowOff>4445</xdr:rowOff>
    </xdr:from>
    <xdr:to>
      <xdr:col>1</xdr:col>
      <xdr:colOff>479425</xdr:colOff>
      <xdr:row>286</xdr:row>
      <xdr:rowOff>0</xdr:rowOff>
    </xdr:to>
    <xdr:cxnSp>
      <xdr:nvCxnSpPr>
        <xdr:cNvPr id="305" name="直接连接符 304"/>
        <xdr:cNvCxnSpPr/>
      </xdr:nvCxnSpPr>
      <xdr:spPr>
        <a:xfrm>
          <a:off x="370205" y="60683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288</xdr:row>
      <xdr:rowOff>5715</xdr:rowOff>
    </xdr:from>
    <xdr:to>
      <xdr:col>1</xdr:col>
      <xdr:colOff>431800</xdr:colOff>
      <xdr:row>290</xdr:row>
      <xdr:rowOff>184150</xdr:rowOff>
    </xdr:to>
    <xdr:cxnSp>
      <xdr:nvCxnSpPr>
        <xdr:cNvPr id="306" name="直接连接符 305"/>
        <xdr:cNvCxnSpPr/>
      </xdr:nvCxnSpPr>
      <xdr:spPr>
        <a:xfrm>
          <a:off x="375920" y="61476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2063</xdr:row>
      <xdr:rowOff>5715</xdr:rowOff>
    </xdr:from>
    <xdr:to>
      <xdr:col>1</xdr:col>
      <xdr:colOff>474272</xdr:colOff>
      <xdr:row>2065</xdr:row>
      <xdr:rowOff>11</xdr:rowOff>
    </xdr:to>
    <xdr:cxnSp>
      <xdr:nvCxnSpPr>
        <xdr:cNvPr id="307" name="直接连接符 306"/>
        <xdr:cNvCxnSpPr/>
      </xdr:nvCxnSpPr>
      <xdr:spPr>
        <a:xfrm>
          <a:off x="370205" y="4415504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2112</xdr:row>
      <xdr:rowOff>4445</xdr:rowOff>
    </xdr:from>
    <xdr:to>
      <xdr:col>1</xdr:col>
      <xdr:colOff>479425</xdr:colOff>
      <xdr:row>2114</xdr:row>
      <xdr:rowOff>0</xdr:rowOff>
    </xdr:to>
    <xdr:cxnSp>
      <xdr:nvCxnSpPr>
        <xdr:cNvPr id="308" name="直接连接符 307"/>
        <xdr:cNvCxnSpPr/>
      </xdr:nvCxnSpPr>
      <xdr:spPr>
        <a:xfrm>
          <a:off x="370205" y="4515358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2067</xdr:row>
      <xdr:rowOff>5715</xdr:rowOff>
    </xdr:from>
    <xdr:to>
      <xdr:col>1</xdr:col>
      <xdr:colOff>472440</xdr:colOff>
      <xdr:row>2068</xdr:row>
      <xdr:rowOff>175260</xdr:rowOff>
    </xdr:to>
    <xdr:cxnSp>
      <xdr:nvCxnSpPr>
        <xdr:cNvPr id="309" name="直接连接符 308"/>
        <xdr:cNvCxnSpPr/>
      </xdr:nvCxnSpPr>
      <xdr:spPr>
        <a:xfrm>
          <a:off x="370205" y="44254102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2073</xdr:row>
      <xdr:rowOff>4445</xdr:rowOff>
    </xdr:from>
    <xdr:to>
      <xdr:col>1</xdr:col>
      <xdr:colOff>479425</xdr:colOff>
      <xdr:row>2075</xdr:row>
      <xdr:rowOff>0</xdr:rowOff>
    </xdr:to>
    <xdr:cxnSp>
      <xdr:nvCxnSpPr>
        <xdr:cNvPr id="310" name="直接连接符 309"/>
        <xdr:cNvCxnSpPr/>
      </xdr:nvCxnSpPr>
      <xdr:spPr>
        <a:xfrm>
          <a:off x="370205" y="443809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2080</xdr:row>
      <xdr:rowOff>5715</xdr:rowOff>
    </xdr:from>
    <xdr:to>
      <xdr:col>1</xdr:col>
      <xdr:colOff>431800</xdr:colOff>
      <xdr:row>2082</xdr:row>
      <xdr:rowOff>184150</xdr:rowOff>
    </xdr:to>
    <xdr:cxnSp>
      <xdr:nvCxnSpPr>
        <xdr:cNvPr id="311" name="直接连接符 310"/>
        <xdr:cNvCxnSpPr/>
      </xdr:nvCxnSpPr>
      <xdr:spPr>
        <a:xfrm>
          <a:off x="375920" y="4451972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2076</xdr:row>
      <xdr:rowOff>4445</xdr:rowOff>
    </xdr:from>
    <xdr:to>
      <xdr:col>1</xdr:col>
      <xdr:colOff>479425</xdr:colOff>
      <xdr:row>2079</xdr:row>
      <xdr:rowOff>0</xdr:rowOff>
    </xdr:to>
    <xdr:cxnSp>
      <xdr:nvCxnSpPr>
        <xdr:cNvPr id="312" name="直接连接符 311"/>
        <xdr:cNvCxnSpPr/>
      </xdr:nvCxnSpPr>
      <xdr:spPr>
        <a:xfrm>
          <a:off x="370205" y="44440348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2054</xdr:row>
      <xdr:rowOff>4445</xdr:rowOff>
    </xdr:from>
    <xdr:to>
      <xdr:col>1</xdr:col>
      <xdr:colOff>479425</xdr:colOff>
      <xdr:row>2055</xdr:row>
      <xdr:rowOff>198120</xdr:rowOff>
    </xdr:to>
    <xdr:cxnSp>
      <xdr:nvCxnSpPr>
        <xdr:cNvPr id="313" name="直接连接符 312"/>
        <xdr:cNvCxnSpPr/>
      </xdr:nvCxnSpPr>
      <xdr:spPr>
        <a:xfrm>
          <a:off x="370205" y="4391717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2047</xdr:row>
      <xdr:rowOff>5715</xdr:rowOff>
    </xdr:from>
    <xdr:to>
      <xdr:col>1</xdr:col>
      <xdr:colOff>431800</xdr:colOff>
      <xdr:row>2049</xdr:row>
      <xdr:rowOff>184150</xdr:rowOff>
    </xdr:to>
    <xdr:cxnSp>
      <xdr:nvCxnSpPr>
        <xdr:cNvPr id="314" name="直接连接符 313"/>
        <xdr:cNvCxnSpPr/>
      </xdr:nvCxnSpPr>
      <xdr:spPr>
        <a:xfrm>
          <a:off x="375920" y="43758802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2172</xdr:row>
      <xdr:rowOff>4445</xdr:rowOff>
    </xdr:from>
    <xdr:to>
      <xdr:col>1</xdr:col>
      <xdr:colOff>479425</xdr:colOff>
      <xdr:row>2173</xdr:row>
      <xdr:rowOff>198120</xdr:rowOff>
    </xdr:to>
    <xdr:cxnSp>
      <xdr:nvCxnSpPr>
        <xdr:cNvPr id="315" name="直接连接符 314"/>
        <xdr:cNvCxnSpPr/>
      </xdr:nvCxnSpPr>
      <xdr:spPr>
        <a:xfrm>
          <a:off x="370205" y="4648098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2166</xdr:row>
      <xdr:rowOff>5715</xdr:rowOff>
    </xdr:from>
    <xdr:to>
      <xdr:col>1</xdr:col>
      <xdr:colOff>431800</xdr:colOff>
      <xdr:row>2168</xdr:row>
      <xdr:rowOff>184150</xdr:rowOff>
    </xdr:to>
    <xdr:cxnSp>
      <xdr:nvCxnSpPr>
        <xdr:cNvPr id="316" name="直接连接符 315"/>
        <xdr:cNvCxnSpPr/>
      </xdr:nvCxnSpPr>
      <xdr:spPr>
        <a:xfrm>
          <a:off x="375920" y="46342427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2176</xdr:row>
      <xdr:rowOff>4445</xdr:rowOff>
    </xdr:from>
    <xdr:to>
      <xdr:col>1</xdr:col>
      <xdr:colOff>479425</xdr:colOff>
      <xdr:row>2179</xdr:row>
      <xdr:rowOff>0</xdr:rowOff>
    </xdr:to>
    <xdr:cxnSp>
      <xdr:nvCxnSpPr>
        <xdr:cNvPr id="317" name="直接连接符 316"/>
        <xdr:cNvCxnSpPr/>
      </xdr:nvCxnSpPr>
      <xdr:spPr>
        <a:xfrm>
          <a:off x="370205" y="46580044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2180</xdr:row>
      <xdr:rowOff>5715</xdr:rowOff>
    </xdr:from>
    <xdr:to>
      <xdr:col>1</xdr:col>
      <xdr:colOff>431800</xdr:colOff>
      <xdr:row>2182</xdr:row>
      <xdr:rowOff>184150</xdr:rowOff>
    </xdr:to>
    <xdr:cxnSp>
      <xdr:nvCxnSpPr>
        <xdr:cNvPr id="318" name="直接连接符 317"/>
        <xdr:cNvCxnSpPr/>
      </xdr:nvCxnSpPr>
      <xdr:spPr>
        <a:xfrm>
          <a:off x="375920" y="4665941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2" name="直接连接符 1"/>
        <xdr:cNvCxnSpPr/>
      </xdr:nvCxnSpPr>
      <xdr:spPr>
        <a:xfrm>
          <a:off x="370205" y="1050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3" name="直接连接符 2"/>
        <xdr:cNvCxnSpPr/>
      </xdr:nvCxnSpPr>
      <xdr:spPr>
        <a:xfrm>
          <a:off x="370205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</xdr:row>
      <xdr:rowOff>5715</xdr:rowOff>
    </xdr:from>
    <xdr:to>
      <xdr:col>1</xdr:col>
      <xdr:colOff>431800</xdr:colOff>
      <xdr:row>11</xdr:row>
      <xdr:rowOff>184150</xdr:rowOff>
    </xdr:to>
    <xdr:cxnSp>
      <xdr:nvCxnSpPr>
        <xdr:cNvPr id="4" name="直接连接符 3"/>
        <xdr:cNvCxnSpPr/>
      </xdr:nvCxnSpPr>
      <xdr:spPr>
        <a:xfrm>
          <a:off x="375920" y="2437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</xdr:row>
      <xdr:rowOff>4445</xdr:rowOff>
    </xdr:from>
    <xdr:to>
      <xdr:col>1</xdr:col>
      <xdr:colOff>479425</xdr:colOff>
      <xdr:row>42</xdr:row>
      <xdr:rowOff>0</xdr:rowOff>
    </xdr:to>
    <xdr:cxnSp>
      <xdr:nvCxnSpPr>
        <xdr:cNvPr id="5" name="直接连接符 4"/>
        <xdr:cNvCxnSpPr/>
      </xdr:nvCxnSpPr>
      <xdr:spPr>
        <a:xfrm>
          <a:off x="370205" y="8775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</xdr:row>
      <xdr:rowOff>5715</xdr:rowOff>
    </xdr:from>
    <xdr:to>
      <xdr:col>1</xdr:col>
      <xdr:colOff>474272</xdr:colOff>
      <xdr:row>25</xdr:row>
      <xdr:rowOff>11</xdr:rowOff>
    </xdr:to>
    <xdr:cxnSp>
      <xdr:nvCxnSpPr>
        <xdr:cNvPr id="6" name="直接连接符 5"/>
        <xdr:cNvCxnSpPr/>
      </xdr:nvCxnSpPr>
      <xdr:spPr>
        <a:xfrm>
          <a:off x="370205" y="54089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</xdr:row>
      <xdr:rowOff>4445</xdr:rowOff>
    </xdr:from>
    <xdr:to>
      <xdr:col>1</xdr:col>
      <xdr:colOff>479425</xdr:colOff>
      <xdr:row>28</xdr:row>
      <xdr:rowOff>0</xdr:rowOff>
    </xdr:to>
    <xdr:cxnSp>
      <xdr:nvCxnSpPr>
        <xdr:cNvPr id="7" name="直接连接符 6"/>
        <xdr:cNvCxnSpPr/>
      </xdr:nvCxnSpPr>
      <xdr:spPr>
        <a:xfrm>
          <a:off x="370205" y="6002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</xdr:row>
      <xdr:rowOff>5715</xdr:rowOff>
    </xdr:from>
    <xdr:to>
      <xdr:col>1</xdr:col>
      <xdr:colOff>431800</xdr:colOff>
      <xdr:row>31</xdr:row>
      <xdr:rowOff>184150</xdr:rowOff>
    </xdr:to>
    <xdr:cxnSp>
      <xdr:nvCxnSpPr>
        <xdr:cNvPr id="8" name="直接连接符 7"/>
        <xdr:cNvCxnSpPr/>
      </xdr:nvCxnSpPr>
      <xdr:spPr>
        <a:xfrm>
          <a:off x="375920" y="6597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</xdr:row>
      <xdr:rowOff>5715</xdr:rowOff>
    </xdr:from>
    <xdr:to>
      <xdr:col>1</xdr:col>
      <xdr:colOff>480060</xdr:colOff>
      <xdr:row>46</xdr:row>
      <xdr:rowOff>0</xdr:rowOff>
    </xdr:to>
    <xdr:cxnSp>
      <xdr:nvCxnSpPr>
        <xdr:cNvPr id="9" name="直接连接符 8"/>
        <xdr:cNvCxnSpPr/>
      </xdr:nvCxnSpPr>
      <xdr:spPr>
        <a:xfrm>
          <a:off x="370205" y="9767570"/>
          <a:ext cx="48006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</xdr:row>
      <xdr:rowOff>4445</xdr:rowOff>
    </xdr:from>
    <xdr:to>
      <xdr:col>1</xdr:col>
      <xdr:colOff>479425</xdr:colOff>
      <xdr:row>107</xdr:row>
      <xdr:rowOff>0</xdr:rowOff>
    </xdr:to>
    <xdr:cxnSp>
      <xdr:nvCxnSpPr>
        <xdr:cNvPr id="10" name="直接连接符 9"/>
        <xdr:cNvCxnSpPr/>
      </xdr:nvCxnSpPr>
      <xdr:spPr>
        <a:xfrm>
          <a:off x="370205" y="22247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</xdr:row>
      <xdr:rowOff>5715</xdr:rowOff>
    </xdr:from>
    <xdr:to>
      <xdr:col>1</xdr:col>
      <xdr:colOff>449580</xdr:colOff>
      <xdr:row>54</xdr:row>
      <xdr:rowOff>175260</xdr:rowOff>
    </xdr:to>
    <xdr:cxnSp>
      <xdr:nvCxnSpPr>
        <xdr:cNvPr id="11" name="直接连接符 10"/>
        <xdr:cNvCxnSpPr/>
      </xdr:nvCxnSpPr>
      <xdr:spPr>
        <a:xfrm>
          <a:off x="370205" y="11748770"/>
          <a:ext cx="44958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479425</xdr:colOff>
      <xdr:row>69</xdr:row>
      <xdr:rowOff>0</xdr:rowOff>
    </xdr:to>
    <xdr:cxnSp>
      <xdr:nvCxnSpPr>
        <xdr:cNvPr id="12" name="直接连接符 11"/>
        <xdr:cNvCxnSpPr/>
      </xdr:nvCxnSpPr>
      <xdr:spPr>
        <a:xfrm>
          <a:off x="370205" y="14521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</xdr:row>
      <xdr:rowOff>4445</xdr:rowOff>
    </xdr:from>
    <xdr:to>
      <xdr:col>1</xdr:col>
      <xdr:colOff>479425</xdr:colOff>
      <xdr:row>75</xdr:row>
      <xdr:rowOff>0</xdr:rowOff>
    </xdr:to>
    <xdr:cxnSp>
      <xdr:nvCxnSpPr>
        <xdr:cNvPr id="13" name="直接连接符 12"/>
        <xdr:cNvCxnSpPr/>
      </xdr:nvCxnSpPr>
      <xdr:spPr>
        <a:xfrm>
          <a:off x="370205" y="15709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</xdr:row>
      <xdr:rowOff>5715</xdr:rowOff>
    </xdr:from>
    <xdr:to>
      <xdr:col>1</xdr:col>
      <xdr:colOff>431800</xdr:colOff>
      <xdr:row>82</xdr:row>
      <xdr:rowOff>184150</xdr:rowOff>
    </xdr:to>
    <xdr:cxnSp>
      <xdr:nvCxnSpPr>
        <xdr:cNvPr id="14" name="直接连接符 13"/>
        <xdr:cNvCxnSpPr/>
      </xdr:nvCxnSpPr>
      <xdr:spPr>
        <a:xfrm>
          <a:off x="375920" y="17098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</xdr:row>
      <xdr:rowOff>5715</xdr:rowOff>
    </xdr:from>
    <xdr:to>
      <xdr:col>1</xdr:col>
      <xdr:colOff>474272</xdr:colOff>
      <xdr:row>116</xdr:row>
      <xdr:rowOff>11</xdr:rowOff>
    </xdr:to>
    <xdr:cxnSp>
      <xdr:nvCxnSpPr>
        <xdr:cNvPr id="15" name="直接连接符 14"/>
        <xdr:cNvCxnSpPr/>
      </xdr:nvCxnSpPr>
      <xdr:spPr>
        <a:xfrm>
          <a:off x="370205" y="242303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</xdr:row>
      <xdr:rowOff>4445</xdr:rowOff>
    </xdr:from>
    <xdr:to>
      <xdr:col>1</xdr:col>
      <xdr:colOff>479425</xdr:colOff>
      <xdr:row>131</xdr:row>
      <xdr:rowOff>0</xdr:rowOff>
    </xdr:to>
    <xdr:cxnSp>
      <xdr:nvCxnSpPr>
        <xdr:cNvPr id="16" name="直接连接符 15"/>
        <xdr:cNvCxnSpPr/>
      </xdr:nvCxnSpPr>
      <xdr:spPr>
        <a:xfrm>
          <a:off x="370205" y="27398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</xdr:row>
      <xdr:rowOff>5715</xdr:rowOff>
    </xdr:from>
    <xdr:to>
      <xdr:col>1</xdr:col>
      <xdr:colOff>474272</xdr:colOff>
      <xdr:row>119</xdr:row>
      <xdr:rowOff>11</xdr:rowOff>
    </xdr:to>
    <xdr:cxnSp>
      <xdr:nvCxnSpPr>
        <xdr:cNvPr id="17" name="直接连接符 16"/>
        <xdr:cNvCxnSpPr/>
      </xdr:nvCxnSpPr>
      <xdr:spPr>
        <a:xfrm>
          <a:off x="370205" y="250228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120</xdr:row>
      <xdr:rowOff>5715</xdr:rowOff>
    </xdr:from>
    <xdr:to>
      <xdr:col>1</xdr:col>
      <xdr:colOff>431800</xdr:colOff>
      <xdr:row>122</xdr:row>
      <xdr:rowOff>184150</xdr:rowOff>
    </xdr:to>
    <xdr:cxnSp>
      <xdr:nvCxnSpPr>
        <xdr:cNvPr id="18" name="直接连接符 17"/>
        <xdr:cNvCxnSpPr/>
      </xdr:nvCxnSpPr>
      <xdr:spPr>
        <a:xfrm>
          <a:off x="375920" y="256171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</xdr:row>
      <xdr:rowOff>5715</xdr:rowOff>
    </xdr:from>
    <xdr:to>
      <xdr:col>1</xdr:col>
      <xdr:colOff>474272</xdr:colOff>
      <xdr:row>135</xdr:row>
      <xdr:rowOff>11</xdr:rowOff>
    </xdr:to>
    <xdr:cxnSp>
      <xdr:nvCxnSpPr>
        <xdr:cNvPr id="19" name="直接连接符 18"/>
        <xdr:cNvCxnSpPr/>
      </xdr:nvCxnSpPr>
      <xdr:spPr>
        <a:xfrm>
          <a:off x="370205" y="283908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160</xdr:row>
      <xdr:rowOff>4445</xdr:rowOff>
    </xdr:from>
    <xdr:to>
      <xdr:col>1</xdr:col>
      <xdr:colOff>479425</xdr:colOff>
      <xdr:row>162</xdr:row>
      <xdr:rowOff>0</xdr:rowOff>
    </xdr:to>
    <xdr:cxnSp>
      <xdr:nvCxnSpPr>
        <xdr:cNvPr id="20" name="直接连接符 19"/>
        <xdr:cNvCxnSpPr/>
      </xdr:nvCxnSpPr>
      <xdr:spPr>
        <a:xfrm>
          <a:off x="370205" y="33936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</xdr:row>
      <xdr:rowOff>5715</xdr:rowOff>
    </xdr:from>
    <xdr:to>
      <xdr:col>1</xdr:col>
      <xdr:colOff>474272</xdr:colOff>
      <xdr:row>139</xdr:row>
      <xdr:rowOff>11</xdr:rowOff>
    </xdr:to>
    <xdr:cxnSp>
      <xdr:nvCxnSpPr>
        <xdr:cNvPr id="21" name="直接连接符 20"/>
        <xdr:cNvCxnSpPr/>
      </xdr:nvCxnSpPr>
      <xdr:spPr>
        <a:xfrm>
          <a:off x="370205" y="293814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</xdr:row>
      <xdr:rowOff>4445</xdr:rowOff>
    </xdr:from>
    <xdr:to>
      <xdr:col>1</xdr:col>
      <xdr:colOff>479425</xdr:colOff>
      <xdr:row>143</xdr:row>
      <xdr:rowOff>0</xdr:rowOff>
    </xdr:to>
    <xdr:cxnSp>
      <xdr:nvCxnSpPr>
        <xdr:cNvPr id="22" name="直接连接符 21"/>
        <xdr:cNvCxnSpPr/>
      </xdr:nvCxnSpPr>
      <xdr:spPr>
        <a:xfrm>
          <a:off x="370205" y="30172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</xdr:row>
      <xdr:rowOff>4445</xdr:rowOff>
    </xdr:from>
    <xdr:to>
      <xdr:col>1</xdr:col>
      <xdr:colOff>479425</xdr:colOff>
      <xdr:row>147</xdr:row>
      <xdr:rowOff>0</xdr:rowOff>
    </xdr:to>
    <xdr:cxnSp>
      <xdr:nvCxnSpPr>
        <xdr:cNvPr id="23" name="直接连接符 22"/>
        <xdr:cNvCxnSpPr/>
      </xdr:nvCxnSpPr>
      <xdr:spPr>
        <a:xfrm>
          <a:off x="370205" y="30965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149</xdr:row>
      <xdr:rowOff>5715</xdr:rowOff>
    </xdr:from>
    <xdr:to>
      <xdr:col>1</xdr:col>
      <xdr:colOff>431800</xdr:colOff>
      <xdr:row>151</xdr:row>
      <xdr:rowOff>184150</xdr:rowOff>
    </xdr:to>
    <xdr:cxnSp>
      <xdr:nvCxnSpPr>
        <xdr:cNvPr id="24" name="直接连接符 23"/>
        <xdr:cNvCxnSpPr/>
      </xdr:nvCxnSpPr>
      <xdr:spPr>
        <a:xfrm>
          <a:off x="375920" y="31758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</xdr:row>
      <xdr:rowOff>5715</xdr:rowOff>
    </xdr:from>
    <xdr:to>
      <xdr:col>1</xdr:col>
      <xdr:colOff>474272</xdr:colOff>
      <xdr:row>167</xdr:row>
      <xdr:rowOff>11</xdr:rowOff>
    </xdr:to>
    <xdr:cxnSp>
      <xdr:nvCxnSpPr>
        <xdr:cNvPr id="25" name="直接连接符 24"/>
        <xdr:cNvCxnSpPr/>
      </xdr:nvCxnSpPr>
      <xdr:spPr>
        <a:xfrm>
          <a:off x="370205" y="351269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</xdr:row>
      <xdr:rowOff>4445</xdr:rowOff>
    </xdr:from>
    <xdr:to>
      <xdr:col>1</xdr:col>
      <xdr:colOff>479425</xdr:colOff>
      <xdr:row>196</xdr:row>
      <xdr:rowOff>0</xdr:rowOff>
    </xdr:to>
    <xdr:cxnSp>
      <xdr:nvCxnSpPr>
        <xdr:cNvPr id="26" name="直接连接符 25"/>
        <xdr:cNvCxnSpPr/>
      </xdr:nvCxnSpPr>
      <xdr:spPr>
        <a:xfrm>
          <a:off x="370205" y="41069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</xdr:row>
      <xdr:rowOff>5715</xdr:rowOff>
    </xdr:from>
    <xdr:to>
      <xdr:col>1</xdr:col>
      <xdr:colOff>474272</xdr:colOff>
      <xdr:row>172</xdr:row>
      <xdr:rowOff>11</xdr:rowOff>
    </xdr:to>
    <xdr:cxnSp>
      <xdr:nvCxnSpPr>
        <xdr:cNvPr id="27" name="直接连接符 26"/>
        <xdr:cNvCxnSpPr/>
      </xdr:nvCxnSpPr>
      <xdr:spPr>
        <a:xfrm>
          <a:off x="370205" y="363156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</xdr:row>
      <xdr:rowOff>4445</xdr:rowOff>
    </xdr:from>
    <xdr:to>
      <xdr:col>1</xdr:col>
      <xdr:colOff>479425</xdr:colOff>
      <xdr:row>175</xdr:row>
      <xdr:rowOff>0</xdr:rowOff>
    </xdr:to>
    <xdr:cxnSp>
      <xdr:nvCxnSpPr>
        <xdr:cNvPr id="28" name="直接连接符 27"/>
        <xdr:cNvCxnSpPr/>
      </xdr:nvCxnSpPr>
      <xdr:spPr>
        <a:xfrm>
          <a:off x="370205" y="36908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179</xdr:row>
      <xdr:rowOff>5715</xdr:rowOff>
    </xdr:from>
    <xdr:to>
      <xdr:col>1</xdr:col>
      <xdr:colOff>431800</xdr:colOff>
      <xdr:row>181</xdr:row>
      <xdr:rowOff>184150</xdr:rowOff>
    </xdr:to>
    <xdr:cxnSp>
      <xdr:nvCxnSpPr>
        <xdr:cNvPr id="29" name="直接连接符 28"/>
        <xdr:cNvCxnSpPr/>
      </xdr:nvCxnSpPr>
      <xdr:spPr>
        <a:xfrm>
          <a:off x="375920" y="38098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200</xdr:row>
      <xdr:rowOff>5715</xdr:rowOff>
    </xdr:from>
    <xdr:to>
      <xdr:col>1</xdr:col>
      <xdr:colOff>474272</xdr:colOff>
      <xdr:row>202</xdr:row>
      <xdr:rowOff>11</xdr:rowOff>
    </xdr:to>
    <xdr:cxnSp>
      <xdr:nvCxnSpPr>
        <xdr:cNvPr id="30" name="直接连接符 29"/>
        <xdr:cNvCxnSpPr/>
      </xdr:nvCxnSpPr>
      <xdr:spPr>
        <a:xfrm>
          <a:off x="370205" y="424573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216</xdr:row>
      <xdr:rowOff>4445</xdr:rowOff>
    </xdr:from>
    <xdr:to>
      <xdr:col>1</xdr:col>
      <xdr:colOff>479425</xdr:colOff>
      <xdr:row>218</xdr:row>
      <xdr:rowOff>0</xdr:rowOff>
    </xdr:to>
    <xdr:cxnSp>
      <xdr:nvCxnSpPr>
        <xdr:cNvPr id="31" name="直接连接符 30"/>
        <xdr:cNvCxnSpPr/>
      </xdr:nvCxnSpPr>
      <xdr:spPr>
        <a:xfrm>
          <a:off x="370205" y="45824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</xdr:row>
      <xdr:rowOff>4445</xdr:rowOff>
    </xdr:from>
    <xdr:to>
      <xdr:col>1</xdr:col>
      <xdr:colOff>479425</xdr:colOff>
      <xdr:row>206</xdr:row>
      <xdr:rowOff>0</xdr:rowOff>
    </xdr:to>
    <xdr:cxnSp>
      <xdr:nvCxnSpPr>
        <xdr:cNvPr id="32" name="直接连接符 31"/>
        <xdr:cNvCxnSpPr/>
      </xdr:nvCxnSpPr>
      <xdr:spPr>
        <a:xfrm>
          <a:off x="370205" y="43446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209</xdr:row>
      <xdr:rowOff>5715</xdr:rowOff>
    </xdr:from>
    <xdr:to>
      <xdr:col>1</xdr:col>
      <xdr:colOff>431800</xdr:colOff>
      <xdr:row>211</xdr:row>
      <xdr:rowOff>184150</xdr:rowOff>
    </xdr:to>
    <xdr:cxnSp>
      <xdr:nvCxnSpPr>
        <xdr:cNvPr id="33" name="直接连接符 32"/>
        <xdr:cNvCxnSpPr/>
      </xdr:nvCxnSpPr>
      <xdr:spPr>
        <a:xfrm>
          <a:off x="375920" y="444385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5715</xdr:rowOff>
    </xdr:from>
    <xdr:to>
      <xdr:col>1</xdr:col>
      <xdr:colOff>457200</xdr:colOff>
      <xdr:row>222</xdr:row>
      <xdr:rowOff>175260</xdr:rowOff>
    </xdr:to>
    <xdr:cxnSp>
      <xdr:nvCxnSpPr>
        <xdr:cNvPr id="34" name="直接连接符 33"/>
        <xdr:cNvCxnSpPr/>
      </xdr:nvCxnSpPr>
      <xdr:spPr>
        <a:xfrm>
          <a:off x="370205" y="47014130"/>
          <a:ext cx="457200" cy="5657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248</xdr:row>
      <xdr:rowOff>4445</xdr:rowOff>
    </xdr:from>
    <xdr:to>
      <xdr:col>1</xdr:col>
      <xdr:colOff>479425</xdr:colOff>
      <xdr:row>250</xdr:row>
      <xdr:rowOff>0</xdr:rowOff>
    </xdr:to>
    <xdr:cxnSp>
      <xdr:nvCxnSpPr>
        <xdr:cNvPr id="35" name="直接连接符 34"/>
        <xdr:cNvCxnSpPr/>
      </xdr:nvCxnSpPr>
      <xdr:spPr>
        <a:xfrm>
          <a:off x="370205" y="52560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228</xdr:row>
      <xdr:rowOff>5715</xdr:rowOff>
    </xdr:from>
    <xdr:to>
      <xdr:col>1</xdr:col>
      <xdr:colOff>474272</xdr:colOff>
      <xdr:row>230</xdr:row>
      <xdr:rowOff>11</xdr:rowOff>
    </xdr:to>
    <xdr:cxnSp>
      <xdr:nvCxnSpPr>
        <xdr:cNvPr id="36" name="直接连接符 35"/>
        <xdr:cNvCxnSpPr/>
      </xdr:nvCxnSpPr>
      <xdr:spPr>
        <a:xfrm>
          <a:off x="370205" y="485990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232</xdr:row>
      <xdr:rowOff>4445</xdr:rowOff>
    </xdr:from>
    <xdr:to>
      <xdr:col>1</xdr:col>
      <xdr:colOff>479425</xdr:colOff>
      <xdr:row>234</xdr:row>
      <xdr:rowOff>0</xdr:rowOff>
    </xdr:to>
    <xdr:cxnSp>
      <xdr:nvCxnSpPr>
        <xdr:cNvPr id="37" name="直接连接符 36"/>
        <xdr:cNvCxnSpPr/>
      </xdr:nvCxnSpPr>
      <xdr:spPr>
        <a:xfrm>
          <a:off x="370205" y="49390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236</xdr:row>
      <xdr:rowOff>5715</xdr:rowOff>
    </xdr:from>
    <xdr:to>
      <xdr:col>1</xdr:col>
      <xdr:colOff>431800</xdr:colOff>
      <xdr:row>238</xdr:row>
      <xdr:rowOff>184150</xdr:rowOff>
    </xdr:to>
    <xdr:cxnSp>
      <xdr:nvCxnSpPr>
        <xdr:cNvPr id="38" name="直接连接符 37"/>
        <xdr:cNvCxnSpPr/>
      </xdr:nvCxnSpPr>
      <xdr:spPr>
        <a:xfrm>
          <a:off x="375920" y="50184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252</xdr:row>
      <xdr:rowOff>5715</xdr:rowOff>
    </xdr:from>
    <xdr:to>
      <xdr:col>1</xdr:col>
      <xdr:colOff>474272</xdr:colOff>
      <xdr:row>254</xdr:row>
      <xdr:rowOff>11</xdr:rowOff>
    </xdr:to>
    <xdr:cxnSp>
      <xdr:nvCxnSpPr>
        <xdr:cNvPr id="39" name="直接连接符 38"/>
        <xdr:cNvCxnSpPr/>
      </xdr:nvCxnSpPr>
      <xdr:spPr>
        <a:xfrm>
          <a:off x="370205" y="535520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273</xdr:row>
      <xdr:rowOff>4445</xdr:rowOff>
    </xdr:from>
    <xdr:to>
      <xdr:col>1</xdr:col>
      <xdr:colOff>479425</xdr:colOff>
      <xdr:row>275</xdr:row>
      <xdr:rowOff>0</xdr:rowOff>
    </xdr:to>
    <xdr:cxnSp>
      <xdr:nvCxnSpPr>
        <xdr:cNvPr id="40" name="直接连接符 39"/>
        <xdr:cNvCxnSpPr/>
      </xdr:nvCxnSpPr>
      <xdr:spPr>
        <a:xfrm>
          <a:off x="370205" y="57909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256</xdr:row>
      <xdr:rowOff>5715</xdr:rowOff>
    </xdr:from>
    <xdr:to>
      <xdr:col>1</xdr:col>
      <xdr:colOff>474272</xdr:colOff>
      <xdr:row>258</xdr:row>
      <xdr:rowOff>11</xdr:rowOff>
    </xdr:to>
    <xdr:cxnSp>
      <xdr:nvCxnSpPr>
        <xdr:cNvPr id="41" name="直接连接符 40"/>
        <xdr:cNvCxnSpPr/>
      </xdr:nvCxnSpPr>
      <xdr:spPr>
        <a:xfrm>
          <a:off x="370205" y="54542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260</xdr:row>
      <xdr:rowOff>4445</xdr:rowOff>
    </xdr:from>
    <xdr:to>
      <xdr:col>1</xdr:col>
      <xdr:colOff>479425</xdr:colOff>
      <xdr:row>262</xdr:row>
      <xdr:rowOff>0</xdr:rowOff>
    </xdr:to>
    <xdr:cxnSp>
      <xdr:nvCxnSpPr>
        <xdr:cNvPr id="42" name="直接连接符 41"/>
        <xdr:cNvCxnSpPr/>
      </xdr:nvCxnSpPr>
      <xdr:spPr>
        <a:xfrm>
          <a:off x="370205" y="55333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265</xdr:row>
      <xdr:rowOff>5715</xdr:rowOff>
    </xdr:from>
    <xdr:to>
      <xdr:col>1</xdr:col>
      <xdr:colOff>431800</xdr:colOff>
      <xdr:row>267</xdr:row>
      <xdr:rowOff>184150</xdr:rowOff>
    </xdr:to>
    <xdr:cxnSp>
      <xdr:nvCxnSpPr>
        <xdr:cNvPr id="43" name="直接连接符 42"/>
        <xdr:cNvCxnSpPr/>
      </xdr:nvCxnSpPr>
      <xdr:spPr>
        <a:xfrm>
          <a:off x="375920" y="56325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277</xdr:row>
      <xdr:rowOff>5715</xdr:rowOff>
    </xdr:from>
    <xdr:to>
      <xdr:col>1</xdr:col>
      <xdr:colOff>474272</xdr:colOff>
      <xdr:row>279</xdr:row>
      <xdr:rowOff>11</xdr:rowOff>
    </xdr:to>
    <xdr:cxnSp>
      <xdr:nvCxnSpPr>
        <xdr:cNvPr id="44" name="直接连接符 43"/>
        <xdr:cNvCxnSpPr/>
      </xdr:nvCxnSpPr>
      <xdr:spPr>
        <a:xfrm>
          <a:off x="370205" y="589013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335</xdr:row>
      <xdr:rowOff>4445</xdr:rowOff>
    </xdr:from>
    <xdr:to>
      <xdr:col>1</xdr:col>
      <xdr:colOff>479425</xdr:colOff>
      <xdr:row>337</xdr:row>
      <xdr:rowOff>0</xdr:rowOff>
    </xdr:to>
    <xdr:cxnSp>
      <xdr:nvCxnSpPr>
        <xdr:cNvPr id="45" name="直接连接符 44"/>
        <xdr:cNvCxnSpPr/>
      </xdr:nvCxnSpPr>
      <xdr:spPr>
        <a:xfrm>
          <a:off x="370205" y="70589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281</xdr:row>
      <xdr:rowOff>5715</xdr:rowOff>
    </xdr:from>
    <xdr:to>
      <xdr:col>1</xdr:col>
      <xdr:colOff>434340</xdr:colOff>
      <xdr:row>282</xdr:row>
      <xdr:rowOff>175260</xdr:rowOff>
    </xdr:to>
    <xdr:cxnSp>
      <xdr:nvCxnSpPr>
        <xdr:cNvPr id="46" name="直接连接符 45"/>
        <xdr:cNvCxnSpPr/>
      </xdr:nvCxnSpPr>
      <xdr:spPr>
        <a:xfrm>
          <a:off x="370205" y="59891930"/>
          <a:ext cx="4343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293</xdr:row>
      <xdr:rowOff>4445</xdr:rowOff>
    </xdr:from>
    <xdr:to>
      <xdr:col>1</xdr:col>
      <xdr:colOff>479425</xdr:colOff>
      <xdr:row>295</xdr:row>
      <xdr:rowOff>0</xdr:rowOff>
    </xdr:to>
    <xdr:cxnSp>
      <xdr:nvCxnSpPr>
        <xdr:cNvPr id="47" name="直接连接符 46"/>
        <xdr:cNvCxnSpPr/>
      </xdr:nvCxnSpPr>
      <xdr:spPr>
        <a:xfrm>
          <a:off x="370205" y="62268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4445</xdr:rowOff>
    </xdr:from>
    <xdr:to>
      <xdr:col>1</xdr:col>
      <xdr:colOff>479425</xdr:colOff>
      <xdr:row>299</xdr:row>
      <xdr:rowOff>0</xdr:rowOff>
    </xdr:to>
    <xdr:cxnSp>
      <xdr:nvCxnSpPr>
        <xdr:cNvPr id="48" name="直接连接符 47"/>
        <xdr:cNvCxnSpPr/>
      </xdr:nvCxnSpPr>
      <xdr:spPr>
        <a:xfrm>
          <a:off x="370205" y="63060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301</xdr:row>
      <xdr:rowOff>5715</xdr:rowOff>
    </xdr:from>
    <xdr:to>
      <xdr:col>1</xdr:col>
      <xdr:colOff>431800</xdr:colOff>
      <xdr:row>303</xdr:row>
      <xdr:rowOff>184150</xdr:rowOff>
    </xdr:to>
    <xdr:cxnSp>
      <xdr:nvCxnSpPr>
        <xdr:cNvPr id="49" name="直接连接符 48"/>
        <xdr:cNvCxnSpPr/>
      </xdr:nvCxnSpPr>
      <xdr:spPr>
        <a:xfrm>
          <a:off x="375920" y="63854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341</xdr:row>
      <xdr:rowOff>5715</xdr:rowOff>
    </xdr:from>
    <xdr:to>
      <xdr:col>1</xdr:col>
      <xdr:colOff>474272</xdr:colOff>
      <xdr:row>343</xdr:row>
      <xdr:rowOff>11</xdr:rowOff>
    </xdr:to>
    <xdr:cxnSp>
      <xdr:nvCxnSpPr>
        <xdr:cNvPr id="50" name="直接连接符 49"/>
        <xdr:cNvCxnSpPr/>
      </xdr:nvCxnSpPr>
      <xdr:spPr>
        <a:xfrm>
          <a:off x="370205" y="719772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393</xdr:row>
      <xdr:rowOff>4445</xdr:rowOff>
    </xdr:from>
    <xdr:to>
      <xdr:col>1</xdr:col>
      <xdr:colOff>479425</xdr:colOff>
      <xdr:row>395</xdr:row>
      <xdr:rowOff>0</xdr:rowOff>
    </xdr:to>
    <xdr:cxnSp>
      <xdr:nvCxnSpPr>
        <xdr:cNvPr id="51" name="直接连接符 50"/>
        <xdr:cNvCxnSpPr/>
      </xdr:nvCxnSpPr>
      <xdr:spPr>
        <a:xfrm>
          <a:off x="370205" y="82476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345</xdr:row>
      <xdr:rowOff>5715</xdr:rowOff>
    </xdr:from>
    <xdr:to>
      <xdr:col>1</xdr:col>
      <xdr:colOff>426720</xdr:colOff>
      <xdr:row>347</xdr:row>
      <xdr:rowOff>0</xdr:rowOff>
    </xdr:to>
    <xdr:cxnSp>
      <xdr:nvCxnSpPr>
        <xdr:cNvPr id="52" name="直接连接符 51"/>
        <xdr:cNvCxnSpPr/>
      </xdr:nvCxnSpPr>
      <xdr:spPr>
        <a:xfrm>
          <a:off x="370205" y="72967850"/>
          <a:ext cx="42672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352</xdr:row>
      <xdr:rowOff>4445</xdr:rowOff>
    </xdr:from>
    <xdr:to>
      <xdr:col>1</xdr:col>
      <xdr:colOff>479425</xdr:colOff>
      <xdr:row>354</xdr:row>
      <xdr:rowOff>0</xdr:rowOff>
    </xdr:to>
    <xdr:cxnSp>
      <xdr:nvCxnSpPr>
        <xdr:cNvPr id="53" name="直接连接符 52"/>
        <xdr:cNvCxnSpPr/>
      </xdr:nvCxnSpPr>
      <xdr:spPr>
        <a:xfrm>
          <a:off x="370205" y="74353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355</xdr:row>
      <xdr:rowOff>4445</xdr:rowOff>
    </xdr:from>
    <xdr:to>
      <xdr:col>1</xdr:col>
      <xdr:colOff>479425</xdr:colOff>
      <xdr:row>357</xdr:row>
      <xdr:rowOff>0</xdr:rowOff>
    </xdr:to>
    <xdr:cxnSp>
      <xdr:nvCxnSpPr>
        <xdr:cNvPr id="54" name="直接连接符 53"/>
        <xdr:cNvCxnSpPr/>
      </xdr:nvCxnSpPr>
      <xdr:spPr>
        <a:xfrm>
          <a:off x="370205" y="74947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359</xdr:row>
      <xdr:rowOff>5715</xdr:rowOff>
    </xdr:from>
    <xdr:to>
      <xdr:col>1</xdr:col>
      <xdr:colOff>431800</xdr:colOff>
      <xdr:row>361</xdr:row>
      <xdr:rowOff>184150</xdr:rowOff>
    </xdr:to>
    <xdr:cxnSp>
      <xdr:nvCxnSpPr>
        <xdr:cNvPr id="55" name="直接连接符 54"/>
        <xdr:cNvCxnSpPr/>
      </xdr:nvCxnSpPr>
      <xdr:spPr>
        <a:xfrm>
          <a:off x="375920" y="75741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397</xdr:row>
      <xdr:rowOff>5715</xdr:rowOff>
    </xdr:from>
    <xdr:to>
      <xdr:col>1</xdr:col>
      <xdr:colOff>474272</xdr:colOff>
      <xdr:row>399</xdr:row>
      <xdr:rowOff>11</xdr:rowOff>
    </xdr:to>
    <xdr:cxnSp>
      <xdr:nvCxnSpPr>
        <xdr:cNvPr id="56" name="直接连接符 55"/>
        <xdr:cNvCxnSpPr/>
      </xdr:nvCxnSpPr>
      <xdr:spPr>
        <a:xfrm>
          <a:off x="370205" y="834682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411</xdr:row>
      <xdr:rowOff>4445</xdr:rowOff>
    </xdr:from>
    <xdr:to>
      <xdr:col>1</xdr:col>
      <xdr:colOff>479425</xdr:colOff>
      <xdr:row>413</xdr:row>
      <xdr:rowOff>0</xdr:rowOff>
    </xdr:to>
    <xdr:cxnSp>
      <xdr:nvCxnSpPr>
        <xdr:cNvPr id="57" name="直接连接符 56"/>
        <xdr:cNvCxnSpPr/>
      </xdr:nvCxnSpPr>
      <xdr:spPr>
        <a:xfrm>
          <a:off x="370205" y="86438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401</xdr:row>
      <xdr:rowOff>5715</xdr:rowOff>
    </xdr:from>
    <xdr:to>
      <xdr:col>1</xdr:col>
      <xdr:colOff>474272</xdr:colOff>
      <xdr:row>403</xdr:row>
      <xdr:rowOff>11</xdr:rowOff>
    </xdr:to>
    <xdr:cxnSp>
      <xdr:nvCxnSpPr>
        <xdr:cNvPr id="58" name="直接连接符 57"/>
        <xdr:cNvCxnSpPr/>
      </xdr:nvCxnSpPr>
      <xdr:spPr>
        <a:xfrm>
          <a:off x="370205" y="844588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404</xdr:row>
      <xdr:rowOff>4445</xdr:rowOff>
    </xdr:from>
    <xdr:to>
      <xdr:col>1</xdr:col>
      <xdr:colOff>479425</xdr:colOff>
      <xdr:row>406</xdr:row>
      <xdr:rowOff>0</xdr:rowOff>
    </xdr:to>
    <xdr:cxnSp>
      <xdr:nvCxnSpPr>
        <xdr:cNvPr id="59" name="直接连接符 58"/>
        <xdr:cNvCxnSpPr/>
      </xdr:nvCxnSpPr>
      <xdr:spPr>
        <a:xfrm>
          <a:off x="370205" y="85051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416</xdr:row>
      <xdr:rowOff>5715</xdr:rowOff>
    </xdr:from>
    <xdr:to>
      <xdr:col>1</xdr:col>
      <xdr:colOff>474272</xdr:colOff>
      <xdr:row>418</xdr:row>
      <xdr:rowOff>11</xdr:rowOff>
    </xdr:to>
    <xdr:cxnSp>
      <xdr:nvCxnSpPr>
        <xdr:cNvPr id="60" name="直接连接符 59"/>
        <xdr:cNvCxnSpPr/>
      </xdr:nvCxnSpPr>
      <xdr:spPr>
        <a:xfrm>
          <a:off x="370205" y="87628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419</xdr:row>
      <xdr:rowOff>5715</xdr:rowOff>
    </xdr:from>
    <xdr:to>
      <xdr:col>1</xdr:col>
      <xdr:colOff>431800</xdr:colOff>
      <xdr:row>421</xdr:row>
      <xdr:rowOff>184150</xdr:rowOff>
    </xdr:to>
    <xdr:cxnSp>
      <xdr:nvCxnSpPr>
        <xdr:cNvPr id="61" name="直接连接符 60"/>
        <xdr:cNvCxnSpPr/>
      </xdr:nvCxnSpPr>
      <xdr:spPr>
        <a:xfrm>
          <a:off x="375920" y="88421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426</xdr:row>
      <xdr:rowOff>5715</xdr:rowOff>
    </xdr:from>
    <xdr:to>
      <xdr:col>1</xdr:col>
      <xdr:colOff>431800</xdr:colOff>
      <xdr:row>428</xdr:row>
      <xdr:rowOff>184150</xdr:rowOff>
    </xdr:to>
    <xdr:cxnSp>
      <xdr:nvCxnSpPr>
        <xdr:cNvPr id="62" name="直接连接符 61"/>
        <xdr:cNvCxnSpPr/>
      </xdr:nvCxnSpPr>
      <xdr:spPr>
        <a:xfrm>
          <a:off x="375920" y="9000617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4"/>
  <sheetViews>
    <sheetView zoomScale="85" zoomScaleNormal="85" workbookViewId="0">
      <selection activeCell="B38" sqref="B38:B39"/>
    </sheetView>
  </sheetViews>
  <sheetFormatPr defaultColWidth="8.87037037037037" defaultRowHeight="14.4"/>
  <cols>
    <col min="1" max="1" width="5.87037037037037" style="268" customWidth="1"/>
    <col min="2" max="2" width="20.1296296296296" style="268" customWidth="1"/>
    <col min="3" max="3" width="11.1296296296296" style="268" customWidth="1"/>
    <col min="4" max="4" width="9.60185185185185" style="268" customWidth="1"/>
    <col min="5" max="5" width="10.462962962963" style="268" customWidth="1"/>
    <col min="6" max="6" width="8" style="268" customWidth="1"/>
    <col min="7" max="7" width="8.12962962962963" style="268" customWidth="1"/>
    <col min="8" max="8" width="19.6018518518519" style="268" customWidth="1"/>
    <col min="9" max="9" width="9.87037037037037" style="268" customWidth="1"/>
    <col min="10" max="10" width="67.8703703703704" style="268" customWidth="1"/>
    <col min="11" max="16384" width="8.87037037037037" style="268"/>
  </cols>
  <sheetData>
    <row r="1" s="267" customFormat="1" ht="35.45" customHeight="1" spans="1:10">
      <c r="A1" s="269" t="s">
        <v>0</v>
      </c>
      <c r="B1" s="270"/>
      <c r="C1" s="269"/>
      <c r="D1" s="269"/>
      <c r="E1" s="269"/>
      <c r="F1" s="269"/>
      <c r="G1" s="269"/>
      <c r="H1" s="271"/>
      <c r="I1" s="269"/>
      <c r="J1" s="272"/>
    </row>
    <row r="2" s="267" customFormat="1" ht="28.15" customHeight="1" spans="1:10">
      <c r="A2" s="312" t="s">
        <v>1</v>
      </c>
      <c r="B2" s="313"/>
      <c r="C2" s="313"/>
      <c r="D2" s="313"/>
      <c r="E2" s="313"/>
      <c r="F2" s="313"/>
      <c r="G2" s="313"/>
      <c r="H2" s="313"/>
      <c r="I2" s="314"/>
      <c r="J2" s="272"/>
    </row>
    <row r="3" s="267" customFormat="1" ht="31.2" spans="1:10">
      <c r="A3" s="279" t="s">
        <v>2</v>
      </c>
      <c r="B3" s="280"/>
      <c r="C3" s="280"/>
      <c r="D3" s="280"/>
      <c r="E3" s="280"/>
      <c r="F3" s="280"/>
      <c r="G3" s="281"/>
      <c r="H3" s="274" t="s">
        <v>3</v>
      </c>
      <c r="I3" s="275" t="s">
        <v>4</v>
      </c>
    </row>
    <row r="4" s="267" customFormat="1" ht="15.6" customHeight="1" spans="1:10">
      <c r="A4" s="276" t="s">
        <v>5</v>
      </c>
      <c r="B4" s="35" t="s">
        <v>6</v>
      </c>
      <c r="C4" s="36" t="s">
        <v>7</v>
      </c>
      <c r="D4" s="37"/>
      <c r="E4" s="38"/>
      <c r="F4" s="273"/>
      <c r="G4" s="273"/>
      <c r="H4" s="277"/>
      <c r="I4" s="273"/>
      <c r="J4" s="272"/>
    </row>
    <row r="5" s="267" customFormat="1" ht="15.6" spans="1:10">
      <c r="A5" s="273"/>
      <c r="B5" s="39"/>
      <c r="C5" s="40"/>
      <c r="D5" s="41"/>
      <c r="E5" s="42"/>
      <c r="F5" s="273"/>
      <c r="G5" s="273"/>
      <c r="H5" s="277"/>
      <c r="I5" s="273"/>
      <c r="J5" s="272"/>
    </row>
    <row r="6" s="267" customFormat="1" ht="15.6" spans="1:10">
      <c r="A6" s="273"/>
      <c r="B6" s="21" t="s">
        <v>8</v>
      </c>
      <c r="C6" s="22" t="s">
        <v>9</v>
      </c>
      <c r="D6" s="22" t="s">
        <v>10</v>
      </c>
      <c r="E6" s="22" t="s">
        <v>11</v>
      </c>
      <c r="F6" s="273"/>
      <c r="G6" s="273"/>
      <c r="H6" s="277"/>
      <c r="I6" s="273"/>
      <c r="J6" s="272"/>
    </row>
    <row r="7" s="267" customFormat="1" ht="15.6" spans="1:10">
      <c r="A7" s="273">
        <v>1</v>
      </c>
      <c r="B7" s="21" t="s">
        <v>12</v>
      </c>
      <c r="C7" s="23">
        <v>387.5</v>
      </c>
      <c r="D7" s="24"/>
      <c r="E7" s="24"/>
      <c r="F7" s="273"/>
      <c r="G7" s="273"/>
      <c r="H7" s="277"/>
      <c r="I7" s="273"/>
      <c r="J7" s="272"/>
    </row>
    <row r="8" s="267" customFormat="1" ht="31.2" spans="1:10">
      <c r="A8" s="279" t="s">
        <v>13</v>
      </c>
      <c r="B8" s="280"/>
      <c r="C8" s="280"/>
      <c r="D8" s="280"/>
      <c r="E8" s="280"/>
      <c r="F8" s="280"/>
      <c r="G8" s="281"/>
      <c r="H8" s="274" t="s">
        <v>14</v>
      </c>
      <c r="I8" s="275" t="s">
        <v>4</v>
      </c>
    </row>
    <row r="9" s="267" customFormat="1" ht="15.6" customHeight="1" spans="1:10">
      <c r="A9" s="276" t="s">
        <v>5</v>
      </c>
      <c r="B9" s="12" t="s">
        <v>6</v>
      </c>
      <c r="C9" s="51" t="s">
        <v>15</v>
      </c>
      <c r="D9" s="52"/>
      <c r="E9" s="52"/>
      <c r="F9" s="52"/>
      <c r="G9" s="53"/>
      <c r="H9" s="277"/>
      <c r="I9" s="273"/>
      <c r="J9" s="272"/>
    </row>
    <row r="10" s="267" customFormat="1" ht="15.6" spans="1:10">
      <c r="A10" s="273"/>
      <c r="B10" s="15" t="s">
        <v>16</v>
      </c>
      <c r="C10" s="13" t="s">
        <v>17</v>
      </c>
      <c r="D10" s="13" t="s">
        <v>18</v>
      </c>
      <c r="E10" s="13" t="s">
        <v>19</v>
      </c>
      <c r="F10" s="13" t="s">
        <v>20</v>
      </c>
      <c r="G10" s="13" t="s">
        <v>21</v>
      </c>
      <c r="H10" s="277"/>
      <c r="I10" s="273"/>
      <c r="J10" s="272"/>
    </row>
    <row r="11" s="267" customFormat="1" ht="15.6" spans="1:10">
      <c r="A11" s="273">
        <v>1</v>
      </c>
      <c r="B11" s="15" t="s">
        <v>22</v>
      </c>
      <c r="C11" s="43"/>
      <c r="D11" s="43"/>
      <c r="E11" s="43"/>
      <c r="F11" s="18">
        <v>1</v>
      </c>
      <c r="G11" s="43"/>
      <c r="H11" s="277"/>
      <c r="I11" s="273"/>
      <c r="J11" s="272"/>
    </row>
    <row r="12" s="267" customFormat="1" ht="15.6" spans="1:10">
      <c r="A12" s="273">
        <v>2</v>
      </c>
      <c r="B12" s="15" t="s">
        <v>23</v>
      </c>
      <c r="C12" s="43"/>
      <c r="D12" s="43"/>
      <c r="E12" s="18">
        <v>5</v>
      </c>
      <c r="F12" s="18">
        <v>1</v>
      </c>
      <c r="G12" s="43"/>
      <c r="H12" s="277"/>
      <c r="I12" s="273"/>
      <c r="J12" s="272"/>
    </row>
    <row r="13" s="267" customFormat="1" ht="15.6" customHeight="1" spans="1:10">
      <c r="A13" s="273"/>
      <c r="B13" s="12" t="s">
        <v>6</v>
      </c>
      <c r="C13" s="51" t="s">
        <v>24</v>
      </c>
      <c r="D13" s="52"/>
      <c r="E13" s="52"/>
      <c r="F13" s="52"/>
      <c r="G13" s="53"/>
      <c r="H13" s="277"/>
      <c r="I13" s="273"/>
      <c r="J13" s="272"/>
    </row>
    <row r="14" s="267" customFormat="1" ht="15.6" spans="1:10">
      <c r="A14" s="273"/>
      <c r="B14" s="15" t="s">
        <v>16</v>
      </c>
      <c r="C14" s="13" t="s">
        <v>17</v>
      </c>
      <c r="D14" s="13" t="s">
        <v>18</v>
      </c>
      <c r="E14" s="13" t="s">
        <v>19</v>
      </c>
      <c r="F14" s="13" t="s">
        <v>20</v>
      </c>
      <c r="G14" s="13" t="s">
        <v>21</v>
      </c>
      <c r="H14" s="277"/>
      <c r="I14" s="273"/>
      <c r="J14" s="272"/>
    </row>
    <row r="15" s="267" customFormat="1" ht="15.6" spans="1:10">
      <c r="A15" s="273">
        <v>3</v>
      </c>
      <c r="B15" s="17" t="s">
        <v>25</v>
      </c>
      <c r="C15" s="43"/>
      <c r="D15" s="43"/>
      <c r="E15" s="43"/>
      <c r="F15" s="43"/>
      <c r="G15" s="18">
        <v>1</v>
      </c>
      <c r="H15" s="277"/>
      <c r="I15" s="273"/>
      <c r="J15" s="272"/>
    </row>
    <row r="16" s="267" customFormat="1" ht="15.6" spans="1:10">
      <c r="A16" s="273">
        <v>4</v>
      </c>
      <c r="B16" s="17" t="s">
        <v>26</v>
      </c>
      <c r="C16" s="43"/>
      <c r="D16" s="18">
        <v>5</v>
      </c>
      <c r="E16" s="18">
        <v>3</v>
      </c>
      <c r="F16" s="18">
        <v>4</v>
      </c>
      <c r="G16" s="18">
        <v>2</v>
      </c>
      <c r="H16" s="277"/>
      <c r="I16" s="273"/>
      <c r="J16" s="272"/>
    </row>
    <row r="17" s="267" customFormat="1" ht="15.6" spans="1:10">
      <c r="A17" s="273">
        <v>5</v>
      </c>
      <c r="B17" s="17" t="s">
        <v>27</v>
      </c>
      <c r="C17" s="43"/>
      <c r="D17" s="18">
        <v>1</v>
      </c>
      <c r="E17" s="43"/>
      <c r="F17" s="43"/>
      <c r="G17" s="43"/>
      <c r="H17" s="277"/>
      <c r="I17" s="273"/>
      <c r="J17" s="272"/>
    </row>
    <row r="18" s="267" customFormat="1" ht="15.6" spans="1:10">
      <c r="A18" s="273">
        <v>6</v>
      </c>
      <c r="B18" s="17" t="s">
        <v>28</v>
      </c>
      <c r="C18" s="43"/>
      <c r="D18" s="43"/>
      <c r="E18" s="43"/>
      <c r="F18" s="43"/>
      <c r="G18" s="18">
        <v>1</v>
      </c>
      <c r="H18" s="277"/>
      <c r="I18" s="273"/>
      <c r="J18" s="272"/>
    </row>
    <row r="19" s="267" customFormat="1" ht="15.6" spans="1:10">
      <c r="A19" s="273">
        <v>7</v>
      </c>
      <c r="B19" s="17" t="s">
        <v>29</v>
      </c>
      <c r="C19" s="18">
        <v>1</v>
      </c>
      <c r="D19" s="18">
        <v>1</v>
      </c>
      <c r="E19" s="43"/>
      <c r="F19" s="43"/>
      <c r="G19" s="43"/>
      <c r="H19" s="277"/>
      <c r="I19" s="273"/>
      <c r="J19" s="272"/>
    </row>
    <row r="20" s="267" customFormat="1" ht="15.6" customHeight="1" spans="1:10">
      <c r="A20" s="273"/>
      <c r="B20" s="12" t="s">
        <v>6</v>
      </c>
      <c r="C20" s="51" t="s">
        <v>30</v>
      </c>
      <c r="D20" s="52"/>
      <c r="E20" s="52"/>
      <c r="F20" s="53"/>
      <c r="G20" s="273"/>
      <c r="H20" s="277"/>
      <c r="I20" s="273"/>
      <c r="J20" s="272"/>
    </row>
    <row r="21" s="267" customFormat="1" ht="15.6" spans="1:10">
      <c r="A21" s="273"/>
      <c r="B21" s="15" t="s">
        <v>8</v>
      </c>
      <c r="C21" s="13">
        <v>100</v>
      </c>
      <c r="D21" s="13">
        <v>200</v>
      </c>
      <c r="E21" s="13">
        <v>300</v>
      </c>
      <c r="F21" s="13" t="s">
        <v>31</v>
      </c>
      <c r="G21" s="273"/>
      <c r="H21" s="277"/>
      <c r="I21" s="273"/>
      <c r="J21" s="272"/>
    </row>
    <row r="22" s="267" customFormat="1" ht="15.6" spans="1:10">
      <c r="A22" s="273">
        <v>8</v>
      </c>
      <c r="B22" s="17" t="s">
        <v>32</v>
      </c>
      <c r="C22" s="43"/>
      <c r="D22" s="43"/>
      <c r="E22" s="18">
        <v>3</v>
      </c>
      <c r="F22" s="18">
        <v>1</v>
      </c>
      <c r="G22" s="273"/>
      <c r="H22" s="277"/>
      <c r="I22" s="273"/>
      <c r="J22" s="272"/>
    </row>
    <row r="23" s="267" customFormat="1" ht="15.6" spans="1:10">
      <c r="A23" s="273">
        <v>9</v>
      </c>
      <c r="B23" s="17" t="s">
        <v>33</v>
      </c>
      <c r="C23" s="18">
        <v>3</v>
      </c>
      <c r="D23" s="43"/>
      <c r="E23" s="43"/>
      <c r="F23" s="43"/>
      <c r="G23" s="273"/>
      <c r="H23" s="277"/>
      <c r="I23" s="273"/>
      <c r="J23" s="272"/>
    </row>
    <row r="24" s="267" customFormat="1" ht="15.6" spans="1:10">
      <c r="A24" s="273">
        <v>10</v>
      </c>
      <c r="B24" s="17" t="s">
        <v>34</v>
      </c>
      <c r="C24" s="43"/>
      <c r="D24" s="18">
        <v>6</v>
      </c>
      <c r="E24" s="43"/>
      <c r="F24" s="43"/>
      <c r="G24" s="273"/>
      <c r="H24" s="277"/>
      <c r="I24" s="273"/>
      <c r="J24" s="272"/>
    </row>
    <row r="25" s="267" customFormat="1" ht="15.6" customHeight="1" spans="1:10">
      <c r="A25" s="273"/>
      <c r="B25" s="12" t="s">
        <v>6</v>
      </c>
      <c r="C25" s="51" t="s">
        <v>35</v>
      </c>
      <c r="D25" s="52"/>
      <c r="E25" s="52"/>
      <c r="F25" s="53"/>
      <c r="G25" s="273"/>
      <c r="H25" s="277"/>
      <c r="I25" s="273"/>
      <c r="J25" s="272"/>
    </row>
    <row r="26" s="267" customFormat="1" ht="15.6" spans="1:10">
      <c r="A26" s="273"/>
      <c r="B26" s="15" t="s">
        <v>8</v>
      </c>
      <c r="C26" s="13">
        <v>100</v>
      </c>
      <c r="D26" s="13">
        <v>200</v>
      </c>
      <c r="E26" s="13">
        <v>300</v>
      </c>
      <c r="F26" s="13" t="s">
        <v>31</v>
      </c>
      <c r="G26" s="273"/>
      <c r="H26" s="277"/>
      <c r="I26" s="273"/>
      <c r="J26" s="272"/>
    </row>
    <row r="27" s="267" customFormat="1" ht="15.6" spans="1:10">
      <c r="A27" s="273">
        <v>11</v>
      </c>
      <c r="B27" s="17" t="s">
        <v>36</v>
      </c>
      <c r="C27" s="43"/>
      <c r="D27" s="18">
        <v>6</v>
      </c>
      <c r="E27" s="43"/>
      <c r="F27" s="43"/>
      <c r="G27" s="273"/>
      <c r="H27" s="277"/>
      <c r="I27" s="273"/>
      <c r="J27" s="272"/>
    </row>
    <row r="28" s="267" customFormat="1" ht="15.6" customHeight="1" spans="1:10">
      <c r="A28" s="273"/>
      <c r="B28" s="35" t="s">
        <v>6</v>
      </c>
      <c r="C28" s="36" t="s">
        <v>37</v>
      </c>
      <c r="D28" s="37"/>
      <c r="E28" s="38"/>
      <c r="F28" s="36" t="s">
        <v>7</v>
      </c>
      <c r="G28" s="37"/>
      <c r="H28" s="38"/>
      <c r="I28" s="273"/>
      <c r="J28" s="272"/>
    </row>
    <row r="29" s="267" customFormat="1" ht="15.6" spans="1:10">
      <c r="A29" s="273"/>
      <c r="B29" s="39"/>
      <c r="C29" s="40"/>
      <c r="D29" s="41"/>
      <c r="E29" s="42"/>
      <c r="F29" s="40"/>
      <c r="G29" s="41"/>
      <c r="H29" s="42"/>
      <c r="I29" s="273"/>
      <c r="J29" s="272"/>
    </row>
    <row r="30" s="267" customFormat="1" ht="15.6" spans="1:10">
      <c r="A30" s="273"/>
      <c r="B30" s="21" t="s">
        <v>8</v>
      </c>
      <c r="C30" s="22" t="s">
        <v>9</v>
      </c>
      <c r="D30" s="22" t="s">
        <v>10</v>
      </c>
      <c r="E30" s="22" t="s">
        <v>11</v>
      </c>
      <c r="F30" s="22" t="s">
        <v>9</v>
      </c>
      <c r="G30" s="22" t="s">
        <v>10</v>
      </c>
      <c r="H30" s="32" t="s">
        <v>11</v>
      </c>
      <c r="I30" s="273"/>
      <c r="J30" s="272"/>
    </row>
    <row r="31" s="267" customFormat="1" ht="15.6" spans="1:10">
      <c r="A31" s="273">
        <v>12</v>
      </c>
      <c r="B31" s="21" t="s">
        <v>38</v>
      </c>
      <c r="C31" s="24"/>
      <c r="D31" s="24"/>
      <c r="E31" s="24"/>
      <c r="F31" s="23">
        <v>6.1</v>
      </c>
      <c r="G31" s="24"/>
      <c r="H31" s="24"/>
      <c r="I31" s="273"/>
      <c r="J31" s="272"/>
    </row>
    <row r="32" s="267" customFormat="1" ht="15.6" spans="1:10">
      <c r="A32" s="273">
        <v>13</v>
      </c>
      <c r="B32" s="21" t="s">
        <v>39</v>
      </c>
      <c r="C32" s="24"/>
      <c r="D32" s="24"/>
      <c r="E32" s="24"/>
      <c r="F32" s="23"/>
      <c r="G32" s="23">
        <v>97.7</v>
      </c>
      <c r="H32" s="24"/>
      <c r="I32" s="273"/>
      <c r="J32" s="272"/>
    </row>
    <row r="33" s="267" customFormat="1" ht="15.6" spans="1:10">
      <c r="A33" s="273">
        <v>14</v>
      </c>
      <c r="B33" s="21" t="s">
        <v>33</v>
      </c>
      <c r="C33" s="24"/>
      <c r="D33" s="24"/>
      <c r="E33" s="24"/>
      <c r="F33" s="23">
        <v>54.1</v>
      </c>
      <c r="G33" s="24"/>
      <c r="H33" s="24"/>
      <c r="I33" s="273"/>
      <c r="J33" s="272"/>
    </row>
    <row r="34" s="267" customFormat="1" ht="15.6" spans="1:10">
      <c r="A34" s="273">
        <v>15</v>
      </c>
      <c r="B34" s="21" t="s">
        <v>12</v>
      </c>
      <c r="C34" s="24"/>
      <c r="D34" s="23"/>
      <c r="E34" s="24"/>
      <c r="F34" s="24"/>
      <c r="G34" s="23">
        <v>51.6</v>
      </c>
      <c r="H34" s="24"/>
      <c r="I34" s="273"/>
      <c r="J34" s="272"/>
    </row>
    <row r="35" s="267" customFormat="1" ht="15.6" spans="1:10">
      <c r="A35" s="273"/>
      <c r="B35" s="33" t="s">
        <v>40</v>
      </c>
      <c r="C35" s="299" t="s">
        <v>41</v>
      </c>
      <c r="D35" s="315"/>
      <c r="E35" s="300"/>
      <c r="F35" s="273"/>
      <c r="G35" s="273"/>
      <c r="H35" s="277"/>
      <c r="I35" s="273"/>
      <c r="J35" s="272"/>
    </row>
    <row r="36" s="267" customFormat="1" ht="15.6" spans="1:10">
      <c r="A36" s="273"/>
      <c r="B36" s="34"/>
      <c r="C36" s="13" t="s">
        <v>42</v>
      </c>
      <c r="D36" s="13" t="s">
        <v>43</v>
      </c>
      <c r="E36" s="13" t="s">
        <v>44</v>
      </c>
      <c r="F36" s="273"/>
      <c r="G36" s="273"/>
      <c r="H36" s="277"/>
      <c r="I36" s="273"/>
      <c r="J36" s="272"/>
    </row>
    <row r="37" s="267" customFormat="1" ht="15.6" spans="1:10">
      <c r="A37" s="273">
        <v>16</v>
      </c>
      <c r="B37" s="15" t="s">
        <v>45</v>
      </c>
      <c r="C37" s="16"/>
      <c r="D37" s="16"/>
      <c r="E37" s="18">
        <v>227.6</v>
      </c>
      <c r="F37" s="273"/>
      <c r="G37" s="273"/>
      <c r="H37" s="277"/>
      <c r="I37" s="273"/>
      <c r="J37" s="272"/>
    </row>
    <row r="38" s="267" customFormat="1" ht="15.6" spans="1:10">
      <c r="A38" s="273"/>
      <c r="B38" s="33" t="s">
        <v>40</v>
      </c>
      <c r="C38" s="26" t="s">
        <v>46</v>
      </c>
      <c r="D38" s="273"/>
      <c r="E38" s="273"/>
      <c r="F38" s="273"/>
      <c r="G38" s="273"/>
      <c r="H38" s="277"/>
      <c r="I38" s="273"/>
      <c r="J38" s="272"/>
    </row>
    <row r="39" s="267" customFormat="1" ht="15.6" spans="1:10">
      <c r="A39" s="273"/>
      <c r="B39" s="34"/>
      <c r="C39" s="26" t="s">
        <v>47</v>
      </c>
      <c r="D39" s="273"/>
      <c r="E39" s="273"/>
      <c r="F39" s="273"/>
      <c r="G39" s="273"/>
      <c r="H39" s="277"/>
      <c r="I39" s="273"/>
      <c r="J39" s="272"/>
    </row>
    <row r="40" s="267" customFormat="1" ht="15.6" spans="1:10">
      <c r="A40" s="273">
        <v>17</v>
      </c>
      <c r="B40" s="27" t="s">
        <v>48</v>
      </c>
      <c r="C40" s="18">
        <v>828.8</v>
      </c>
      <c r="D40" s="273"/>
      <c r="E40" s="273"/>
      <c r="F40" s="273"/>
      <c r="G40" s="273"/>
      <c r="H40" s="277"/>
      <c r="I40" s="273"/>
      <c r="J40" s="272"/>
    </row>
    <row r="41" s="267" customFormat="1" ht="15.6" spans="1:10">
      <c r="A41" s="273"/>
      <c r="B41" s="12" t="s">
        <v>6</v>
      </c>
      <c r="C41" s="299" t="s">
        <v>49</v>
      </c>
      <c r="D41" s="315"/>
      <c r="E41" s="300"/>
      <c r="F41" s="273"/>
      <c r="G41" s="273"/>
      <c r="H41" s="277"/>
      <c r="I41" s="273"/>
      <c r="J41" s="272"/>
    </row>
    <row r="42" s="267" customFormat="1" ht="15.6" spans="1:10">
      <c r="A42" s="273"/>
      <c r="B42" s="15" t="s">
        <v>50</v>
      </c>
      <c r="C42" s="26">
        <v>100</v>
      </c>
      <c r="D42" s="26">
        <v>200</v>
      </c>
      <c r="E42" s="26" t="s">
        <v>51</v>
      </c>
      <c r="F42" s="273"/>
      <c r="G42" s="273"/>
      <c r="H42" s="277"/>
      <c r="I42" s="273"/>
      <c r="J42" s="272"/>
    </row>
    <row r="43" s="267" customFormat="1" ht="15.6" spans="1:10">
      <c r="A43" s="273">
        <v>19</v>
      </c>
      <c r="B43" s="17" t="s">
        <v>52</v>
      </c>
      <c r="C43" s="18">
        <v>23</v>
      </c>
      <c r="D43" s="43"/>
      <c r="E43" s="43"/>
      <c r="F43" s="273"/>
      <c r="G43" s="273"/>
      <c r="H43" s="277"/>
      <c r="I43" s="273"/>
      <c r="J43" s="272"/>
    </row>
    <row r="44" s="267" customFormat="1" ht="15.6" spans="1:10">
      <c r="A44" s="273">
        <v>20</v>
      </c>
      <c r="B44" s="17" t="s">
        <v>53</v>
      </c>
      <c r="C44" s="18">
        <v>7</v>
      </c>
      <c r="D44" s="43"/>
      <c r="E44" s="43"/>
      <c r="F44" s="273"/>
      <c r="G44" s="273"/>
      <c r="H44" s="277"/>
      <c r="I44" s="273"/>
      <c r="J44" s="272"/>
    </row>
    <row r="45" s="267" customFormat="1" ht="15.6" spans="1:10">
      <c r="A45" s="273">
        <v>21</v>
      </c>
      <c r="B45" s="17" t="s">
        <v>54</v>
      </c>
      <c r="C45" s="43"/>
      <c r="D45" s="18">
        <v>1</v>
      </c>
      <c r="E45" s="43"/>
      <c r="F45" s="273"/>
      <c r="G45" s="273"/>
      <c r="H45" s="277"/>
      <c r="I45" s="273"/>
      <c r="J45" s="272"/>
    </row>
    <row r="46" s="267" customFormat="1" ht="15.6" spans="1:10">
      <c r="A46" s="273">
        <v>22</v>
      </c>
      <c r="B46" s="17" t="s">
        <v>55</v>
      </c>
      <c r="C46" s="18">
        <v>3</v>
      </c>
      <c r="D46" s="43"/>
      <c r="E46" s="43"/>
      <c r="F46" s="273"/>
      <c r="G46" s="273"/>
      <c r="H46" s="277"/>
      <c r="I46" s="273"/>
      <c r="J46" s="272"/>
    </row>
    <row r="47" s="267" customFormat="1" ht="15.6" spans="1:10">
      <c r="A47" s="279" t="s">
        <v>56</v>
      </c>
      <c r="B47" s="280"/>
      <c r="C47" s="280"/>
      <c r="D47" s="280"/>
      <c r="E47" s="280"/>
      <c r="F47" s="280"/>
      <c r="G47" s="281"/>
      <c r="H47" s="274" t="s">
        <v>57</v>
      </c>
      <c r="I47" s="275" t="s">
        <v>4</v>
      </c>
    </row>
    <row r="48" s="267" customFormat="1" ht="15.6" customHeight="1" spans="1:10">
      <c r="A48" s="276" t="s">
        <v>5</v>
      </c>
      <c r="B48" s="12" t="s">
        <v>6</v>
      </c>
      <c r="C48" s="51" t="s">
        <v>15</v>
      </c>
      <c r="D48" s="52"/>
      <c r="E48" s="52"/>
      <c r="F48" s="52"/>
      <c r="G48" s="53"/>
      <c r="H48" s="277"/>
      <c r="I48" s="273"/>
      <c r="J48" s="272"/>
    </row>
    <row r="49" s="267" customFormat="1" ht="15.6" spans="1:10">
      <c r="A49" s="273"/>
      <c r="B49" s="15" t="s">
        <v>16</v>
      </c>
      <c r="C49" s="13" t="s">
        <v>17</v>
      </c>
      <c r="D49" s="13" t="s">
        <v>18</v>
      </c>
      <c r="E49" s="13" t="s">
        <v>19</v>
      </c>
      <c r="F49" s="13" t="s">
        <v>20</v>
      </c>
      <c r="G49" s="13" t="s">
        <v>21</v>
      </c>
      <c r="H49" s="277"/>
      <c r="I49" s="273"/>
      <c r="J49" s="272"/>
    </row>
    <row r="50" s="267" customFormat="1" ht="15.6" spans="1:10">
      <c r="A50" s="273">
        <v>1</v>
      </c>
      <c r="B50" s="15" t="s">
        <v>58</v>
      </c>
      <c r="C50" s="18">
        <v>1</v>
      </c>
      <c r="D50" s="43"/>
      <c r="E50" s="43"/>
      <c r="F50" s="43"/>
      <c r="G50" s="43"/>
      <c r="H50" s="277"/>
      <c r="I50" s="273"/>
      <c r="J50" s="272"/>
    </row>
    <row r="51" s="267" customFormat="1" ht="15.6" spans="1:10">
      <c r="A51" s="273">
        <v>2</v>
      </c>
      <c r="B51" s="15" t="s">
        <v>59</v>
      </c>
      <c r="C51" s="18">
        <v>3</v>
      </c>
      <c r="D51" s="43"/>
      <c r="E51" s="43"/>
      <c r="F51" s="43"/>
      <c r="G51" s="43"/>
      <c r="H51" s="277"/>
      <c r="I51" s="273"/>
      <c r="J51" s="272"/>
    </row>
    <row r="52" s="267" customFormat="1" ht="15.6" spans="1:10">
      <c r="A52" s="273">
        <v>3</v>
      </c>
      <c r="B52" s="15" t="s">
        <v>60</v>
      </c>
      <c r="C52" s="43"/>
      <c r="D52" s="18">
        <v>4</v>
      </c>
      <c r="E52" s="43"/>
      <c r="F52" s="43"/>
      <c r="G52" s="43"/>
      <c r="H52" s="277"/>
      <c r="I52" s="273"/>
      <c r="J52" s="272"/>
    </row>
    <row r="53" s="267" customFormat="1" ht="15.6" customHeight="1" spans="1:10">
      <c r="A53" s="273"/>
      <c r="B53" s="12" t="s">
        <v>6</v>
      </c>
      <c r="C53" s="51" t="s">
        <v>24</v>
      </c>
      <c r="D53" s="52"/>
      <c r="E53" s="52"/>
      <c r="F53" s="52"/>
      <c r="G53" s="53"/>
      <c r="H53" s="277"/>
      <c r="I53" s="273"/>
      <c r="J53" s="272"/>
    </row>
    <row r="54" s="267" customFormat="1" ht="15.6" spans="1:10">
      <c r="A54" s="273"/>
      <c r="B54" s="15" t="s">
        <v>16</v>
      </c>
      <c r="C54" s="13" t="s">
        <v>17</v>
      </c>
      <c r="D54" s="13" t="s">
        <v>18</v>
      </c>
      <c r="E54" s="13" t="s">
        <v>19</v>
      </c>
      <c r="F54" s="13" t="s">
        <v>20</v>
      </c>
      <c r="G54" s="13" t="s">
        <v>21</v>
      </c>
      <c r="H54" s="277"/>
      <c r="I54" s="273"/>
      <c r="J54" s="272"/>
    </row>
    <row r="55" s="267" customFormat="1" ht="15.6" spans="1:10">
      <c r="A55" s="273">
        <v>4</v>
      </c>
      <c r="B55" s="17" t="s">
        <v>61</v>
      </c>
      <c r="C55" s="18">
        <v>10</v>
      </c>
      <c r="D55" s="43"/>
      <c r="E55" s="43"/>
      <c r="F55" s="43"/>
      <c r="G55" s="43"/>
      <c r="H55" s="277"/>
      <c r="I55" s="273"/>
      <c r="J55" s="272"/>
    </row>
    <row r="56" s="267" customFormat="1" ht="15.6" spans="1:10">
      <c r="A56" s="273">
        <v>5</v>
      </c>
      <c r="B56" s="17" t="s">
        <v>25</v>
      </c>
      <c r="C56" s="43"/>
      <c r="D56" s="43"/>
      <c r="E56" s="43"/>
      <c r="F56" s="18">
        <v>2</v>
      </c>
      <c r="G56" s="18">
        <v>1</v>
      </c>
      <c r="H56" s="277"/>
      <c r="I56" s="273"/>
      <c r="J56" s="272"/>
    </row>
    <row r="57" s="267" customFormat="1" ht="15.6" spans="1:10">
      <c r="A57" s="273">
        <v>6</v>
      </c>
      <c r="B57" s="17" t="s">
        <v>26</v>
      </c>
      <c r="C57" s="43"/>
      <c r="D57" s="18">
        <v>5</v>
      </c>
      <c r="E57" s="18">
        <v>19</v>
      </c>
      <c r="F57" s="18">
        <v>20</v>
      </c>
      <c r="G57" s="18">
        <v>4</v>
      </c>
      <c r="H57" s="277"/>
      <c r="I57" s="273"/>
      <c r="J57" s="272"/>
    </row>
    <row r="58" s="267" customFormat="1" ht="15.6" spans="1:10">
      <c r="A58" s="273">
        <v>7</v>
      </c>
      <c r="B58" s="17" t="s">
        <v>27</v>
      </c>
      <c r="C58" s="18">
        <v>3</v>
      </c>
      <c r="D58" s="18">
        <v>1</v>
      </c>
      <c r="E58" s="43"/>
      <c r="F58" s="43"/>
      <c r="G58" s="43"/>
      <c r="H58" s="277"/>
      <c r="I58" s="273"/>
      <c r="J58" s="272"/>
    </row>
    <row r="59" s="267" customFormat="1" ht="15.6" spans="1:10">
      <c r="A59" s="273">
        <v>8</v>
      </c>
      <c r="B59" s="17" t="s">
        <v>29</v>
      </c>
      <c r="C59" s="18">
        <v>1</v>
      </c>
      <c r="D59" s="43"/>
      <c r="E59" s="43"/>
      <c r="F59" s="43"/>
      <c r="G59" s="43"/>
      <c r="H59" s="277"/>
      <c r="I59" s="273"/>
      <c r="J59" s="272"/>
    </row>
    <row r="60" s="267" customFormat="1" ht="15.6" spans="1:10">
      <c r="A60" s="273">
        <v>9</v>
      </c>
      <c r="B60" s="17" t="s">
        <v>62</v>
      </c>
      <c r="C60" s="43"/>
      <c r="D60" s="43"/>
      <c r="E60" s="43"/>
      <c r="F60" s="43"/>
      <c r="G60" s="18">
        <v>3</v>
      </c>
      <c r="H60" s="277"/>
      <c r="I60" s="273"/>
      <c r="J60" s="272"/>
    </row>
    <row r="61" s="267" customFormat="1" ht="15.6" customHeight="1" spans="1:10">
      <c r="A61" s="273"/>
      <c r="B61" s="12" t="s">
        <v>6</v>
      </c>
      <c r="C61" s="51" t="s">
        <v>30</v>
      </c>
      <c r="D61" s="52"/>
      <c r="E61" s="52"/>
      <c r="F61" s="53"/>
      <c r="G61" s="273"/>
      <c r="H61" s="277"/>
      <c r="I61" s="273"/>
      <c r="J61" s="272"/>
    </row>
    <row r="62" s="267" customFormat="1" ht="15.6" spans="1:10">
      <c r="A62" s="273"/>
      <c r="B62" s="15" t="s">
        <v>8</v>
      </c>
      <c r="C62" s="13">
        <v>100</v>
      </c>
      <c r="D62" s="13">
        <v>200</v>
      </c>
      <c r="E62" s="13">
        <v>300</v>
      </c>
      <c r="F62" s="13" t="s">
        <v>31</v>
      </c>
      <c r="G62" s="273"/>
      <c r="H62" s="277"/>
      <c r="I62" s="273"/>
      <c r="J62" s="272"/>
    </row>
    <row r="63" s="267" customFormat="1" ht="15.6" spans="1:10">
      <c r="A63" s="273">
        <v>10</v>
      </c>
      <c r="B63" s="17" t="s">
        <v>63</v>
      </c>
      <c r="C63" s="18">
        <v>20</v>
      </c>
      <c r="D63" s="43"/>
      <c r="E63" s="43"/>
      <c r="F63" s="43"/>
      <c r="G63" s="273"/>
      <c r="H63" s="277"/>
      <c r="I63" s="273"/>
      <c r="J63" s="272"/>
    </row>
    <row r="64" s="267" customFormat="1" ht="15.6" spans="1:10">
      <c r="A64" s="273">
        <v>11</v>
      </c>
      <c r="B64" s="17" t="s">
        <v>32</v>
      </c>
      <c r="C64" s="43"/>
      <c r="D64" s="18">
        <v>1</v>
      </c>
      <c r="E64" s="18">
        <v>7</v>
      </c>
      <c r="F64" s="18">
        <v>2</v>
      </c>
      <c r="G64" s="273"/>
      <c r="H64" s="277"/>
      <c r="I64" s="273"/>
      <c r="J64" s="272"/>
    </row>
    <row r="65" s="267" customFormat="1" ht="15.6" spans="1:10">
      <c r="A65" s="273">
        <v>12</v>
      </c>
      <c r="B65" s="17" t="s">
        <v>64</v>
      </c>
      <c r="C65" s="43"/>
      <c r="D65" s="18">
        <v>4</v>
      </c>
      <c r="E65" s="43"/>
      <c r="F65" s="43"/>
      <c r="G65" s="273"/>
      <c r="H65" s="277"/>
      <c r="I65" s="273"/>
      <c r="J65" s="272"/>
    </row>
    <row r="66" s="267" customFormat="1" ht="15.6" spans="1:10">
      <c r="A66" s="273">
        <v>13</v>
      </c>
      <c r="B66" s="17" t="s">
        <v>33</v>
      </c>
      <c r="C66" s="18">
        <v>4</v>
      </c>
      <c r="D66" s="43"/>
      <c r="E66" s="43"/>
      <c r="F66" s="43"/>
      <c r="G66" s="273"/>
      <c r="H66" s="277"/>
      <c r="I66" s="273"/>
      <c r="J66" s="272"/>
    </row>
    <row r="67" s="267" customFormat="1" ht="15.6" spans="1:10">
      <c r="A67" s="273">
        <v>14</v>
      </c>
      <c r="B67" s="17" t="s">
        <v>65</v>
      </c>
      <c r="C67" s="18">
        <v>1</v>
      </c>
      <c r="D67" s="43"/>
      <c r="E67" s="43"/>
      <c r="F67" s="43"/>
      <c r="G67" s="273"/>
      <c r="H67" s="277"/>
      <c r="I67" s="273"/>
      <c r="J67" s="272"/>
    </row>
    <row r="68" s="267" customFormat="1" ht="15.6" spans="1:10">
      <c r="A68" s="273">
        <v>15</v>
      </c>
      <c r="B68" s="17" t="s">
        <v>12</v>
      </c>
      <c r="C68" s="43"/>
      <c r="D68" s="18">
        <v>2</v>
      </c>
      <c r="E68" s="43"/>
      <c r="F68" s="43"/>
      <c r="G68" s="273"/>
      <c r="H68" s="277"/>
      <c r="I68" s="273"/>
      <c r="J68" s="272"/>
    </row>
    <row r="69" s="267" customFormat="1" ht="15.6" spans="1:10">
      <c r="A69" s="273">
        <v>16</v>
      </c>
      <c r="B69" s="17" t="s">
        <v>66</v>
      </c>
      <c r="C69" s="43"/>
      <c r="D69" s="18">
        <v>1</v>
      </c>
      <c r="E69" s="43"/>
      <c r="F69" s="43"/>
      <c r="G69" s="273"/>
      <c r="H69" s="277"/>
      <c r="I69" s="273"/>
      <c r="J69" s="272"/>
    </row>
    <row r="70" s="267" customFormat="1" ht="15.6" customHeight="1" spans="1:10">
      <c r="A70" s="273"/>
      <c r="B70" s="12" t="s">
        <v>6</v>
      </c>
      <c r="C70" s="51" t="s">
        <v>35</v>
      </c>
      <c r="D70" s="52"/>
      <c r="E70" s="52"/>
      <c r="F70" s="53"/>
      <c r="G70" s="273"/>
      <c r="H70" s="277"/>
      <c r="I70" s="273"/>
      <c r="J70" s="272"/>
    </row>
    <row r="71" s="267" customFormat="1" ht="15.6" spans="1:10">
      <c r="A71" s="273"/>
      <c r="B71" s="15" t="s">
        <v>8</v>
      </c>
      <c r="C71" s="13">
        <v>100</v>
      </c>
      <c r="D71" s="13">
        <v>200</v>
      </c>
      <c r="E71" s="13">
        <v>300</v>
      </c>
      <c r="F71" s="13" t="s">
        <v>31</v>
      </c>
      <c r="G71" s="273"/>
      <c r="H71" s="277"/>
      <c r="I71" s="273"/>
      <c r="J71" s="272"/>
    </row>
    <row r="72" s="267" customFormat="1" ht="15.6" spans="1:10">
      <c r="A72" s="273">
        <v>17</v>
      </c>
      <c r="B72" s="17" t="s">
        <v>67</v>
      </c>
      <c r="C72" s="43"/>
      <c r="D72" s="43"/>
      <c r="E72" s="18">
        <v>1</v>
      </c>
      <c r="F72" s="43"/>
      <c r="G72" s="273"/>
      <c r="H72" s="277"/>
      <c r="I72" s="273"/>
      <c r="J72" s="272"/>
    </row>
    <row r="73" s="267" customFormat="1" ht="15.6" spans="1:10">
      <c r="A73" s="273">
        <v>18</v>
      </c>
      <c r="B73" s="17" t="s">
        <v>68</v>
      </c>
      <c r="C73" s="43"/>
      <c r="D73" s="18">
        <v>3</v>
      </c>
      <c r="E73" s="18">
        <v>5</v>
      </c>
      <c r="F73" s="43"/>
      <c r="G73" s="273"/>
      <c r="H73" s="277"/>
      <c r="I73" s="273"/>
      <c r="J73" s="272"/>
    </row>
    <row r="74" s="267" customFormat="1" ht="15.6" spans="1:10">
      <c r="A74" s="273">
        <v>19</v>
      </c>
      <c r="B74" s="17" t="s">
        <v>69</v>
      </c>
      <c r="C74" s="43"/>
      <c r="D74" s="18">
        <v>8</v>
      </c>
      <c r="E74" s="18">
        <v>6</v>
      </c>
      <c r="F74" s="43"/>
      <c r="G74" s="273"/>
      <c r="H74" s="277"/>
      <c r="I74" s="273"/>
      <c r="J74" s="272"/>
    </row>
    <row r="75" s="267" customFormat="1" ht="15.6" customHeight="1" spans="1:10">
      <c r="A75" s="273"/>
      <c r="B75" s="35" t="s">
        <v>6</v>
      </c>
      <c r="C75" s="36" t="s">
        <v>37</v>
      </c>
      <c r="D75" s="37"/>
      <c r="E75" s="38"/>
      <c r="F75" s="36" t="s">
        <v>7</v>
      </c>
      <c r="G75" s="37"/>
      <c r="H75" s="38"/>
      <c r="I75" s="273"/>
      <c r="J75" s="272"/>
    </row>
    <row r="76" s="267" customFormat="1" ht="15.6" spans="1:10">
      <c r="A76" s="273"/>
      <c r="B76" s="39"/>
      <c r="C76" s="40"/>
      <c r="D76" s="41"/>
      <c r="E76" s="42"/>
      <c r="F76" s="40"/>
      <c r="G76" s="41"/>
      <c r="H76" s="42"/>
      <c r="I76" s="273"/>
      <c r="J76" s="272"/>
    </row>
    <row r="77" s="267" customFormat="1" ht="15.6" spans="1:10">
      <c r="A77" s="273"/>
      <c r="B77" s="21" t="s">
        <v>8</v>
      </c>
      <c r="C77" s="22" t="s">
        <v>9</v>
      </c>
      <c r="D77" s="22" t="s">
        <v>10</v>
      </c>
      <c r="E77" s="22" t="s">
        <v>11</v>
      </c>
      <c r="F77" s="22" t="s">
        <v>9</v>
      </c>
      <c r="G77" s="22" t="s">
        <v>10</v>
      </c>
      <c r="H77" s="32" t="s">
        <v>11</v>
      </c>
      <c r="I77" s="273"/>
      <c r="J77" s="272"/>
    </row>
    <row r="78" s="267" customFormat="1" ht="15.6" spans="1:10">
      <c r="A78" s="273">
        <v>20</v>
      </c>
      <c r="B78" s="21" t="s">
        <v>70</v>
      </c>
      <c r="C78" s="24"/>
      <c r="D78" s="24"/>
      <c r="E78" s="24"/>
      <c r="F78" s="23">
        <v>12.7</v>
      </c>
      <c r="G78" s="24"/>
      <c r="H78" s="24"/>
      <c r="I78" s="273"/>
      <c r="J78" s="272"/>
    </row>
    <row r="79" s="267" customFormat="1" ht="15.6" spans="1:10">
      <c r="A79" s="273">
        <v>21</v>
      </c>
      <c r="B79" s="21" t="s">
        <v>71</v>
      </c>
      <c r="C79" s="24"/>
      <c r="D79" s="24"/>
      <c r="E79" s="24"/>
      <c r="F79" s="23">
        <v>5.7</v>
      </c>
      <c r="G79" s="24"/>
      <c r="H79" s="24"/>
      <c r="I79" s="273"/>
      <c r="J79" s="272"/>
    </row>
    <row r="80" s="267" customFormat="1" ht="15.6" spans="1:10">
      <c r="A80" s="273">
        <v>22</v>
      </c>
      <c r="B80" s="21" t="s">
        <v>38</v>
      </c>
      <c r="C80" s="24"/>
      <c r="D80" s="24"/>
      <c r="E80" s="24"/>
      <c r="F80" s="23">
        <v>9.4</v>
      </c>
      <c r="G80" s="24"/>
      <c r="H80" s="24"/>
      <c r="I80" s="273"/>
      <c r="J80" s="272"/>
    </row>
    <row r="81" s="267" customFormat="1" ht="15.6" spans="1:10">
      <c r="A81" s="273">
        <v>24</v>
      </c>
      <c r="B81" s="21" t="s">
        <v>33</v>
      </c>
      <c r="C81" s="24"/>
      <c r="D81" s="24"/>
      <c r="E81" s="24"/>
      <c r="F81" s="23">
        <v>69.8</v>
      </c>
      <c r="G81" s="24"/>
      <c r="H81" s="24"/>
      <c r="I81" s="273"/>
      <c r="J81" s="272"/>
    </row>
    <row r="82" s="267" customFormat="1" ht="15.6" spans="1:10">
      <c r="A82" s="273">
        <v>25</v>
      </c>
      <c r="B82" s="21" t="s">
        <v>12</v>
      </c>
      <c r="C82" s="24"/>
      <c r="D82" s="23">
        <v>42.8</v>
      </c>
      <c r="E82" s="24"/>
      <c r="F82" s="24"/>
      <c r="G82" s="24"/>
      <c r="H82" s="24"/>
      <c r="I82" s="273"/>
      <c r="J82" s="272"/>
    </row>
    <row r="83" s="267" customFormat="1" ht="15.6" spans="1:10">
      <c r="A83" s="273"/>
      <c r="B83" s="33" t="s">
        <v>40</v>
      </c>
      <c r="C83" s="26" t="s">
        <v>46</v>
      </c>
      <c r="D83" s="273"/>
      <c r="E83" s="273"/>
      <c r="F83" s="273"/>
      <c r="G83" s="273"/>
      <c r="H83" s="277"/>
      <c r="I83" s="273"/>
      <c r="J83" s="272"/>
    </row>
    <row r="84" s="267" customFormat="1" ht="15.6" spans="1:10">
      <c r="A84" s="273"/>
      <c r="B84" s="34"/>
      <c r="C84" s="26" t="s">
        <v>47</v>
      </c>
      <c r="D84" s="273"/>
      <c r="E84" s="273"/>
      <c r="F84" s="273"/>
      <c r="G84" s="273"/>
      <c r="H84" s="277"/>
      <c r="I84" s="273"/>
      <c r="J84" s="272"/>
    </row>
    <row r="85" s="267" customFormat="1" ht="15.6" spans="1:10">
      <c r="A85" s="273">
        <v>26</v>
      </c>
      <c r="B85" s="27" t="s">
        <v>72</v>
      </c>
      <c r="C85" s="18">
        <v>16.6</v>
      </c>
      <c r="D85" s="273"/>
      <c r="E85" s="273"/>
      <c r="F85" s="273"/>
      <c r="G85" s="273"/>
      <c r="H85" s="277"/>
      <c r="I85" s="273"/>
      <c r="J85" s="272"/>
    </row>
    <row r="86" s="267" customFormat="1" ht="15.6" spans="1:10">
      <c r="A86" s="273">
        <v>27</v>
      </c>
      <c r="B86" s="27" t="s">
        <v>73</v>
      </c>
      <c r="C86" s="18">
        <v>88.7</v>
      </c>
      <c r="D86" s="273"/>
      <c r="E86" s="273"/>
      <c r="F86" s="273"/>
      <c r="G86" s="273"/>
      <c r="H86" s="277"/>
      <c r="I86" s="273"/>
      <c r="J86" s="272"/>
    </row>
    <row r="87" s="267" customFormat="1" ht="15.6" spans="1:10">
      <c r="A87" s="273">
        <v>28</v>
      </c>
      <c r="B87" s="27" t="s">
        <v>48</v>
      </c>
      <c r="C87" s="18">
        <v>795.9</v>
      </c>
      <c r="D87" s="273"/>
      <c r="E87" s="273"/>
      <c r="F87" s="273"/>
      <c r="G87" s="273"/>
      <c r="H87" s="277"/>
      <c r="I87" s="273"/>
      <c r="J87" s="272"/>
    </row>
    <row r="88" s="267" customFormat="1" ht="15.6" spans="1:10">
      <c r="A88" s="273"/>
      <c r="B88" s="12" t="s">
        <v>6</v>
      </c>
      <c r="C88" s="299" t="s">
        <v>49</v>
      </c>
      <c r="D88" s="315"/>
      <c r="E88" s="300"/>
      <c r="F88" s="273"/>
      <c r="G88" s="273"/>
      <c r="H88" s="277"/>
      <c r="I88" s="273"/>
      <c r="J88" s="272"/>
    </row>
    <row r="89" s="267" customFormat="1" ht="15.6" spans="1:10">
      <c r="A89" s="273"/>
      <c r="B89" s="15" t="s">
        <v>50</v>
      </c>
      <c r="C89" s="26">
        <v>100</v>
      </c>
      <c r="D89" s="26">
        <v>200</v>
      </c>
      <c r="E89" s="26" t="s">
        <v>51</v>
      </c>
      <c r="F89" s="273"/>
      <c r="G89" s="273"/>
      <c r="H89" s="277"/>
      <c r="I89" s="273"/>
      <c r="J89" s="272"/>
    </row>
    <row r="90" s="267" customFormat="1" ht="15.6" spans="1:10">
      <c r="A90" s="273">
        <v>30</v>
      </c>
      <c r="B90" s="17" t="s">
        <v>52</v>
      </c>
      <c r="C90" s="18">
        <v>4</v>
      </c>
      <c r="D90" s="43"/>
      <c r="E90" s="43"/>
      <c r="F90" s="273"/>
      <c r="G90" s="273"/>
      <c r="H90" s="277"/>
      <c r="I90" s="273"/>
      <c r="J90" s="272"/>
    </row>
    <row r="91" s="267" customFormat="1" ht="15.6" spans="1:10">
      <c r="A91" s="273">
        <v>31</v>
      </c>
      <c r="B91" s="17" t="s">
        <v>53</v>
      </c>
      <c r="C91" s="43"/>
      <c r="D91" s="18">
        <v>1</v>
      </c>
      <c r="E91" s="43"/>
      <c r="F91" s="273"/>
      <c r="G91" s="273"/>
      <c r="H91" s="277"/>
      <c r="I91" s="273"/>
      <c r="J91" s="272"/>
    </row>
    <row r="92" s="267" customFormat="1" ht="31.2" spans="1:10">
      <c r="A92" s="279" t="s">
        <v>74</v>
      </c>
      <c r="B92" s="280"/>
      <c r="C92" s="280"/>
      <c r="D92" s="280"/>
      <c r="E92" s="280"/>
      <c r="F92" s="280"/>
      <c r="G92" s="281"/>
      <c r="H92" s="274" t="s">
        <v>75</v>
      </c>
      <c r="I92" s="275" t="s">
        <v>4</v>
      </c>
    </row>
    <row r="93" s="267" customFormat="1" ht="15.6" customHeight="1" spans="1:10">
      <c r="A93" s="276" t="s">
        <v>5</v>
      </c>
      <c r="B93" s="12" t="s">
        <v>6</v>
      </c>
      <c r="C93" s="51" t="s">
        <v>15</v>
      </c>
      <c r="D93" s="52"/>
      <c r="E93" s="52"/>
      <c r="F93" s="52"/>
      <c r="G93" s="53"/>
      <c r="H93" s="277"/>
      <c r="I93" s="273"/>
      <c r="J93" s="272"/>
    </row>
    <row r="94" s="267" customFormat="1" ht="15.6" spans="1:10">
      <c r="A94" s="273"/>
      <c r="B94" s="15" t="s">
        <v>16</v>
      </c>
      <c r="C94" s="13" t="s">
        <v>17</v>
      </c>
      <c r="D94" s="13" t="s">
        <v>18</v>
      </c>
      <c r="E94" s="13" t="s">
        <v>19</v>
      </c>
      <c r="F94" s="13" t="s">
        <v>20</v>
      </c>
      <c r="G94" s="13" t="s">
        <v>21</v>
      </c>
      <c r="H94" s="277"/>
      <c r="I94" s="273"/>
      <c r="J94" s="272"/>
    </row>
    <row r="95" s="267" customFormat="1" ht="15.6" spans="1:10">
      <c r="A95" s="273">
        <v>1</v>
      </c>
      <c r="B95" s="15" t="s">
        <v>76</v>
      </c>
      <c r="C95" s="43"/>
      <c r="D95" s="43"/>
      <c r="E95" s="43"/>
      <c r="F95" s="43"/>
      <c r="G95" s="18">
        <v>1</v>
      </c>
      <c r="H95" s="277"/>
      <c r="I95" s="273"/>
      <c r="J95" s="272"/>
    </row>
    <row r="96" s="267" customFormat="1" ht="15.6" spans="1:10">
      <c r="A96" s="273">
        <v>2</v>
      </c>
      <c r="B96" s="15" t="s">
        <v>60</v>
      </c>
      <c r="C96" s="43"/>
      <c r="D96" s="18">
        <v>2</v>
      </c>
      <c r="E96" s="43"/>
      <c r="F96" s="43"/>
      <c r="G96" s="43"/>
      <c r="H96" s="277"/>
      <c r="I96" s="273"/>
      <c r="J96" s="272"/>
    </row>
    <row r="97" s="267" customFormat="1" ht="15.6" customHeight="1" spans="1:10">
      <c r="A97" s="273"/>
      <c r="B97" s="12" t="s">
        <v>6</v>
      </c>
      <c r="C97" s="51" t="s">
        <v>30</v>
      </c>
      <c r="D97" s="52"/>
      <c r="E97" s="52"/>
      <c r="F97" s="53"/>
      <c r="G97" s="273"/>
      <c r="H97" s="277"/>
      <c r="I97" s="273"/>
      <c r="J97" s="272"/>
    </row>
    <row r="98" s="267" customFormat="1" ht="15.6" spans="1:10">
      <c r="A98" s="273"/>
      <c r="B98" s="15" t="s">
        <v>8</v>
      </c>
      <c r="C98" s="13">
        <v>100</v>
      </c>
      <c r="D98" s="13">
        <v>200</v>
      </c>
      <c r="E98" s="13">
        <v>300</v>
      </c>
      <c r="F98" s="13" t="s">
        <v>31</v>
      </c>
      <c r="G98" s="273"/>
      <c r="H98" s="277"/>
      <c r="I98" s="273"/>
      <c r="J98" s="272"/>
    </row>
    <row r="99" s="267" customFormat="1" ht="15.6" spans="1:10">
      <c r="A99" s="273">
        <v>3</v>
      </c>
      <c r="B99" s="17" t="s">
        <v>63</v>
      </c>
      <c r="C99" s="18">
        <v>1</v>
      </c>
      <c r="D99" s="18">
        <v>1</v>
      </c>
      <c r="E99" s="43"/>
      <c r="F99" s="43"/>
      <c r="G99" s="273"/>
      <c r="H99" s="277"/>
      <c r="I99" s="273"/>
      <c r="J99" s="272"/>
    </row>
    <row r="100" s="267" customFormat="1" ht="15.6" spans="1:10">
      <c r="A100" s="273">
        <v>4</v>
      </c>
      <c r="B100" s="17" t="s">
        <v>77</v>
      </c>
      <c r="C100" s="43"/>
      <c r="D100" s="18">
        <v>1</v>
      </c>
      <c r="E100" s="43"/>
      <c r="F100" s="43"/>
      <c r="G100" s="273"/>
      <c r="H100" s="277"/>
      <c r="I100" s="273"/>
      <c r="J100" s="272"/>
    </row>
    <row r="101" s="267" customFormat="1" ht="15.6" spans="1:10">
      <c r="A101" s="273">
        <v>5</v>
      </c>
      <c r="B101" s="17" t="s">
        <v>78</v>
      </c>
      <c r="C101" s="18">
        <v>1</v>
      </c>
      <c r="D101" s="43"/>
      <c r="E101" s="43"/>
      <c r="F101" s="43"/>
      <c r="G101" s="273"/>
      <c r="H101" s="277"/>
      <c r="I101" s="273"/>
      <c r="J101" s="272"/>
    </row>
    <row r="102" s="267" customFormat="1" ht="15.6" spans="1:10">
      <c r="A102" s="273">
        <v>6</v>
      </c>
      <c r="B102" s="17" t="s">
        <v>79</v>
      </c>
      <c r="C102" s="43"/>
      <c r="D102" s="43"/>
      <c r="E102" s="18">
        <v>1</v>
      </c>
      <c r="F102" s="43"/>
      <c r="G102" s="273"/>
      <c r="H102" s="277"/>
      <c r="I102" s="273"/>
      <c r="J102" s="272"/>
    </row>
    <row r="103" s="267" customFormat="1" ht="15.6" spans="1:10">
      <c r="A103" s="273">
        <v>7</v>
      </c>
      <c r="B103" s="17" t="s">
        <v>64</v>
      </c>
      <c r="C103" s="43"/>
      <c r="D103" s="43"/>
      <c r="E103" s="18">
        <v>4</v>
      </c>
      <c r="F103" s="18">
        <v>2</v>
      </c>
      <c r="G103" s="273"/>
      <c r="H103" s="277"/>
      <c r="I103" s="273"/>
      <c r="J103" s="272"/>
    </row>
    <row r="104" s="267" customFormat="1" ht="15.6" customHeight="1" spans="1:10">
      <c r="A104" s="273"/>
      <c r="B104" s="35" t="s">
        <v>6</v>
      </c>
      <c r="C104" s="36" t="s">
        <v>37</v>
      </c>
      <c r="D104" s="37"/>
      <c r="E104" s="38"/>
      <c r="F104" s="36" t="s">
        <v>7</v>
      </c>
      <c r="G104" s="37"/>
      <c r="H104" s="38"/>
      <c r="I104" s="273"/>
      <c r="J104" s="272"/>
    </row>
    <row r="105" s="267" customFormat="1" ht="15.6" spans="1:10">
      <c r="A105" s="273"/>
      <c r="B105" s="39"/>
      <c r="C105" s="40"/>
      <c r="D105" s="41"/>
      <c r="E105" s="42"/>
      <c r="F105" s="40"/>
      <c r="G105" s="41"/>
      <c r="H105" s="42"/>
      <c r="I105" s="273"/>
      <c r="J105" s="272"/>
    </row>
    <row r="106" s="267" customFormat="1" ht="15.6" spans="1:10">
      <c r="A106" s="273"/>
      <c r="B106" s="21" t="s">
        <v>8</v>
      </c>
      <c r="C106" s="22" t="s">
        <v>9</v>
      </c>
      <c r="D106" s="22" t="s">
        <v>10</v>
      </c>
      <c r="E106" s="22" t="s">
        <v>11</v>
      </c>
      <c r="F106" s="22" t="s">
        <v>9</v>
      </c>
      <c r="G106" s="22" t="s">
        <v>10</v>
      </c>
      <c r="H106" s="32" t="s">
        <v>11</v>
      </c>
      <c r="I106" s="273"/>
      <c r="J106" s="272"/>
    </row>
    <row r="107" s="267" customFormat="1" ht="15.6" spans="1:10">
      <c r="A107" s="273">
        <v>8</v>
      </c>
      <c r="B107" s="21" t="s">
        <v>80</v>
      </c>
      <c r="C107" s="24"/>
      <c r="D107" s="24"/>
      <c r="E107" s="24"/>
      <c r="F107" s="24"/>
      <c r="G107" s="23">
        <v>27.1</v>
      </c>
      <c r="H107" s="24"/>
      <c r="I107" s="273"/>
      <c r="J107" s="272"/>
    </row>
    <row r="108" s="267" customFormat="1" ht="15.6" spans="1:10">
      <c r="A108" s="273">
        <v>9</v>
      </c>
      <c r="B108" s="21" t="s">
        <v>81</v>
      </c>
      <c r="C108" s="24"/>
      <c r="D108" s="24"/>
      <c r="E108" s="24"/>
      <c r="F108" s="23">
        <v>17.9</v>
      </c>
      <c r="G108" s="24"/>
      <c r="H108" s="24"/>
      <c r="I108" s="273"/>
      <c r="J108" s="272"/>
    </row>
    <row r="109" s="267" customFormat="1" ht="15.6" spans="1:10">
      <c r="A109" s="273">
        <v>10</v>
      </c>
      <c r="B109" s="21" t="s">
        <v>12</v>
      </c>
      <c r="C109" s="24"/>
      <c r="D109" s="23">
        <v>11.4</v>
      </c>
      <c r="E109" s="24"/>
      <c r="F109" s="24"/>
      <c r="G109" s="24"/>
      <c r="H109" s="24"/>
      <c r="I109" s="273"/>
      <c r="J109" s="272"/>
    </row>
    <row r="110" s="267" customFormat="1" ht="15.6" spans="1:10">
      <c r="A110" s="273">
        <v>11</v>
      </c>
      <c r="B110" s="21" t="s">
        <v>82</v>
      </c>
      <c r="C110" s="24"/>
      <c r="D110" s="24"/>
      <c r="E110" s="24"/>
      <c r="F110" s="23">
        <v>6.6</v>
      </c>
      <c r="G110" s="24"/>
      <c r="H110" s="24"/>
      <c r="I110" s="273"/>
      <c r="J110" s="272"/>
    </row>
    <row r="111" s="267" customFormat="1" ht="15.6" spans="1:10">
      <c r="A111" s="273"/>
      <c r="B111" s="33" t="s">
        <v>40</v>
      </c>
      <c r="C111" s="299" t="s">
        <v>41</v>
      </c>
      <c r="D111" s="315"/>
      <c r="E111" s="300"/>
      <c r="F111" s="273"/>
      <c r="G111" s="273"/>
      <c r="H111" s="277"/>
      <c r="I111" s="273"/>
      <c r="J111" s="272"/>
    </row>
    <row r="112" s="267" customFormat="1" ht="15.6" spans="1:10">
      <c r="A112" s="273"/>
      <c r="B112" s="34"/>
      <c r="C112" s="13" t="s">
        <v>42</v>
      </c>
      <c r="D112" s="13" t="s">
        <v>43</v>
      </c>
      <c r="E112" s="13" t="s">
        <v>44</v>
      </c>
      <c r="F112" s="273"/>
      <c r="G112" s="273"/>
      <c r="H112" s="277"/>
      <c r="I112" s="273"/>
      <c r="J112" s="272"/>
    </row>
    <row r="113" s="267" customFormat="1" ht="15.6" spans="1:10">
      <c r="A113" s="273">
        <v>12</v>
      </c>
      <c r="B113" s="15" t="s">
        <v>45</v>
      </c>
      <c r="C113" s="16"/>
      <c r="D113" s="16"/>
      <c r="E113" s="18">
        <v>77</v>
      </c>
      <c r="F113" s="273"/>
      <c r="G113" s="273"/>
      <c r="H113" s="277"/>
      <c r="I113" s="273"/>
      <c r="J113" s="272"/>
    </row>
    <row r="114" s="267" customFormat="1" ht="15.6" spans="1:10">
      <c r="A114" s="273"/>
      <c r="B114" s="33" t="s">
        <v>40</v>
      </c>
      <c r="C114" s="26" t="s">
        <v>46</v>
      </c>
      <c r="D114" s="273"/>
      <c r="E114" s="273"/>
      <c r="F114" s="273"/>
      <c r="G114" s="273"/>
      <c r="H114" s="277"/>
      <c r="I114" s="273"/>
      <c r="J114" s="272"/>
    </row>
    <row r="115" s="267" customFormat="1" ht="15.6" spans="1:10">
      <c r="A115" s="273"/>
      <c r="B115" s="34"/>
      <c r="C115" s="26" t="s">
        <v>47</v>
      </c>
      <c r="D115" s="273"/>
      <c r="E115" s="273"/>
      <c r="F115" s="273"/>
      <c r="G115" s="273"/>
      <c r="H115" s="277"/>
      <c r="I115" s="273"/>
      <c r="J115" s="272"/>
    </row>
    <row r="116" s="267" customFormat="1" ht="15.6" spans="1:10">
      <c r="A116" s="273">
        <v>13</v>
      </c>
      <c r="B116" s="27" t="s">
        <v>72</v>
      </c>
      <c r="C116" s="18">
        <v>1.9</v>
      </c>
      <c r="D116" s="273"/>
      <c r="E116" s="273"/>
      <c r="F116" s="273"/>
      <c r="G116" s="273"/>
      <c r="H116" s="277"/>
      <c r="I116" s="273"/>
      <c r="J116" s="272"/>
    </row>
    <row r="117" s="267" customFormat="1" ht="15.6" spans="1:10">
      <c r="A117" s="273">
        <v>14</v>
      </c>
      <c r="B117" s="27" t="s">
        <v>48</v>
      </c>
      <c r="C117" s="18">
        <v>165.8</v>
      </c>
      <c r="D117" s="273"/>
      <c r="E117" s="273"/>
      <c r="F117" s="273"/>
      <c r="G117" s="273"/>
      <c r="H117" s="277"/>
      <c r="I117" s="273"/>
      <c r="J117" s="272"/>
    </row>
    <row r="118" s="267" customFormat="1" ht="15.6" spans="1:10">
      <c r="A118" s="273"/>
      <c r="B118" s="12" t="s">
        <v>6</v>
      </c>
      <c r="C118" s="299" t="s">
        <v>49</v>
      </c>
      <c r="D118" s="315"/>
      <c r="E118" s="300"/>
      <c r="F118" s="273"/>
      <c r="G118" s="273"/>
      <c r="H118" s="277"/>
      <c r="I118" s="273"/>
      <c r="J118" s="272"/>
    </row>
    <row r="119" s="267" customFormat="1" ht="15.6" spans="1:10">
      <c r="A119" s="273"/>
      <c r="B119" s="15" t="s">
        <v>50</v>
      </c>
      <c r="C119" s="26">
        <v>100</v>
      </c>
      <c r="D119" s="26">
        <v>200</v>
      </c>
      <c r="E119" s="26" t="s">
        <v>51</v>
      </c>
      <c r="F119" s="273"/>
      <c r="G119" s="273"/>
      <c r="H119" s="277"/>
      <c r="I119" s="273"/>
      <c r="J119" s="272"/>
    </row>
    <row r="120" s="267" customFormat="1" ht="15.6" spans="1:10">
      <c r="A120" s="273">
        <v>16</v>
      </c>
      <c r="B120" s="17" t="s">
        <v>83</v>
      </c>
      <c r="C120" s="18">
        <v>10</v>
      </c>
      <c r="D120" s="43"/>
      <c r="E120" s="43"/>
      <c r="F120" s="273"/>
      <c r="G120" s="273"/>
      <c r="H120" s="277"/>
      <c r="I120" s="273"/>
      <c r="J120" s="272"/>
    </row>
    <row r="121" s="267" customFormat="1" ht="15.6" spans="1:10">
      <c r="A121" s="273">
        <v>17</v>
      </c>
      <c r="B121" s="17" t="s">
        <v>84</v>
      </c>
      <c r="C121" s="43"/>
      <c r="D121" s="43"/>
      <c r="E121" s="18">
        <v>1</v>
      </c>
      <c r="F121" s="273"/>
      <c r="G121" s="273"/>
      <c r="H121" s="277"/>
      <c r="I121" s="273"/>
      <c r="J121" s="272"/>
    </row>
    <row r="122" s="267" customFormat="1" ht="15.6" spans="1:10">
      <c r="A122" s="273">
        <v>18</v>
      </c>
      <c r="B122" s="17" t="s">
        <v>85</v>
      </c>
      <c r="C122" s="43"/>
      <c r="D122" s="18">
        <v>4</v>
      </c>
      <c r="E122" s="43"/>
      <c r="F122" s="273"/>
      <c r="G122" s="273"/>
      <c r="H122" s="277"/>
      <c r="I122" s="273"/>
      <c r="J122" s="272"/>
    </row>
    <row r="123" s="267" customFormat="1" ht="15.6" spans="1:10">
      <c r="A123" s="273">
        <v>19</v>
      </c>
      <c r="B123" s="17" t="s">
        <v>86</v>
      </c>
      <c r="C123" s="18">
        <v>6</v>
      </c>
      <c r="D123" s="43"/>
      <c r="E123" s="43"/>
      <c r="F123" s="273"/>
      <c r="G123" s="273"/>
      <c r="H123" s="277"/>
      <c r="I123" s="273"/>
      <c r="J123" s="272"/>
    </row>
    <row r="124" s="267" customFormat="1" ht="31.2" spans="1:10">
      <c r="A124" s="279" t="s">
        <v>87</v>
      </c>
      <c r="B124" s="280"/>
      <c r="C124" s="280"/>
      <c r="D124" s="280"/>
      <c r="E124" s="280"/>
      <c r="F124" s="280"/>
      <c r="G124" s="281"/>
      <c r="H124" s="274" t="s">
        <v>88</v>
      </c>
      <c r="I124" s="275" t="s">
        <v>4</v>
      </c>
    </row>
    <row r="125" s="267" customFormat="1" ht="15.6" customHeight="1" spans="1:10">
      <c r="A125" s="276" t="s">
        <v>5</v>
      </c>
      <c r="B125" s="12" t="s">
        <v>6</v>
      </c>
      <c r="C125" s="51" t="s">
        <v>15</v>
      </c>
      <c r="D125" s="52"/>
      <c r="E125" s="52"/>
      <c r="F125" s="52"/>
      <c r="G125" s="53"/>
      <c r="H125" s="277"/>
      <c r="I125" s="273"/>
      <c r="J125" s="272"/>
    </row>
    <row r="126" s="267" customFormat="1" ht="15.6" spans="1:10">
      <c r="A126" s="273"/>
      <c r="B126" s="15" t="s">
        <v>16</v>
      </c>
      <c r="C126" s="13" t="s">
        <v>17</v>
      </c>
      <c r="D126" s="13" t="s">
        <v>18</v>
      </c>
      <c r="E126" s="13" t="s">
        <v>19</v>
      </c>
      <c r="F126" s="13" t="s">
        <v>20</v>
      </c>
      <c r="G126" s="13" t="s">
        <v>21</v>
      </c>
      <c r="H126" s="277"/>
      <c r="I126" s="273"/>
      <c r="J126" s="272"/>
    </row>
    <row r="127" s="267" customFormat="1" ht="15.6" spans="1:10">
      <c r="A127" s="273">
        <v>1</v>
      </c>
      <c r="B127" s="15" t="s">
        <v>23</v>
      </c>
      <c r="C127" s="43"/>
      <c r="D127" s="43"/>
      <c r="E127" s="18">
        <v>3</v>
      </c>
      <c r="F127" s="43"/>
      <c r="G127" s="43"/>
      <c r="H127" s="277"/>
      <c r="I127" s="273"/>
      <c r="J127" s="272"/>
    </row>
    <row r="128" s="267" customFormat="1" ht="15.6" spans="1:10">
      <c r="A128" s="273">
        <v>2</v>
      </c>
      <c r="B128" s="15" t="s">
        <v>89</v>
      </c>
      <c r="C128" s="43"/>
      <c r="D128" s="43"/>
      <c r="E128" s="43"/>
      <c r="F128" s="18">
        <v>1</v>
      </c>
      <c r="G128" s="43"/>
      <c r="H128" s="277"/>
      <c r="I128" s="273"/>
      <c r="J128" s="272"/>
    </row>
    <row r="129" s="267" customFormat="1" ht="15.6" spans="1:10">
      <c r="A129" s="273">
        <v>3</v>
      </c>
      <c r="B129" s="15" t="s">
        <v>76</v>
      </c>
      <c r="C129" s="43"/>
      <c r="D129" s="43"/>
      <c r="E129" s="43"/>
      <c r="F129" s="43"/>
      <c r="G129" s="18">
        <v>1</v>
      </c>
      <c r="H129" s="277"/>
      <c r="I129" s="273"/>
      <c r="J129" s="272"/>
    </row>
    <row r="130" s="267" customFormat="1" ht="15.6" spans="1:10">
      <c r="A130" s="273">
        <v>4</v>
      </c>
      <c r="B130" s="15" t="s">
        <v>60</v>
      </c>
      <c r="C130" s="43"/>
      <c r="D130" s="18">
        <v>5</v>
      </c>
      <c r="E130" s="43"/>
      <c r="F130" s="43"/>
      <c r="G130" s="43"/>
      <c r="H130" s="277"/>
      <c r="I130" s="273"/>
      <c r="J130" s="272"/>
    </row>
    <row r="131" s="267" customFormat="1" ht="15.6" customHeight="1" spans="1:10">
      <c r="A131" s="273"/>
      <c r="B131" s="12" t="s">
        <v>6</v>
      </c>
      <c r="C131" s="51" t="s">
        <v>24</v>
      </c>
      <c r="D131" s="52"/>
      <c r="E131" s="52"/>
      <c r="F131" s="52"/>
      <c r="G131" s="53"/>
      <c r="H131" s="277"/>
      <c r="I131" s="273"/>
      <c r="J131" s="272"/>
    </row>
    <row r="132" s="267" customFormat="1" ht="15.6" spans="1:10">
      <c r="A132" s="273"/>
      <c r="B132" s="15" t="s">
        <v>16</v>
      </c>
      <c r="C132" s="13" t="s">
        <v>17</v>
      </c>
      <c r="D132" s="13" t="s">
        <v>18</v>
      </c>
      <c r="E132" s="13" t="s">
        <v>19</v>
      </c>
      <c r="F132" s="13" t="s">
        <v>20</v>
      </c>
      <c r="G132" s="13" t="s">
        <v>21</v>
      </c>
      <c r="H132" s="277"/>
      <c r="I132" s="273"/>
      <c r="J132" s="272"/>
    </row>
    <row r="133" s="267" customFormat="1" ht="15.6" spans="1:10">
      <c r="A133" s="273">
        <v>5</v>
      </c>
      <c r="B133" s="17" t="s">
        <v>62</v>
      </c>
      <c r="C133" s="43"/>
      <c r="D133" s="43"/>
      <c r="E133" s="43"/>
      <c r="F133" s="43"/>
      <c r="G133" s="18">
        <v>2</v>
      </c>
      <c r="H133" s="277"/>
      <c r="I133" s="273"/>
      <c r="J133" s="272"/>
    </row>
    <row r="134" s="267" customFormat="1" ht="15.6" spans="1:10">
      <c r="A134" s="273">
        <v>6</v>
      </c>
      <c r="B134" s="17" t="s">
        <v>90</v>
      </c>
      <c r="C134" s="18">
        <v>1</v>
      </c>
      <c r="D134" s="43"/>
      <c r="E134" s="43"/>
      <c r="F134" s="43"/>
      <c r="G134" s="43"/>
      <c r="H134" s="277"/>
      <c r="I134" s="273"/>
      <c r="J134" s="272"/>
    </row>
    <row r="135" s="267" customFormat="1" ht="15.6" customHeight="1" spans="1:10">
      <c r="A135" s="273"/>
      <c r="B135" s="12" t="s">
        <v>6</v>
      </c>
      <c r="C135" s="51" t="s">
        <v>30</v>
      </c>
      <c r="D135" s="52"/>
      <c r="E135" s="52"/>
      <c r="F135" s="53"/>
      <c r="G135" s="273"/>
      <c r="H135" s="277"/>
      <c r="I135" s="273"/>
      <c r="J135" s="272"/>
    </row>
    <row r="136" s="267" customFormat="1" ht="15.6" spans="1:10">
      <c r="A136" s="273"/>
      <c r="B136" s="15" t="s">
        <v>8</v>
      </c>
      <c r="C136" s="13">
        <v>100</v>
      </c>
      <c r="D136" s="13">
        <v>200</v>
      </c>
      <c r="E136" s="13">
        <v>300</v>
      </c>
      <c r="F136" s="13" t="s">
        <v>31</v>
      </c>
      <c r="G136" s="273"/>
      <c r="H136" s="277"/>
      <c r="I136" s="273"/>
      <c r="J136" s="272"/>
    </row>
    <row r="137" s="267" customFormat="1" ht="15.6" spans="1:10">
      <c r="A137" s="273">
        <v>7</v>
      </c>
      <c r="B137" s="17" t="s">
        <v>32</v>
      </c>
      <c r="C137" s="43"/>
      <c r="D137" s="18">
        <v>7</v>
      </c>
      <c r="E137" s="43"/>
      <c r="F137" s="18">
        <v>1</v>
      </c>
      <c r="G137" s="273"/>
      <c r="H137" s="277"/>
      <c r="I137" s="273"/>
      <c r="J137" s="272"/>
    </row>
    <row r="138" s="267" customFormat="1" ht="15.6" spans="1:10">
      <c r="A138" s="273">
        <v>8</v>
      </c>
      <c r="B138" s="17" t="s">
        <v>64</v>
      </c>
      <c r="C138" s="18">
        <v>4</v>
      </c>
      <c r="D138" s="43"/>
      <c r="E138" s="43"/>
      <c r="F138" s="18">
        <v>1</v>
      </c>
      <c r="G138" s="273"/>
      <c r="H138" s="277"/>
      <c r="I138" s="273"/>
      <c r="J138" s="272"/>
    </row>
    <row r="139" s="267" customFormat="1" ht="15.6" customHeight="1" spans="1:10">
      <c r="A139" s="273"/>
      <c r="B139" s="12" t="s">
        <v>6</v>
      </c>
      <c r="C139" s="51" t="s">
        <v>35</v>
      </c>
      <c r="D139" s="52"/>
      <c r="E139" s="52"/>
      <c r="F139" s="53"/>
      <c r="G139" s="273"/>
      <c r="H139" s="277"/>
      <c r="I139" s="273"/>
      <c r="J139" s="272"/>
    </row>
    <row r="140" s="267" customFormat="1" ht="15.6" spans="1:10">
      <c r="A140" s="273"/>
      <c r="B140" s="15" t="s">
        <v>8</v>
      </c>
      <c r="C140" s="13">
        <v>100</v>
      </c>
      <c r="D140" s="13">
        <v>200</v>
      </c>
      <c r="E140" s="13">
        <v>300</v>
      </c>
      <c r="F140" s="13" t="s">
        <v>31</v>
      </c>
      <c r="G140" s="273"/>
      <c r="H140" s="277"/>
      <c r="I140" s="273"/>
      <c r="J140" s="272"/>
    </row>
    <row r="141" s="267" customFormat="1" ht="15.6" spans="1:10">
      <c r="A141" s="273">
        <v>9</v>
      </c>
      <c r="B141" s="17" t="s">
        <v>68</v>
      </c>
      <c r="C141" s="43"/>
      <c r="D141" s="18">
        <v>5</v>
      </c>
      <c r="E141" s="43"/>
      <c r="F141" s="43"/>
      <c r="G141" s="273"/>
      <c r="H141" s="277"/>
      <c r="I141" s="273"/>
      <c r="J141" s="272"/>
    </row>
    <row r="142" s="267" customFormat="1" ht="15.6" spans="1:10">
      <c r="A142" s="273">
        <v>10</v>
      </c>
      <c r="B142" s="17" t="s">
        <v>36</v>
      </c>
      <c r="C142" s="43"/>
      <c r="D142" s="43"/>
      <c r="E142" s="18">
        <v>7</v>
      </c>
      <c r="F142" s="43"/>
      <c r="G142" s="273"/>
      <c r="H142" s="277"/>
      <c r="I142" s="273"/>
      <c r="J142" s="272"/>
    </row>
    <row r="143" s="267" customFormat="1" ht="15.6" spans="1:10">
      <c r="A143" s="273">
        <v>11</v>
      </c>
      <c r="B143" s="17" t="s">
        <v>69</v>
      </c>
      <c r="C143" s="18">
        <v>1</v>
      </c>
      <c r="D143" s="18">
        <v>1</v>
      </c>
      <c r="E143" s="43"/>
      <c r="F143" s="43"/>
      <c r="G143" s="273"/>
      <c r="H143" s="277"/>
      <c r="I143" s="273"/>
      <c r="J143" s="272"/>
    </row>
    <row r="144" s="267" customFormat="1" ht="15.6" customHeight="1" spans="1:10">
      <c r="A144" s="273"/>
      <c r="B144" s="35" t="s">
        <v>6</v>
      </c>
      <c r="C144" s="36" t="s">
        <v>37</v>
      </c>
      <c r="D144" s="37"/>
      <c r="E144" s="38"/>
      <c r="F144" s="36" t="s">
        <v>7</v>
      </c>
      <c r="G144" s="37"/>
      <c r="H144" s="38"/>
      <c r="I144" s="273"/>
      <c r="J144" s="272"/>
    </row>
    <row r="145" s="267" customFormat="1" ht="15.6" spans="1:10">
      <c r="A145" s="273"/>
      <c r="B145" s="39"/>
      <c r="C145" s="40"/>
      <c r="D145" s="41"/>
      <c r="E145" s="42"/>
      <c r="F145" s="40"/>
      <c r="G145" s="41"/>
      <c r="H145" s="42"/>
      <c r="I145" s="273"/>
      <c r="J145" s="272"/>
    </row>
    <row r="146" s="267" customFormat="1" ht="15.6" spans="1:10">
      <c r="A146" s="273"/>
      <c r="B146" s="21" t="s">
        <v>8</v>
      </c>
      <c r="C146" s="22" t="s">
        <v>9</v>
      </c>
      <c r="D146" s="22" t="s">
        <v>10</v>
      </c>
      <c r="E146" s="22" t="s">
        <v>11</v>
      </c>
      <c r="F146" s="22" t="s">
        <v>9</v>
      </c>
      <c r="G146" s="22" t="s">
        <v>10</v>
      </c>
      <c r="H146" s="32" t="s">
        <v>11</v>
      </c>
      <c r="I146" s="273"/>
      <c r="J146" s="272"/>
    </row>
    <row r="147" s="267" customFormat="1" ht="15.6" spans="1:10">
      <c r="A147" s="273">
        <v>12</v>
      </c>
      <c r="B147" s="21" t="s">
        <v>91</v>
      </c>
      <c r="C147" s="24"/>
      <c r="D147" s="24"/>
      <c r="E147" s="24"/>
      <c r="F147" s="23">
        <v>139</v>
      </c>
      <c r="G147" s="24"/>
      <c r="H147" s="24"/>
      <c r="I147" s="273"/>
      <c r="J147" s="272"/>
    </row>
    <row r="148" s="267" customFormat="1" ht="15.6" spans="1:10">
      <c r="A148" s="273">
        <v>13</v>
      </c>
      <c r="B148" s="21" t="s">
        <v>81</v>
      </c>
      <c r="C148" s="24"/>
      <c r="D148" s="24"/>
      <c r="E148" s="24"/>
      <c r="F148" s="23">
        <v>2.3</v>
      </c>
      <c r="G148" s="24"/>
      <c r="H148" s="24"/>
      <c r="I148" s="273"/>
      <c r="J148" s="272"/>
    </row>
    <row r="149" s="267" customFormat="1" ht="15.6" spans="1:10">
      <c r="A149" s="273">
        <v>14</v>
      </c>
      <c r="B149" s="21" t="s">
        <v>92</v>
      </c>
      <c r="C149" s="24"/>
      <c r="D149" s="24"/>
      <c r="E149" s="24"/>
      <c r="F149" s="23">
        <v>62.6</v>
      </c>
      <c r="G149" s="24"/>
      <c r="H149" s="24"/>
      <c r="I149" s="273"/>
      <c r="J149" s="272"/>
    </row>
    <row r="150" s="267" customFormat="1" ht="15.6" spans="1:10">
      <c r="A150" s="273">
        <v>15</v>
      </c>
      <c r="B150" s="21" t="s">
        <v>12</v>
      </c>
      <c r="C150" s="23">
        <v>14.8</v>
      </c>
      <c r="D150" s="23">
        <v>44.2</v>
      </c>
      <c r="E150" s="24"/>
      <c r="F150" s="273"/>
      <c r="G150" s="273"/>
      <c r="H150" s="277"/>
      <c r="I150" s="273"/>
      <c r="J150" s="272"/>
    </row>
    <row r="151" s="267" customFormat="1" ht="15.6" spans="1:10">
      <c r="A151" s="273"/>
      <c r="B151" s="33" t="s">
        <v>40</v>
      </c>
      <c r="C151" s="299" t="s">
        <v>41</v>
      </c>
      <c r="D151" s="315"/>
      <c r="E151" s="300"/>
      <c r="F151" s="273"/>
      <c r="G151" s="273"/>
      <c r="H151" s="277"/>
      <c r="I151" s="273"/>
      <c r="J151" s="272"/>
    </row>
    <row r="152" s="267" customFormat="1" ht="15.6" spans="1:10">
      <c r="A152" s="273"/>
      <c r="B152" s="34"/>
      <c r="C152" s="13" t="s">
        <v>42</v>
      </c>
      <c r="D152" s="13" t="s">
        <v>43</v>
      </c>
      <c r="E152" s="13" t="s">
        <v>44</v>
      </c>
      <c r="F152" s="273"/>
      <c r="G152" s="273"/>
      <c r="H152" s="277"/>
      <c r="I152" s="273"/>
      <c r="J152" s="272"/>
    </row>
    <row r="153" s="267" customFormat="1" ht="15.6" spans="1:10">
      <c r="A153" s="273">
        <v>16</v>
      </c>
      <c r="B153" s="15" t="s">
        <v>45</v>
      </c>
      <c r="C153" s="16"/>
      <c r="D153" s="16"/>
      <c r="E153" s="18">
        <v>218</v>
      </c>
      <c r="F153" s="273"/>
      <c r="G153" s="273"/>
      <c r="H153" s="277"/>
      <c r="I153" s="273"/>
      <c r="J153" s="272"/>
    </row>
    <row r="154" s="267" customFormat="1" ht="15.6" spans="1:10">
      <c r="A154" s="273"/>
      <c r="B154" s="33" t="s">
        <v>40</v>
      </c>
      <c r="C154" s="26" t="s">
        <v>46</v>
      </c>
      <c r="D154" s="273"/>
      <c r="E154" s="273"/>
      <c r="F154" s="273"/>
      <c r="G154" s="273"/>
      <c r="H154" s="277"/>
      <c r="I154" s="273"/>
      <c r="J154" s="272"/>
    </row>
    <row r="155" s="267" customFormat="1" ht="15.6" spans="1:10">
      <c r="A155" s="273"/>
      <c r="B155" s="34"/>
      <c r="C155" s="26" t="s">
        <v>47</v>
      </c>
      <c r="D155" s="273"/>
      <c r="E155" s="273"/>
      <c r="F155" s="273"/>
      <c r="G155" s="273"/>
      <c r="H155" s="277"/>
      <c r="I155" s="273"/>
      <c r="J155" s="272"/>
    </row>
    <row r="156" s="267" customFormat="1" ht="15.6" spans="1:10">
      <c r="A156" s="273">
        <v>17</v>
      </c>
      <c r="B156" s="27" t="s">
        <v>72</v>
      </c>
      <c r="C156" s="18">
        <v>40.5</v>
      </c>
      <c r="D156" s="273"/>
      <c r="E156" s="273"/>
      <c r="F156" s="273"/>
      <c r="G156" s="273"/>
      <c r="H156" s="277"/>
      <c r="I156" s="273"/>
      <c r="J156" s="272"/>
    </row>
    <row r="157" s="267" customFormat="1" ht="15.6" spans="1:10">
      <c r="A157" s="273">
        <v>18</v>
      </c>
      <c r="B157" s="27" t="s">
        <v>73</v>
      </c>
      <c r="C157" s="18">
        <v>19.7</v>
      </c>
      <c r="D157" s="273"/>
      <c r="E157" s="273"/>
      <c r="F157" s="273"/>
      <c r="G157" s="273"/>
      <c r="H157" s="277"/>
      <c r="I157" s="273"/>
      <c r="J157" s="272"/>
    </row>
    <row r="158" s="267" customFormat="1" ht="15.6" spans="1:10">
      <c r="A158" s="273">
        <v>19</v>
      </c>
      <c r="B158" s="27" t="s">
        <v>48</v>
      </c>
      <c r="C158" s="18">
        <v>139.6</v>
      </c>
      <c r="D158" s="273"/>
      <c r="E158" s="273"/>
      <c r="F158" s="273"/>
      <c r="G158" s="273"/>
      <c r="H158" s="277"/>
      <c r="I158" s="273"/>
      <c r="J158" s="272"/>
    </row>
    <row r="159" s="267" customFormat="1" ht="15.6" spans="1:10">
      <c r="A159" s="273">
        <v>20</v>
      </c>
      <c r="B159" s="27" t="s">
        <v>93</v>
      </c>
      <c r="C159" s="18">
        <v>6.4</v>
      </c>
      <c r="D159" s="273"/>
      <c r="E159" s="273"/>
      <c r="F159" s="273"/>
      <c r="G159" s="273"/>
      <c r="H159" s="277"/>
      <c r="I159" s="273"/>
      <c r="J159" s="272"/>
    </row>
    <row r="160" s="267" customFormat="1" ht="15.6" spans="1:10">
      <c r="A160" s="273"/>
      <c r="B160" s="12" t="s">
        <v>6</v>
      </c>
      <c r="C160" s="299" t="s">
        <v>49</v>
      </c>
      <c r="D160" s="315"/>
      <c r="E160" s="300"/>
      <c r="F160" s="273"/>
      <c r="G160" s="273"/>
      <c r="H160" s="277"/>
      <c r="I160" s="273"/>
      <c r="J160" s="272"/>
    </row>
    <row r="161" s="267" customFormat="1" ht="15.6" spans="1:10">
      <c r="A161" s="273"/>
      <c r="B161" s="15" t="s">
        <v>50</v>
      </c>
      <c r="C161" s="26">
        <v>100</v>
      </c>
      <c r="D161" s="26">
        <v>200</v>
      </c>
      <c r="E161" s="26" t="s">
        <v>51</v>
      </c>
      <c r="F161" s="273"/>
      <c r="G161" s="273"/>
      <c r="H161" s="277"/>
      <c r="I161" s="273"/>
      <c r="J161" s="272"/>
    </row>
    <row r="162" s="267" customFormat="1" ht="15.6" spans="1:10">
      <c r="A162" s="273">
        <v>22</v>
      </c>
      <c r="B162" s="17" t="s">
        <v>52</v>
      </c>
      <c r="C162" s="18">
        <v>15</v>
      </c>
      <c r="D162" s="18">
        <v>9</v>
      </c>
      <c r="E162" s="18">
        <v>1</v>
      </c>
      <c r="F162" s="273"/>
      <c r="G162" s="273"/>
      <c r="H162" s="277"/>
      <c r="I162" s="273"/>
      <c r="J162" s="272"/>
    </row>
    <row r="163" s="267" customFormat="1" ht="15.6" spans="1:10">
      <c r="A163" s="273">
        <v>23</v>
      </c>
      <c r="B163" s="17" t="s">
        <v>54</v>
      </c>
      <c r="C163" s="18">
        <v>7</v>
      </c>
      <c r="D163" s="18">
        <v>2</v>
      </c>
      <c r="E163" s="43"/>
      <c r="F163" s="273"/>
      <c r="G163" s="273"/>
      <c r="H163" s="277"/>
      <c r="I163" s="273"/>
      <c r="J163" s="272"/>
    </row>
    <row r="164" s="267" customFormat="1" ht="31.2" spans="1:10">
      <c r="A164" s="316" t="s">
        <v>94</v>
      </c>
      <c r="B164" s="317"/>
      <c r="C164" s="317"/>
      <c r="D164" s="317"/>
      <c r="E164" s="317"/>
      <c r="F164" s="317"/>
      <c r="G164" s="318"/>
      <c r="H164" s="284" t="s">
        <v>95</v>
      </c>
      <c r="I164" s="275" t="s">
        <v>4</v>
      </c>
    </row>
    <row r="165" s="267" customFormat="1" ht="15.6" customHeight="1" spans="1:10">
      <c r="A165" s="276" t="s">
        <v>5</v>
      </c>
      <c r="B165" s="12" t="s">
        <v>6</v>
      </c>
      <c r="C165" s="51" t="s">
        <v>24</v>
      </c>
      <c r="D165" s="52"/>
      <c r="E165" s="52"/>
      <c r="F165" s="52"/>
      <c r="G165" s="53"/>
      <c r="H165" s="277"/>
      <c r="I165" s="273"/>
      <c r="J165" s="272"/>
    </row>
    <row r="166" s="267" customFormat="1" ht="15.6" spans="1:10">
      <c r="A166" s="273"/>
      <c r="B166" s="15" t="s">
        <v>16</v>
      </c>
      <c r="C166" s="13" t="s">
        <v>17</v>
      </c>
      <c r="D166" s="13" t="s">
        <v>18</v>
      </c>
      <c r="E166" s="13" t="s">
        <v>19</v>
      </c>
      <c r="F166" s="13" t="s">
        <v>20</v>
      </c>
      <c r="G166" s="13" t="s">
        <v>21</v>
      </c>
      <c r="H166" s="277"/>
      <c r="I166" s="273"/>
      <c r="J166" s="272"/>
    </row>
    <row r="167" s="267" customFormat="1" ht="15.6" spans="1:10">
      <c r="A167" s="273">
        <v>1</v>
      </c>
      <c r="B167" s="17" t="s">
        <v>90</v>
      </c>
      <c r="C167" s="18">
        <v>27</v>
      </c>
      <c r="D167" s="43"/>
      <c r="E167" s="43"/>
      <c r="F167" s="43"/>
      <c r="G167" s="43"/>
      <c r="H167" s="277"/>
      <c r="I167" s="273"/>
      <c r="J167" s="272"/>
    </row>
    <row r="168" s="267" customFormat="1" ht="15.6" customHeight="1" spans="1:10">
      <c r="A168" s="273"/>
      <c r="B168" s="12" t="s">
        <v>6</v>
      </c>
      <c r="C168" s="51" t="s">
        <v>30</v>
      </c>
      <c r="D168" s="52"/>
      <c r="E168" s="52"/>
      <c r="F168" s="53"/>
      <c r="G168" s="273"/>
      <c r="H168" s="277"/>
      <c r="I168" s="273"/>
      <c r="J168" s="272"/>
    </row>
    <row r="169" s="267" customFormat="1" ht="15.6" spans="1:10">
      <c r="A169" s="273"/>
      <c r="B169" s="15" t="s">
        <v>8</v>
      </c>
      <c r="C169" s="13">
        <v>100</v>
      </c>
      <c r="D169" s="13">
        <v>200</v>
      </c>
      <c r="E169" s="13">
        <v>300</v>
      </c>
      <c r="F169" s="13" t="s">
        <v>31</v>
      </c>
      <c r="G169" s="273"/>
      <c r="H169" s="277"/>
      <c r="I169" s="273"/>
      <c r="J169" s="272"/>
    </row>
    <row r="170" s="267" customFormat="1" ht="15.6" spans="1:10">
      <c r="A170" s="273">
        <v>2</v>
      </c>
      <c r="B170" s="17" t="s">
        <v>32</v>
      </c>
      <c r="C170" s="43"/>
      <c r="D170" s="18">
        <v>26</v>
      </c>
      <c r="E170" s="43"/>
      <c r="F170" s="43"/>
      <c r="G170" s="273"/>
      <c r="H170" s="277"/>
      <c r="I170" s="273"/>
      <c r="J170" s="272"/>
    </row>
    <row r="171" s="267" customFormat="1" ht="15.6" customHeight="1" spans="1:10">
      <c r="A171" s="273"/>
      <c r="B171" s="35" t="s">
        <v>6</v>
      </c>
      <c r="C171" s="36" t="s">
        <v>7</v>
      </c>
      <c r="D171" s="37"/>
      <c r="E171" s="38"/>
      <c r="F171" s="273"/>
      <c r="G171" s="273"/>
      <c r="H171" s="277"/>
      <c r="I171" s="273"/>
      <c r="J171" s="272"/>
    </row>
    <row r="172" s="267" customFormat="1" ht="15.6" spans="1:10">
      <c r="A172" s="273"/>
      <c r="B172" s="39"/>
      <c r="C172" s="40"/>
      <c r="D172" s="41"/>
      <c r="E172" s="42"/>
      <c r="F172" s="273"/>
      <c r="G172" s="273"/>
      <c r="H172" s="277"/>
      <c r="I172" s="273"/>
      <c r="J172" s="272"/>
    </row>
    <row r="173" s="267" customFormat="1" ht="15.6" spans="1:10">
      <c r="A173" s="273"/>
      <c r="B173" s="21" t="s">
        <v>8</v>
      </c>
      <c r="C173" s="22" t="s">
        <v>9</v>
      </c>
      <c r="D173" s="22" t="s">
        <v>10</v>
      </c>
      <c r="E173" s="22" t="s">
        <v>11</v>
      </c>
      <c r="F173" s="273"/>
      <c r="G173" s="273"/>
      <c r="H173" s="277"/>
      <c r="I173" s="273"/>
      <c r="J173" s="272"/>
    </row>
    <row r="174" s="267" customFormat="1" ht="15.6" spans="1:10">
      <c r="A174" s="273">
        <v>3</v>
      </c>
      <c r="B174" s="21" t="s">
        <v>96</v>
      </c>
      <c r="C174" s="23">
        <v>16.2</v>
      </c>
      <c r="D174" s="24"/>
      <c r="E174" s="24"/>
      <c r="F174" s="273"/>
      <c r="G174" s="273"/>
      <c r="H174" s="277"/>
      <c r="I174" s="273"/>
      <c r="J174" s="272"/>
    </row>
    <row r="175" s="267" customFormat="1" ht="15.6" spans="1:10">
      <c r="A175" s="273">
        <v>4</v>
      </c>
      <c r="B175" s="21" t="s">
        <v>91</v>
      </c>
      <c r="C175" s="23">
        <v>240.2</v>
      </c>
      <c r="D175" s="24"/>
      <c r="E175" s="24"/>
      <c r="F175" s="273"/>
      <c r="G175" s="273"/>
      <c r="H175" s="277"/>
      <c r="I175" s="273"/>
      <c r="J175" s="272"/>
    </row>
    <row r="176" s="267" customFormat="1" ht="15.6" spans="1:10">
      <c r="A176" s="273">
        <v>5</v>
      </c>
      <c r="B176" s="21" t="s">
        <v>97</v>
      </c>
      <c r="C176" s="23">
        <v>184.5</v>
      </c>
      <c r="D176" s="24"/>
      <c r="E176" s="24"/>
      <c r="F176" s="273"/>
      <c r="G176" s="273"/>
      <c r="H176" s="277"/>
      <c r="I176" s="273"/>
      <c r="J176" s="272"/>
    </row>
    <row r="177" s="267" customFormat="1" ht="31.2" spans="1:10">
      <c r="A177" s="316" t="s">
        <v>98</v>
      </c>
      <c r="B177" s="317"/>
      <c r="C177" s="317"/>
      <c r="D177" s="317"/>
      <c r="E177" s="317"/>
      <c r="F177" s="317"/>
      <c r="G177" s="318"/>
      <c r="H177" s="284" t="s">
        <v>99</v>
      </c>
      <c r="I177" s="275" t="s">
        <v>4</v>
      </c>
    </row>
    <row r="178" s="267" customFormat="1" ht="15.6" customHeight="1" spans="1:10">
      <c r="A178" s="276" t="s">
        <v>5</v>
      </c>
      <c r="B178" s="12" t="s">
        <v>6</v>
      </c>
      <c r="C178" s="51" t="s">
        <v>24</v>
      </c>
      <c r="D178" s="52"/>
      <c r="E178" s="52"/>
      <c r="F178" s="52"/>
      <c r="G178" s="53"/>
      <c r="H178" s="277"/>
      <c r="I178" s="273"/>
      <c r="J178" s="272"/>
    </row>
    <row r="179" s="267" customFormat="1" ht="15.6" spans="1:10">
      <c r="A179" s="273"/>
      <c r="B179" s="15" t="s">
        <v>16</v>
      </c>
      <c r="C179" s="13" t="s">
        <v>17</v>
      </c>
      <c r="D179" s="13" t="s">
        <v>18</v>
      </c>
      <c r="E179" s="13" t="s">
        <v>19</v>
      </c>
      <c r="F179" s="13" t="s">
        <v>20</v>
      </c>
      <c r="G179" s="13" t="s">
        <v>21</v>
      </c>
      <c r="H179" s="277"/>
      <c r="I179" s="273"/>
      <c r="J179" s="272"/>
    </row>
    <row r="180" s="267" customFormat="1" ht="15.6" spans="1:10">
      <c r="A180" s="273">
        <v>1</v>
      </c>
      <c r="B180" s="17" t="s">
        <v>90</v>
      </c>
      <c r="C180" s="18">
        <v>28</v>
      </c>
      <c r="D180" s="43"/>
      <c r="E180" s="43"/>
      <c r="F180" s="43"/>
      <c r="G180" s="43"/>
      <c r="H180" s="277"/>
      <c r="I180" s="273"/>
      <c r="J180" s="272"/>
    </row>
    <row r="181" s="267" customFormat="1" ht="15.6" customHeight="1" spans="1:10">
      <c r="A181" s="273"/>
      <c r="B181" s="12" t="s">
        <v>6</v>
      </c>
      <c r="C181" s="51" t="s">
        <v>30</v>
      </c>
      <c r="D181" s="52"/>
      <c r="E181" s="52"/>
      <c r="F181" s="53"/>
      <c r="G181" s="273"/>
      <c r="H181" s="277"/>
      <c r="I181" s="273"/>
      <c r="J181" s="272"/>
    </row>
    <row r="182" s="267" customFormat="1" ht="15.6" spans="1:10">
      <c r="A182" s="273"/>
      <c r="B182" s="15" t="s">
        <v>8</v>
      </c>
      <c r="C182" s="13">
        <v>100</v>
      </c>
      <c r="D182" s="13">
        <v>200</v>
      </c>
      <c r="E182" s="13">
        <v>300</v>
      </c>
      <c r="F182" s="13" t="s">
        <v>31</v>
      </c>
      <c r="G182" s="273"/>
      <c r="H182" s="277"/>
      <c r="I182" s="273"/>
      <c r="J182" s="272"/>
    </row>
    <row r="183" s="267" customFormat="1" ht="15.6" spans="1:10">
      <c r="A183" s="273">
        <v>2</v>
      </c>
      <c r="B183" s="17" t="s">
        <v>32</v>
      </c>
      <c r="C183" s="43"/>
      <c r="D183" s="18">
        <v>22</v>
      </c>
      <c r="E183" s="18">
        <v>4</v>
      </c>
      <c r="F183" s="43"/>
      <c r="G183" s="273"/>
      <c r="H183" s="277"/>
      <c r="I183" s="273"/>
      <c r="J183" s="272"/>
    </row>
    <row r="184" s="267" customFormat="1" ht="15.6" customHeight="1" spans="1:10">
      <c r="A184" s="273"/>
      <c r="B184" s="35" t="s">
        <v>6</v>
      </c>
      <c r="C184" s="36" t="s">
        <v>7</v>
      </c>
      <c r="D184" s="37"/>
      <c r="E184" s="38"/>
      <c r="F184" s="273"/>
      <c r="G184" s="273"/>
      <c r="H184" s="277"/>
      <c r="I184" s="273"/>
      <c r="J184" s="272"/>
    </row>
    <row r="185" s="267" customFormat="1" ht="15.6" spans="1:10">
      <c r="A185" s="273"/>
      <c r="B185" s="39"/>
      <c r="C185" s="40"/>
      <c r="D185" s="41"/>
      <c r="E185" s="42"/>
      <c r="F185" s="273"/>
      <c r="G185" s="273"/>
      <c r="H185" s="277"/>
      <c r="I185" s="273"/>
      <c r="J185" s="272"/>
    </row>
    <row r="186" s="267" customFormat="1" ht="15.6" spans="1:10">
      <c r="A186" s="273"/>
      <c r="B186" s="21" t="s">
        <v>8</v>
      </c>
      <c r="C186" s="22" t="s">
        <v>9</v>
      </c>
      <c r="D186" s="22" t="s">
        <v>10</v>
      </c>
      <c r="E186" s="22" t="s">
        <v>11</v>
      </c>
      <c r="F186" s="273"/>
      <c r="G186" s="273"/>
      <c r="H186" s="277"/>
      <c r="I186" s="273"/>
      <c r="J186" s="272"/>
    </row>
    <row r="187" s="267" customFormat="1" ht="15.6" spans="1:10">
      <c r="A187" s="273">
        <v>3</v>
      </c>
      <c r="B187" s="21" t="s">
        <v>96</v>
      </c>
      <c r="C187" s="23">
        <v>121.1</v>
      </c>
      <c r="D187" s="24"/>
      <c r="E187" s="24"/>
      <c r="F187" s="273"/>
      <c r="G187" s="273"/>
      <c r="H187" s="277"/>
      <c r="I187" s="273"/>
      <c r="J187" s="272"/>
    </row>
    <row r="188" s="267" customFormat="1" ht="15.6" spans="1:10">
      <c r="A188" s="273">
        <v>4</v>
      </c>
      <c r="B188" s="21" t="s">
        <v>91</v>
      </c>
      <c r="C188" s="23">
        <v>127.6</v>
      </c>
      <c r="D188" s="24"/>
      <c r="E188" s="24"/>
      <c r="F188" s="273"/>
      <c r="G188" s="273"/>
      <c r="H188" s="277"/>
      <c r="I188" s="273"/>
      <c r="J188" s="272"/>
    </row>
    <row r="189" s="267" customFormat="1" ht="15.6" spans="1:10">
      <c r="A189" s="273">
        <v>5</v>
      </c>
      <c r="B189" s="21" t="s">
        <v>97</v>
      </c>
      <c r="C189" s="23">
        <v>82.5</v>
      </c>
      <c r="D189" s="24"/>
      <c r="E189" s="24"/>
      <c r="F189" s="273"/>
      <c r="G189" s="273"/>
      <c r="H189" s="277"/>
      <c r="I189" s="273"/>
      <c r="J189" s="272"/>
    </row>
    <row r="190" s="267" customFormat="1" ht="15.6" spans="1:10">
      <c r="A190" s="273"/>
      <c r="B190" s="33" t="s">
        <v>40</v>
      </c>
      <c r="C190" s="26" t="s">
        <v>46</v>
      </c>
      <c r="D190" s="273"/>
      <c r="E190" s="273"/>
      <c r="F190" s="273"/>
      <c r="G190" s="273"/>
      <c r="H190" s="277"/>
      <c r="I190" s="273"/>
      <c r="J190" s="272"/>
    </row>
    <row r="191" s="267" customFormat="1" ht="15.6" spans="1:10">
      <c r="A191" s="273"/>
      <c r="B191" s="34"/>
      <c r="C191" s="26" t="s">
        <v>47</v>
      </c>
      <c r="D191" s="273"/>
      <c r="E191" s="273"/>
      <c r="F191" s="273"/>
      <c r="G191" s="273"/>
      <c r="H191" s="277"/>
      <c r="I191" s="273"/>
      <c r="J191" s="272"/>
    </row>
    <row r="192" s="267" customFormat="1" ht="15.6" spans="1:10">
      <c r="A192" s="273">
        <v>6</v>
      </c>
      <c r="B192" s="27" t="s">
        <v>73</v>
      </c>
      <c r="C192" s="18">
        <v>20.4</v>
      </c>
      <c r="D192" s="273"/>
      <c r="E192" s="273"/>
      <c r="F192" s="273"/>
      <c r="G192" s="273"/>
      <c r="H192" s="277"/>
      <c r="I192" s="273"/>
      <c r="J192" s="272"/>
    </row>
    <row r="193" s="267" customFormat="1" ht="31.2" spans="1:10">
      <c r="A193" s="316" t="s">
        <v>100</v>
      </c>
      <c r="B193" s="317"/>
      <c r="C193" s="317"/>
      <c r="D193" s="317"/>
      <c r="E193" s="317"/>
      <c r="F193" s="317"/>
      <c r="G193" s="318"/>
      <c r="H193" s="274" t="s">
        <v>101</v>
      </c>
      <c r="I193" s="275" t="s">
        <v>4</v>
      </c>
    </row>
    <row r="194" s="267" customFormat="1" ht="15.6" customHeight="1" spans="1:10">
      <c r="A194" s="276" t="s">
        <v>5</v>
      </c>
      <c r="B194" s="12" t="s">
        <v>6</v>
      </c>
      <c r="C194" s="51" t="s">
        <v>24</v>
      </c>
      <c r="D194" s="52"/>
      <c r="E194" s="52"/>
      <c r="F194" s="52"/>
      <c r="G194" s="53"/>
      <c r="H194" s="277"/>
      <c r="I194" s="273"/>
      <c r="J194" s="272"/>
    </row>
    <row r="195" s="267" customFormat="1" ht="15.6" spans="1:10">
      <c r="A195" s="273"/>
      <c r="B195" s="15" t="s">
        <v>16</v>
      </c>
      <c r="C195" s="13" t="s">
        <v>17</v>
      </c>
      <c r="D195" s="13" t="s">
        <v>18</v>
      </c>
      <c r="E195" s="13" t="s">
        <v>19</v>
      </c>
      <c r="F195" s="13" t="s">
        <v>20</v>
      </c>
      <c r="G195" s="13" t="s">
        <v>21</v>
      </c>
      <c r="H195" s="277"/>
      <c r="I195" s="273"/>
      <c r="J195" s="272"/>
    </row>
    <row r="196" s="267" customFormat="1" ht="15.6" spans="1:10">
      <c r="A196" s="273">
        <v>1</v>
      </c>
      <c r="B196" s="17" t="s">
        <v>102</v>
      </c>
      <c r="C196" s="43"/>
      <c r="D196" s="18">
        <v>14</v>
      </c>
      <c r="E196" s="43"/>
      <c r="F196" s="43"/>
      <c r="G196" s="43"/>
      <c r="H196" s="277"/>
      <c r="I196" s="273"/>
      <c r="J196" s="272"/>
    </row>
    <row r="197" s="267" customFormat="1" ht="15.6" customHeight="1" spans="1:10">
      <c r="A197" s="273"/>
      <c r="B197" s="12" t="s">
        <v>6</v>
      </c>
      <c r="C197" s="51" t="s">
        <v>30</v>
      </c>
      <c r="D197" s="52"/>
      <c r="E197" s="52"/>
      <c r="F197" s="53"/>
      <c r="G197" s="273"/>
      <c r="H197" s="277"/>
      <c r="I197" s="273"/>
      <c r="J197" s="272"/>
    </row>
    <row r="198" s="267" customFormat="1" ht="15.6" spans="1:10">
      <c r="A198" s="273"/>
      <c r="B198" s="15" t="s">
        <v>8</v>
      </c>
      <c r="C198" s="13">
        <v>100</v>
      </c>
      <c r="D198" s="13">
        <v>200</v>
      </c>
      <c r="E198" s="13">
        <v>300</v>
      </c>
      <c r="F198" s="13" t="s">
        <v>31</v>
      </c>
      <c r="G198" s="273"/>
      <c r="H198" s="277"/>
      <c r="I198" s="273"/>
      <c r="J198" s="272"/>
    </row>
    <row r="199" s="267" customFormat="1" ht="15.6" spans="1:10">
      <c r="A199" s="273">
        <v>2</v>
      </c>
      <c r="B199" s="17" t="s">
        <v>65</v>
      </c>
      <c r="C199" s="43"/>
      <c r="D199" s="18">
        <v>17</v>
      </c>
      <c r="E199" s="43"/>
      <c r="F199" s="43"/>
      <c r="G199" s="273"/>
      <c r="H199" s="277"/>
      <c r="I199" s="273"/>
      <c r="J199" s="272"/>
    </row>
    <row r="200" s="267" customFormat="1" ht="15.6" customHeight="1" spans="1:10">
      <c r="A200" s="273"/>
      <c r="B200" s="35" t="s">
        <v>6</v>
      </c>
      <c r="C200" s="36" t="s">
        <v>7</v>
      </c>
      <c r="D200" s="37"/>
      <c r="E200" s="38"/>
      <c r="F200" s="273"/>
      <c r="G200" s="273"/>
      <c r="H200" s="277"/>
      <c r="I200" s="273"/>
      <c r="J200" s="272"/>
    </row>
    <row r="201" s="267" customFormat="1" ht="15.6" spans="1:10">
      <c r="A201" s="273"/>
      <c r="B201" s="39"/>
      <c r="C201" s="40"/>
      <c r="D201" s="41"/>
      <c r="E201" s="42"/>
      <c r="F201" s="273"/>
      <c r="G201" s="273"/>
      <c r="H201" s="277"/>
      <c r="I201" s="273"/>
      <c r="J201" s="272"/>
    </row>
    <row r="202" s="267" customFormat="1" ht="15.6" spans="1:10">
      <c r="A202" s="273"/>
      <c r="B202" s="21" t="s">
        <v>8</v>
      </c>
      <c r="C202" s="22" t="s">
        <v>9</v>
      </c>
      <c r="D202" s="22" t="s">
        <v>10</v>
      </c>
      <c r="E202" s="22" t="s">
        <v>11</v>
      </c>
      <c r="F202" s="273"/>
      <c r="G202" s="273"/>
      <c r="H202" s="277"/>
      <c r="I202" s="273"/>
      <c r="J202" s="272"/>
    </row>
    <row r="203" s="267" customFormat="1" ht="15.6" spans="1:10">
      <c r="A203" s="273">
        <v>3</v>
      </c>
      <c r="B203" s="21" t="s">
        <v>39</v>
      </c>
      <c r="C203" s="23">
        <v>213.8</v>
      </c>
      <c r="D203" s="24"/>
      <c r="E203" s="24"/>
      <c r="F203" s="273"/>
      <c r="G203" s="273"/>
      <c r="H203" s="277"/>
      <c r="I203" s="273"/>
      <c r="J203" s="272"/>
    </row>
    <row r="204" s="267" customFormat="1" ht="15.6" spans="1:10">
      <c r="A204" s="273">
        <v>4</v>
      </c>
      <c r="B204" s="21" t="s">
        <v>91</v>
      </c>
      <c r="C204" s="23">
        <v>80.3</v>
      </c>
      <c r="D204" s="24"/>
      <c r="E204" s="24"/>
      <c r="F204" s="273"/>
      <c r="G204" s="273"/>
      <c r="H204" s="277"/>
      <c r="I204" s="273"/>
      <c r="J204" s="272"/>
    </row>
    <row r="205" s="267" customFormat="1" ht="15.6" spans="1:10">
      <c r="A205" s="273">
        <v>5</v>
      </c>
      <c r="B205" s="21" t="s">
        <v>81</v>
      </c>
      <c r="C205" s="23">
        <v>188.9</v>
      </c>
      <c r="D205" s="24"/>
      <c r="E205" s="24"/>
      <c r="F205" s="273"/>
      <c r="G205" s="273"/>
      <c r="H205" s="277"/>
      <c r="I205" s="273"/>
      <c r="J205" s="272"/>
    </row>
    <row r="206" s="267" customFormat="1" ht="15.6" spans="1:10">
      <c r="A206" s="273"/>
      <c r="B206" s="12" t="s">
        <v>6</v>
      </c>
      <c r="C206" s="299" t="s">
        <v>49</v>
      </c>
      <c r="D206" s="315"/>
      <c r="E206" s="300"/>
      <c r="F206" s="273"/>
      <c r="G206" s="273"/>
      <c r="H206" s="277"/>
      <c r="I206" s="273"/>
      <c r="J206" s="272"/>
    </row>
    <row r="207" s="267" customFormat="1" ht="15.6" spans="1:10">
      <c r="A207" s="273"/>
      <c r="B207" s="15" t="s">
        <v>50</v>
      </c>
      <c r="C207" s="26">
        <v>100</v>
      </c>
      <c r="D207" s="26">
        <v>200</v>
      </c>
      <c r="E207" s="26" t="s">
        <v>51</v>
      </c>
      <c r="F207" s="273"/>
      <c r="G207" s="273"/>
      <c r="H207" s="277"/>
      <c r="I207" s="273"/>
      <c r="J207" s="272"/>
    </row>
    <row r="208" s="267" customFormat="1" ht="15.6" spans="1:10">
      <c r="A208" s="273">
        <v>6</v>
      </c>
      <c r="B208" s="17" t="s">
        <v>55</v>
      </c>
      <c r="C208" s="43"/>
      <c r="D208" s="18">
        <v>13</v>
      </c>
      <c r="E208" s="43"/>
      <c r="F208" s="273"/>
      <c r="G208" s="273"/>
      <c r="H208" s="277"/>
      <c r="I208" s="273"/>
      <c r="J208" s="272"/>
    </row>
    <row r="209" s="267" customFormat="1" ht="31.2" spans="1:10">
      <c r="A209" s="279" t="s">
        <v>103</v>
      </c>
      <c r="B209" s="280"/>
      <c r="C209" s="280"/>
      <c r="D209" s="280"/>
      <c r="E209" s="280"/>
      <c r="F209" s="280"/>
      <c r="G209" s="281"/>
      <c r="H209" s="274" t="s">
        <v>104</v>
      </c>
      <c r="I209" s="275" t="s">
        <v>4</v>
      </c>
    </row>
    <row r="210" s="267" customFormat="1" ht="15.6" customHeight="1" spans="1:10">
      <c r="A210" s="276" t="s">
        <v>5</v>
      </c>
      <c r="B210" s="12" t="s">
        <v>6</v>
      </c>
      <c r="C210" s="51" t="s">
        <v>24</v>
      </c>
      <c r="D210" s="52"/>
      <c r="E210" s="52"/>
      <c r="F210" s="52"/>
      <c r="G210" s="53"/>
      <c r="H210" s="277"/>
      <c r="I210" s="273"/>
      <c r="J210" s="272"/>
    </row>
    <row r="211" s="267" customFormat="1" ht="15.6" spans="1:10">
      <c r="A211" s="273"/>
      <c r="B211" s="15" t="s">
        <v>16</v>
      </c>
      <c r="C211" s="13" t="s">
        <v>17</v>
      </c>
      <c r="D211" s="13" t="s">
        <v>18</v>
      </c>
      <c r="E211" s="13" t="s">
        <v>19</v>
      </c>
      <c r="F211" s="13" t="s">
        <v>20</v>
      </c>
      <c r="G211" s="13" t="s">
        <v>21</v>
      </c>
      <c r="H211" s="277"/>
      <c r="I211" s="273"/>
      <c r="J211" s="272"/>
    </row>
    <row r="212" s="267" customFormat="1" ht="15.6" spans="1:10">
      <c r="A212" s="273">
        <v>1</v>
      </c>
      <c r="B212" s="17" t="s">
        <v>102</v>
      </c>
      <c r="C212" s="43"/>
      <c r="D212" s="18">
        <v>13</v>
      </c>
      <c r="E212" s="43"/>
      <c r="F212" s="43"/>
      <c r="G212" s="43"/>
      <c r="H212" s="277"/>
      <c r="I212" s="273"/>
      <c r="J212" s="272"/>
    </row>
    <row r="213" s="267" customFormat="1" ht="15.6" customHeight="1" spans="1:10">
      <c r="A213" s="273"/>
      <c r="B213" s="12" t="s">
        <v>6</v>
      </c>
      <c r="C213" s="51" t="s">
        <v>30</v>
      </c>
      <c r="D213" s="52"/>
      <c r="E213" s="52"/>
      <c r="F213" s="53"/>
      <c r="G213" s="273"/>
      <c r="H213" s="277"/>
      <c r="I213" s="273"/>
      <c r="J213" s="272"/>
    </row>
    <row r="214" s="267" customFormat="1" ht="15.6" spans="1:10">
      <c r="A214" s="273"/>
      <c r="B214" s="15" t="s">
        <v>8</v>
      </c>
      <c r="C214" s="13">
        <v>100</v>
      </c>
      <c r="D214" s="13">
        <v>200</v>
      </c>
      <c r="E214" s="13">
        <v>300</v>
      </c>
      <c r="F214" s="13" t="s">
        <v>31</v>
      </c>
      <c r="G214" s="273"/>
      <c r="H214" s="277"/>
      <c r="I214" s="273"/>
      <c r="J214" s="272"/>
    </row>
    <row r="215" s="267" customFormat="1" ht="15.6" spans="1:10">
      <c r="A215" s="273">
        <v>2</v>
      </c>
      <c r="B215" s="17" t="s">
        <v>65</v>
      </c>
      <c r="C215" s="43"/>
      <c r="D215" s="18">
        <v>16</v>
      </c>
      <c r="E215" s="43"/>
      <c r="F215" s="43"/>
      <c r="G215" s="273"/>
      <c r="H215" s="277"/>
      <c r="I215" s="273"/>
      <c r="J215" s="272"/>
    </row>
    <row r="216" s="267" customFormat="1" ht="15.6" customHeight="1" spans="1:10">
      <c r="A216" s="273"/>
      <c r="B216" s="35" t="s">
        <v>6</v>
      </c>
      <c r="C216" s="36" t="s">
        <v>7</v>
      </c>
      <c r="D216" s="37"/>
      <c r="E216" s="38"/>
      <c r="F216" s="273"/>
      <c r="G216" s="273"/>
      <c r="H216" s="277"/>
      <c r="I216" s="273"/>
      <c r="J216" s="272"/>
    </row>
    <row r="217" s="267" customFormat="1" ht="15.6" spans="1:10">
      <c r="A217" s="273"/>
      <c r="B217" s="39"/>
      <c r="C217" s="40"/>
      <c r="D217" s="41"/>
      <c r="E217" s="42"/>
      <c r="F217" s="273"/>
      <c r="G217" s="273"/>
      <c r="H217" s="277"/>
      <c r="I217" s="273"/>
      <c r="J217" s="272"/>
    </row>
    <row r="218" s="267" customFormat="1" ht="15.6" spans="1:10">
      <c r="A218" s="273"/>
      <c r="B218" s="21" t="s">
        <v>8</v>
      </c>
      <c r="C218" s="22" t="s">
        <v>9</v>
      </c>
      <c r="D218" s="22" t="s">
        <v>10</v>
      </c>
      <c r="E218" s="22" t="s">
        <v>11</v>
      </c>
      <c r="F218" s="273"/>
      <c r="G218" s="273"/>
      <c r="H218" s="277"/>
      <c r="I218" s="273"/>
      <c r="J218" s="272"/>
    </row>
    <row r="219" s="267" customFormat="1" ht="15.6" spans="1:10">
      <c r="A219" s="273">
        <v>3</v>
      </c>
      <c r="B219" s="21" t="s">
        <v>39</v>
      </c>
      <c r="C219" s="23">
        <v>191</v>
      </c>
      <c r="D219" s="24"/>
      <c r="E219" s="24"/>
      <c r="F219" s="273"/>
      <c r="G219" s="273"/>
      <c r="H219" s="277"/>
      <c r="I219" s="273"/>
      <c r="J219" s="272"/>
    </row>
    <row r="220" s="267" customFormat="1" ht="15.6" spans="1:10">
      <c r="A220" s="273">
        <v>4</v>
      </c>
      <c r="B220" s="21" t="s">
        <v>91</v>
      </c>
      <c r="C220" s="23">
        <v>84</v>
      </c>
      <c r="D220" s="24"/>
      <c r="E220" s="24"/>
      <c r="F220" s="273"/>
      <c r="G220" s="273"/>
      <c r="H220" s="277"/>
      <c r="I220" s="273"/>
      <c r="J220" s="272"/>
    </row>
    <row r="221" s="267" customFormat="1" ht="15.6" spans="1:10">
      <c r="A221" s="273">
        <v>5</v>
      </c>
      <c r="B221" s="21" t="s">
        <v>81</v>
      </c>
      <c r="C221" s="23">
        <v>166.6</v>
      </c>
      <c r="D221" s="24"/>
      <c r="E221" s="24"/>
      <c r="F221" s="273"/>
      <c r="G221" s="273"/>
      <c r="H221" s="277"/>
      <c r="I221" s="273"/>
      <c r="J221" s="272"/>
    </row>
    <row r="222" s="267" customFormat="1" ht="15.6" spans="1:10">
      <c r="A222" s="273"/>
      <c r="B222" s="12" t="s">
        <v>6</v>
      </c>
      <c r="C222" s="299" t="s">
        <v>49</v>
      </c>
      <c r="D222" s="315"/>
      <c r="E222" s="300"/>
      <c r="F222" s="273"/>
      <c r="G222" s="273"/>
      <c r="H222" s="277"/>
      <c r="I222" s="273"/>
      <c r="J222" s="272"/>
    </row>
    <row r="223" s="267" customFormat="1" ht="15.6" spans="1:10">
      <c r="A223" s="273"/>
      <c r="B223" s="15" t="s">
        <v>50</v>
      </c>
      <c r="C223" s="26">
        <v>100</v>
      </c>
      <c r="D223" s="26">
        <v>200</v>
      </c>
      <c r="E223" s="26" t="s">
        <v>51</v>
      </c>
      <c r="F223" s="273"/>
      <c r="G223" s="273"/>
      <c r="H223" s="277"/>
      <c r="I223" s="273"/>
      <c r="J223" s="272"/>
    </row>
    <row r="224" s="267" customFormat="1" ht="15.6" spans="1:10">
      <c r="A224" s="273">
        <v>6</v>
      </c>
      <c r="B224" s="17" t="s">
        <v>55</v>
      </c>
      <c r="C224" s="43"/>
      <c r="D224" s="18">
        <v>14</v>
      </c>
      <c r="E224" s="43"/>
      <c r="F224" s="273"/>
      <c r="G224" s="273"/>
      <c r="H224" s="277"/>
      <c r="I224" s="273"/>
      <c r="J224" s="272"/>
    </row>
    <row r="225" s="267" customFormat="1" ht="31.2" spans="1:10">
      <c r="A225" s="279" t="s">
        <v>105</v>
      </c>
      <c r="B225" s="280"/>
      <c r="C225" s="280"/>
      <c r="D225" s="280"/>
      <c r="E225" s="280"/>
      <c r="F225" s="280"/>
      <c r="G225" s="281"/>
      <c r="H225" s="284" t="s">
        <v>106</v>
      </c>
      <c r="I225" s="275" t="s">
        <v>4</v>
      </c>
    </row>
    <row r="226" s="267" customFormat="1" ht="15.6" spans="1:10">
      <c r="A226" s="276" t="s">
        <v>5</v>
      </c>
      <c r="B226" s="12" t="s">
        <v>6</v>
      </c>
      <c r="C226" s="51" t="s">
        <v>15</v>
      </c>
      <c r="D226" s="52"/>
      <c r="E226" s="52"/>
      <c r="F226" s="52"/>
      <c r="G226" s="53"/>
      <c r="H226" s="277"/>
      <c r="I226" s="273"/>
      <c r="J226" s="272"/>
    </row>
    <row r="227" s="267" customFormat="1" ht="15.6" spans="1:10">
      <c r="A227" s="273"/>
      <c r="B227" s="15" t="s">
        <v>16</v>
      </c>
      <c r="C227" s="13" t="s">
        <v>17</v>
      </c>
      <c r="D227" s="13" t="s">
        <v>18</v>
      </c>
      <c r="E227" s="13" t="s">
        <v>19</v>
      </c>
      <c r="F227" s="13" t="s">
        <v>20</v>
      </c>
      <c r="G227" s="13" t="s">
        <v>21</v>
      </c>
      <c r="H227" s="277"/>
      <c r="I227" s="273"/>
      <c r="J227" s="272"/>
    </row>
    <row r="228" s="267" customFormat="1" ht="15.6" spans="1:10">
      <c r="A228" s="273">
        <v>1</v>
      </c>
      <c r="B228" s="15" t="s">
        <v>23</v>
      </c>
      <c r="C228" s="43"/>
      <c r="D228" s="18">
        <v>2</v>
      </c>
      <c r="E228" s="43"/>
      <c r="F228" s="18">
        <v>10</v>
      </c>
      <c r="G228" s="43"/>
      <c r="H228" s="277"/>
      <c r="I228" s="273"/>
      <c r="J228" s="272"/>
    </row>
    <row r="229" s="267" customFormat="1" ht="15.6" spans="1:10">
      <c r="A229" s="273">
        <v>2</v>
      </c>
      <c r="B229" s="15" t="s">
        <v>89</v>
      </c>
      <c r="C229" s="43"/>
      <c r="D229" s="43"/>
      <c r="E229" s="43"/>
      <c r="F229" s="18">
        <v>2</v>
      </c>
      <c r="G229" s="18">
        <v>1</v>
      </c>
      <c r="H229" s="277"/>
      <c r="I229" s="273"/>
      <c r="J229" s="272"/>
    </row>
    <row r="230" s="267" customFormat="1" ht="15.6" spans="1:10">
      <c r="A230" s="273"/>
      <c r="B230" s="12" t="s">
        <v>6</v>
      </c>
      <c r="C230" s="51" t="s">
        <v>24</v>
      </c>
      <c r="D230" s="52"/>
      <c r="E230" s="52"/>
      <c r="F230" s="52"/>
      <c r="G230" s="53"/>
      <c r="H230" s="277"/>
      <c r="I230" s="273"/>
      <c r="J230" s="272"/>
    </row>
    <row r="231" s="267" customFormat="1" ht="15.6" spans="1:10">
      <c r="A231" s="273"/>
      <c r="B231" s="15" t="s">
        <v>16</v>
      </c>
      <c r="C231" s="13" t="s">
        <v>17</v>
      </c>
      <c r="D231" s="13" t="s">
        <v>18</v>
      </c>
      <c r="E231" s="13" t="s">
        <v>19</v>
      </c>
      <c r="F231" s="13" t="s">
        <v>20</v>
      </c>
      <c r="G231" s="13" t="s">
        <v>21</v>
      </c>
      <c r="H231" s="277"/>
      <c r="I231" s="273"/>
      <c r="J231" s="272"/>
    </row>
    <row r="232" s="267" customFormat="1" ht="15.6" spans="1:10">
      <c r="A232" s="273">
        <v>3</v>
      </c>
      <c r="B232" s="17" t="s">
        <v>102</v>
      </c>
      <c r="C232" s="43"/>
      <c r="D232" s="18">
        <v>2</v>
      </c>
      <c r="E232" s="43"/>
      <c r="F232" s="43"/>
      <c r="G232" s="43"/>
      <c r="H232" s="277"/>
      <c r="I232" s="273"/>
      <c r="J232" s="272"/>
    </row>
    <row r="233" s="267" customFormat="1" ht="15.6" spans="1:10">
      <c r="A233" s="273">
        <v>4</v>
      </c>
      <c r="B233" s="17" t="s">
        <v>107</v>
      </c>
      <c r="C233" s="43"/>
      <c r="D233" s="18">
        <v>1</v>
      </c>
      <c r="E233" s="43"/>
      <c r="F233" s="43"/>
      <c r="G233" s="43"/>
      <c r="H233" s="277"/>
      <c r="I233" s="273"/>
      <c r="J233" s="272"/>
    </row>
    <row r="234" s="267" customFormat="1" ht="15.6" spans="1:10">
      <c r="A234" s="273">
        <v>5</v>
      </c>
      <c r="B234" s="17" t="s">
        <v>108</v>
      </c>
      <c r="C234" s="43"/>
      <c r="D234" s="43"/>
      <c r="E234" s="43"/>
      <c r="F234" s="18">
        <v>5</v>
      </c>
      <c r="G234" s="43"/>
      <c r="H234" s="277"/>
      <c r="I234" s="273"/>
      <c r="J234" s="272"/>
    </row>
    <row r="235" s="267" customFormat="1" ht="15.6" spans="1:10">
      <c r="A235" s="273">
        <v>6</v>
      </c>
      <c r="B235" s="17" t="s">
        <v>29</v>
      </c>
      <c r="C235" s="43"/>
      <c r="D235" s="43"/>
      <c r="E235" s="43"/>
      <c r="F235" s="18">
        <v>9</v>
      </c>
      <c r="G235" s="43"/>
      <c r="H235" s="277"/>
      <c r="I235" s="273"/>
      <c r="J235" s="272"/>
    </row>
    <row r="236" s="267" customFormat="1" ht="15.6" spans="1:10">
      <c r="A236" s="273">
        <v>7</v>
      </c>
      <c r="B236" s="17" t="s">
        <v>90</v>
      </c>
      <c r="C236" s="18">
        <v>2</v>
      </c>
      <c r="D236" s="43"/>
      <c r="E236" s="43"/>
      <c r="F236" s="43"/>
      <c r="G236" s="43"/>
      <c r="H236" s="277"/>
      <c r="I236" s="273"/>
      <c r="J236" s="272"/>
    </row>
    <row r="237" s="267" customFormat="1" ht="15.6" spans="1:10">
      <c r="A237" s="273">
        <v>8</v>
      </c>
      <c r="B237" s="17" t="s">
        <v>109</v>
      </c>
      <c r="C237" s="43"/>
      <c r="D237" s="18">
        <v>4</v>
      </c>
      <c r="E237" s="43"/>
      <c r="F237" s="43"/>
      <c r="G237" s="43"/>
      <c r="H237" s="277"/>
      <c r="I237" s="273"/>
      <c r="J237" s="272"/>
    </row>
    <row r="238" s="267" customFormat="1" ht="15.6" spans="1:10">
      <c r="A238" s="273"/>
      <c r="B238" s="12" t="s">
        <v>6</v>
      </c>
      <c r="C238" s="51" t="s">
        <v>30</v>
      </c>
      <c r="D238" s="52"/>
      <c r="E238" s="52"/>
      <c r="F238" s="53"/>
      <c r="G238" s="273"/>
      <c r="H238" s="277"/>
      <c r="I238" s="273"/>
      <c r="J238" s="272"/>
    </row>
    <row r="239" s="267" customFormat="1" ht="15.6" spans="1:10">
      <c r="A239" s="273"/>
      <c r="B239" s="15" t="s">
        <v>8</v>
      </c>
      <c r="C239" s="13">
        <v>100</v>
      </c>
      <c r="D239" s="13">
        <v>200</v>
      </c>
      <c r="E239" s="13">
        <v>300</v>
      </c>
      <c r="F239" s="13" t="s">
        <v>31</v>
      </c>
      <c r="G239" s="273"/>
      <c r="H239" s="277"/>
      <c r="I239" s="273"/>
      <c r="J239" s="272"/>
    </row>
    <row r="240" s="267" customFormat="1" ht="15.6" spans="1:10">
      <c r="A240" s="273">
        <v>9</v>
      </c>
      <c r="B240" s="17" t="s">
        <v>32</v>
      </c>
      <c r="C240" s="43"/>
      <c r="D240" s="18">
        <v>2</v>
      </c>
      <c r="E240" s="18">
        <v>5</v>
      </c>
      <c r="F240" s="18">
        <v>2</v>
      </c>
      <c r="G240" s="273"/>
      <c r="H240" s="277"/>
      <c r="I240" s="273"/>
      <c r="J240" s="272"/>
    </row>
    <row r="241" s="267" customFormat="1" ht="15.6" spans="1:10">
      <c r="A241" s="273">
        <v>10</v>
      </c>
      <c r="B241" s="17" t="s">
        <v>110</v>
      </c>
      <c r="C241" s="43"/>
      <c r="D241" s="18">
        <v>1</v>
      </c>
      <c r="E241" s="43"/>
      <c r="F241" s="43"/>
      <c r="G241" s="273"/>
      <c r="H241" s="277"/>
      <c r="I241" s="273"/>
      <c r="J241" s="272"/>
    </row>
    <row r="242" s="267" customFormat="1" ht="15.6" spans="1:10">
      <c r="A242" s="273"/>
      <c r="B242" s="35" t="s">
        <v>6</v>
      </c>
      <c r="C242" s="36" t="s">
        <v>7</v>
      </c>
      <c r="D242" s="37"/>
      <c r="E242" s="38"/>
      <c r="F242" s="273"/>
      <c r="G242" s="273"/>
      <c r="H242" s="277"/>
      <c r="I242" s="273"/>
      <c r="J242" s="272"/>
    </row>
    <row r="243" s="267" customFormat="1" ht="15.6" spans="1:10">
      <c r="A243" s="273"/>
      <c r="B243" s="39"/>
      <c r="C243" s="40"/>
      <c r="D243" s="41"/>
      <c r="E243" s="42"/>
      <c r="F243" s="273"/>
      <c r="G243" s="273"/>
      <c r="H243" s="277"/>
      <c r="I243" s="273"/>
      <c r="J243" s="272"/>
    </row>
    <row r="244" s="267" customFormat="1" ht="15.6" spans="1:10">
      <c r="A244" s="273"/>
      <c r="B244" s="21" t="s">
        <v>8</v>
      </c>
      <c r="C244" s="22" t="s">
        <v>9</v>
      </c>
      <c r="D244" s="22" t="s">
        <v>10</v>
      </c>
      <c r="E244" s="22" t="s">
        <v>11</v>
      </c>
      <c r="F244" s="273"/>
      <c r="G244" s="273"/>
      <c r="H244" s="277"/>
      <c r="I244" s="273"/>
      <c r="J244" s="272"/>
    </row>
    <row r="245" s="267" customFormat="1" ht="15.6" spans="1:10">
      <c r="A245" s="273">
        <v>11</v>
      </c>
      <c r="B245" s="21" t="s">
        <v>111</v>
      </c>
      <c r="C245" s="23">
        <v>14.2</v>
      </c>
      <c r="D245" s="24"/>
      <c r="E245" s="24"/>
      <c r="F245" s="273"/>
      <c r="G245" s="273"/>
      <c r="H245" s="277"/>
      <c r="I245" s="273"/>
      <c r="J245" s="272"/>
    </row>
    <row r="246" s="267" customFormat="1" ht="15.6" spans="1:10">
      <c r="A246" s="273">
        <v>12</v>
      </c>
      <c r="B246" s="21" t="s">
        <v>96</v>
      </c>
      <c r="C246" s="23">
        <v>6.2</v>
      </c>
      <c r="D246" s="24"/>
      <c r="E246" s="24"/>
      <c r="F246" s="273"/>
      <c r="G246" s="273"/>
      <c r="H246" s="277"/>
      <c r="I246" s="273"/>
      <c r="J246" s="272"/>
    </row>
    <row r="247" s="267" customFormat="1" ht="15.6" spans="1:10">
      <c r="A247" s="273">
        <v>14</v>
      </c>
      <c r="B247" s="21" t="s">
        <v>81</v>
      </c>
      <c r="C247" s="23">
        <v>133.5</v>
      </c>
      <c r="D247" s="24"/>
      <c r="E247" s="24"/>
      <c r="F247" s="273"/>
      <c r="G247" s="273"/>
      <c r="H247" s="277"/>
      <c r="I247" s="273"/>
      <c r="J247" s="272"/>
    </row>
    <row r="248" s="267" customFormat="1" ht="15.6" spans="1:10">
      <c r="A248" s="273"/>
      <c r="B248" s="33" t="s">
        <v>40</v>
      </c>
      <c r="C248" s="299" t="s">
        <v>41</v>
      </c>
      <c r="D248" s="315"/>
      <c r="E248" s="300"/>
      <c r="F248" s="273"/>
      <c r="G248" s="273"/>
      <c r="H248" s="277"/>
      <c r="I248" s="273"/>
      <c r="J248" s="272"/>
    </row>
    <row r="249" s="267" customFormat="1" ht="15.6" spans="1:10">
      <c r="A249" s="273"/>
      <c r="B249" s="34"/>
      <c r="C249" s="13" t="s">
        <v>42</v>
      </c>
      <c r="D249" s="13" t="s">
        <v>43</v>
      </c>
      <c r="E249" s="13" t="s">
        <v>44</v>
      </c>
      <c r="F249" s="273"/>
      <c r="G249" s="273"/>
      <c r="H249" s="277"/>
      <c r="I249" s="273"/>
      <c r="J249" s="272"/>
    </row>
    <row r="250" s="267" customFormat="1" ht="15.6" spans="1:10">
      <c r="A250" s="273">
        <v>17</v>
      </c>
      <c r="B250" s="15" t="s">
        <v>45</v>
      </c>
      <c r="C250" s="16"/>
      <c r="D250" s="16"/>
      <c r="E250" s="16">
        <v>417.8</v>
      </c>
      <c r="F250" s="273"/>
      <c r="G250" s="273"/>
      <c r="H250" s="277"/>
      <c r="I250" s="273"/>
      <c r="J250" s="272"/>
    </row>
    <row r="251" s="267" customFormat="1" ht="15.6" spans="1:10">
      <c r="A251" s="273"/>
      <c r="B251" s="33" t="s">
        <v>40</v>
      </c>
      <c r="C251" s="26" t="s">
        <v>46</v>
      </c>
      <c r="D251" s="273"/>
      <c r="E251" s="273"/>
      <c r="F251" s="273"/>
      <c r="G251" s="273"/>
      <c r="H251" s="277"/>
      <c r="I251" s="273"/>
      <c r="J251" s="272"/>
    </row>
    <row r="252" s="267" customFormat="1" ht="15.6" spans="1:10">
      <c r="A252" s="273"/>
      <c r="B252" s="34"/>
      <c r="C252" s="26" t="s">
        <v>47</v>
      </c>
      <c r="D252" s="273"/>
      <c r="E252" s="273"/>
      <c r="F252" s="273"/>
      <c r="G252" s="273"/>
      <c r="H252" s="277"/>
      <c r="I252" s="273"/>
      <c r="J252" s="272"/>
    </row>
    <row r="253" s="267" customFormat="1" ht="15.6" spans="1:10">
      <c r="A253" s="273">
        <v>18</v>
      </c>
      <c r="B253" s="27" t="s">
        <v>112</v>
      </c>
      <c r="C253" s="18">
        <v>74</v>
      </c>
      <c r="D253" s="273"/>
      <c r="E253" s="273"/>
      <c r="F253" s="273"/>
      <c r="G253" s="273"/>
      <c r="H253" s="277"/>
      <c r="I253" s="273"/>
      <c r="J253" s="272"/>
    </row>
    <row r="254" s="267" customFormat="1" ht="15.6" spans="1:10">
      <c r="A254" s="273">
        <v>19</v>
      </c>
      <c r="B254" s="27" t="s">
        <v>48</v>
      </c>
      <c r="C254" s="18">
        <v>7.4</v>
      </c>
      <c r="D254" s="273"/>
      <c r="E254" s="273"/>
      <c r="F254" s="273"/>
      <c r="G254" s="273"/>
      <c r="H254" s="277"/>
      <c r="I254" s="273"/>
      <c r="J254" s="272"/>
    </row>
    <row r="255" s="267" customFormat="1" ht="15.6" spans="1:10">
      <c r="A255" s="273"/>
      <c r="B255" s="12" t="s">
        <v>6</v>
      </c>
      <c r="C255" s="299" t="s">
        <v>49</v>
      </c>
      <c r="D255" s="315"/>
      <c r="E255" s="300"/>
      <c r="F255" s="273"/>
      <c r="G255" s="273"/>
      <c r="H255" s="277"/>
      <c r="I255" s="273"/>
      <c r="J255" s="272"/>
    </row>
    <row r="256" s="267" customFormat="1" ht="15.6" spans="1:10">
      <c r="A256" s="273"/>
      <c r="B256" s="15" t="s">
        <v>50</v>
      </c>
      <c r="C256" s="26">
        <v>100</v>
      </c>
      <c r="D256" s="26">
        <v>200</v>
      </c>
      <c r="E256" s="26" t="s">
        <v>51</v>
      </c>
      <c r="F256" s="273"/>
      <c r="G256" s="273"/>
      <c r="H256" s="277"/>
      <c r="I256" s="273"/>
      <c r="J256" s="272"/>
    </row>
    <row r="257" s="267" customFormat="1" ht="15.6" spans="1:10">
      <c r="A257" s="273">
        <v>21</v>
      </c>
      <c r="B257" s="17" t="s">
        <v>53</v>
      </c>
      <c r="C257" s="43"/>
      <c r="D257" s="18">
        <v>10</v>
      </c>
      <c r="E257" s="43"/>
      <c r="F257" s="273"/>
      <c r="G257" s="273"/>
      <c r="H257" s="277"/>
      <c r="I257" s="273"/>
      <c r="J257" s="272"/>
    </row>
    <row r="258" s="267" customFormat="1" ht="31.2" spans="1:10">
      <c r="A258" s="279" t="s">
        <v>113</v>
      </c>
      <c r="B258" s="280"/>
      <c r="C258" s="280"/>
      <c r="D258" s="280"/>
      <c r="E258" s="280"/>
      <c r="F258" s="280"/>
      <c r="G258" s="281"/>
      <c r="H258" s="284" t="s">
        <v>114</v>
      </c>
      <c r="I258" s="275" t="s">
        <v>4</v>
      </c>
    </row>
    <row r="259" s="267" customFormat="1" ht="15.6" customHeight="1" spans="1:10">
      <c r="A259" s="276" t="s">
        <v>5</v>
      </c>
      <c r="B259" s="12" t="s">
        <v>6</v>
      </c>
      <c r="C259" s="51" t="s">
        <v>15</v>
      </c>
      <c r="D259" s="52"/>
      <c r="E259" s="52"/>
      <c r="F259" s="52"/>
      <c r="G259" s="53"/>
      <c r="H259" s="277"/>
      <c r="I259" s="273"/>
      <c r="J259" s="272"/>
    </row>
    <row r="260" s="267" customFormat="1" ht="15.6" spans="1:10">
      <c r="A260" s="273"/>
      <c r="B260" s="15" t="s">
        <v>16</v>
      </c>
      <c r="C260" s="13" t="s">
        <v>17</v>
      </c>
      <c r="D260" s="13" t="s">
        <v>18</v>
      </c>
      <c r="E260" s="13" t="s">
        <v>19</v>
      </c>
      <c r="F260" s="13" t="s">
        <v>20</v>
      </c>
      <c r="G260" s="13" t="s">
        <v>21</v>
      </c>
      <c r="H260" s="277"/>
      <c r="I260" s="273"/>
      <c r="J260" s="272"/>
    </row>
    <row r="261" s="267" customFormat="1" ht="15.6" spans="1:10">
      <c r="A261" s="273">
        <v>1</v>
      </c>
      <c r="B261" s="15" t="s">
        <v>115</v>
      </c>
      <c r="C261" s="43"/>
      <c r="D261" s="18">
        <v>1</v>
      </c>
      <c r="E261" s="18">
        <v>9</v>
      </c>
      <c r="F261" s="43"/>
      <c r="G261" s="43"/>
      <c r="H261" s="277"/>
      <c r="I261" s="273"/>
      <c r="J261" s="272"/>
    </row>
    <row r="262" s="267" customFormat="1" ht="15.6" spans="1:10">
      <c r="A262" s="273">
        <v>2</v>
      </c>
      <c r="B262" s="15" t="s">
        <v>76</v>
      </c>
      <c r="C262" s="43"/>
      <c r="D262" s="43"/>
      <c r="E262" s="43"/>
      <c r="F262" s="18">
        <v>1</v>
      </c>
      <c r="G262" s="18">
        <v>1</v>
      </c>
      <c r="H262" s="277"/>
      <c r="I262" s="273"/>
      <c r="J262" s="272"/>
    </row>
    <row r="263" s="267" customFormat="1" ht="15.6" customHeight="1" spans="1:10">
      <c r="A263" s="273"/>
      <c r="B263" s="12" t="s">
        <v>6</v>
      </c>
      <c r="C263" s="51" t="s">
        <v>24</v>
      </c>
      <c r="D263" s="52"/>
      <c r="E263" s="52"/>
      <c r="F263" s="52"/>
      <c r="G263" s="53"/>
      <c r="H263" s="277"/>
      <c r="I263" s="273"/>
      <c r="J263" s="272"/>
    </row>
    <row r="264" s="267" customFormat="1" ht="15.6" spans="1:10">
      <c r="A264" s="273"/>
      <c r="B264" s="15" t="s">
        <v>16</v>
      </c>
      <c r="C264" s="13" t="s">
        <v>17</v>
      </c>
      <c r="D264" s="13" t="s">
        <v>18</v>
      </c>
      <c r="E264" s="13" t="s">
        <v>19</v>
      </c>
      <c r="F264" s="13" t="s">
        <v>20</v>
      </c>
      <c r="G264" s="13" t="s">
        <v>21</v>
      </c>
      <c r="H264" s="277"/>
      <c r="I264" s="273"/>
      <c r="J264" s="272"/>
    </row>
    <row r="265" s="267" customFormat="1" ht="15.6" spans="1:10">
      <c r="A265" s="273">
        <v>3</v>
      </c>
      <c r="B265" s="17" t="s">
        <v>61</v>
      </c>
      <c r="C265" s="18">
        <v>13</v>
      </c>
      <c r="D265" s="43"/>
      <c r="E265" s="43"/>
      <c r="F265" s="43"/>
      <c r="G265" s="43"/>
      <c r="H265" s="277"/>
      <c r="I265" s="273"/>
      <c r="J265" s="272"/>
    </row>
    <row r="266" s="267" customFormat="1" ht="15.6" spans="1:10">
      <c r="A266" s="273">
        <v>4</v>
      </c>
      <c r="B266" s="17" t="s">
        <v>116</v>
      </c>
      <c r="C266" s="43"/>
      <c r="D266" s="18">
        <v>1</v>
      </c>
      <c r="E266" s="18">
        <v>8</v>
      </c>
      <c r="F266" s="18">
        <v>8</v>
      </c>
      <c r="G266" s="18">
        <v>2</v>
      </c>
      <c r="H266" s="277"/>
      <c r="I266" s="273"/>
      <c r="J266" s="272"/>
    </row>
    <row r="267" s="267" customFormat="1" ht="15.6" spans="1:10">
      <c r="A267" s="273">
        <v>5</v>
      </c>
      <c r="B267" s="17" t="s">
        <v>90</v>
      </c>
      <c r="C267" s="18">
        <v>11</v>
      </c>
      <c r="D267" s="43"/>
      <c r="E267" s="43"/>
      <c r="F267" s="43"/>
      <c r="G267" s="43"/>
      <c r="H267" s="277"/>
      <c r="I267" s="273"/>
      <c r="J267" s="272"/>
    </row>
    <row r="268" s="267" customFormat="1" ht="15.6" customHeight="1" spans="1:10">
      <c r="A268" s="273"/>
      <c r="B268" s="12" t="s">
        <v>6</v>
      </c>
      <c r="C268" s="51" t="s">
        <v>30</v>
      </c>
      <c r="D268" s="52"/>
      <c r="E268" s="52"/>
      <c r="F268" s="53"/>
      <c r="G268" s="273"/>
      <c r="H268" s="277"/>
      <c r="I268" s="273"/>
      <c r="J268" s="272"/>
    </row>
    <row r="269" s="267" customFormat="1" ht="15.6" spans="1:10">
      <c r="A269" s="273"/>
      <c r="B269" s="15" t="s">
        <v>8</v>
      </c>
      <c r="C269" s="13">
        <v>100</v>
      </c>
      <c r="D269" s="13">
        <v>200</v>
      </c>
      <c r="E269" s="13">
        <v>300</v>
      </c>
      <c r="F269" s="13" t="s">
        <v>31</v>
      </c>
      <c r="G269" s="273"/>
      <c r="H269" s="277"/>
      <c r="I269" s="273"/>
      <c r="J269" s="272"/>
    </row>
    <row r="270" s="267" customFormat="1" ht="15.6" spans="1:10">
      <c r="A270" s="273">
        <v>6</v>
      </c>
      <c r="B270" s="17" t="s">
        <v>63</v>
      </c>
      <c r="C270" s="18">
        <v>16</v>
      </c>
      <c r="D270" s="43"/>
      <c r="E270" s="43"/>
      <c r="F270" s="43"/>
      <c r="G270" s="273"/>
      <c r="H270" s="277"/>
      <c r="I270" s="273"/>
      <c r="J270" s="272"/>
    </row>
    <row r="271" s="267" customFormat="1" ht="15.6" spans="1:10">
      <c r="A271" s="273">
        <v>7</v>
      </c>
      <c r="B271" s="17" t="s">
        <v>32</v>
      </c>
      <c r="C271" s="43"/>
      <c r="D271" s="18">
        <v>10</v>
      </c>
      <c r="E271" s="18">
        <v>11</v>
      </c>
      <c r="F271" s="18">
        <v>2</v>
      </c>
      <c r="G271" s="273"/>
      <c r="H271" s="277"/>
      <c r="I271" s="273"/>
      <c r="J271" s="272"/>
    </row>
    <row r="272" s="267" customFormat="1" ht="15.6" spans="1:10">
      <c r="A272" s="273">
        <v>8</v>
      </c>
      <c r="B272" s="17" t="s">
        <v>39</v>
      </c>
      <c r="C272" s="18">
        <v>2</v>
      </c>
      <c r="D272" s="43"/>
      <c r="E272" s="43"/>
      <c r="F272" s="43"/>
      <c r="G272" s="273"/>
      <c r="H272" s="277"/>
      <c r="I272" s="273"/>
      <c r="J272" s="272"/>
    </row>
    <row r="273" s="267" customFormat="1" ht="15.6" spans="1:10">
      <c r="A273" s="273">
        <v>9</v>
      </c>
      <c r="B273" s="17" t="s">
        <v>79</v>
      </c>
      <c r="C273" s="18">
        <v>3</v>
      </c>
      <c r="D273" s="43"/>
      <c r="E273" s="43"/>
      <c r="F273" s="43"/>
      <c r="G273" s="273"/>
      <c r="H273" s="277"/>
      <c r="I273" s="273"/>
      <c r="J273" s="272"/>
    </row>
    <row r="274" s="267" customFormat="1" ht="15.6" spans="1:10">
      <c r="A274" s="273">
        <v>10</v>
      </c>
      <c r="B274" s="17" t="s">
        <v>65</v>
      </c>
      <c r="C274" s="18">
        <v>4</v>
      </c>
      <c r="D274" s="43"/>
      <c r="E274" s="43"/>
      <c r="F274" s="43"/>
      <c r="G274" s="273"/>
      <c r="H274" s="277"/>
      <c r="I274" s="273"/>
      <c r="J274" s="272"/>
    </row>
    <row r="275" s="267" customFormat="1" ht="15.6" customHeight="1" spans="1:10">
      <c r="A275" s="273"/>
      <c r="B275" s="35" t="s">
        <v>6</v>
      </c>
      <c r="C275" s="36" t="s">
        <v>7</v>
      </c>
      <c r="D275" s="37"/>
      <c r="E275" s="38"/>
      <c r="F275" s="273"/>
      <c r="G275" s="273"/>
      <c r="H275" s="277"/>
      <c r="I275" s="273"/>
      <c r="J275" s="272"/>
    </row>
    <row r="276" s="267" customFormat="1" ht="15.6" spans="1:10">
      <c r="A276" s="273"/>
      <c r="B276" s="39"/>
      <c r="C276" s="40"/>
      <c r="D276" s="41"/>
      <c r="E276" s="42"/>
      <c r="F276" s="273"/>
      <c r="G276" s="273"/>
      <c r="H276" s="277"/>
      <c r="I276" s="273"/>
      <c r="J276" s="272"/>
    </row>
    <row r="277" s="267" customFormat="1" ht="15.6" spans="1:10">
      <c r="A277" s="273"/>
      <c r="B277" s="21" t="s">
        <v>8</v>
      </c>
      <c r="C277" s="22" t="s">
        <v>9</v>
      </c>
      <c r="D277" s="22" t="s">
        <v>10</v>
      </c>
      <c r="E277" s="22" t="s">
        <v>11</v>
      </c>
      <c r="F277" s="273"/>
      <c r="G277" s="273"/>
      <c r="H277" s="277"/>
      <c r="I277" s="273"/>
      <c r="J277" s="272"/>
    </row>
    <row r="278" s="267" customFormat="1" ht="15.6" spans="1:10">
      <c r="A278" s="273">
        <v>11</v>
      </c>
      <c r="B278" s="21" t="s">
        <v>117</v>
      </c>
      <c r="C278" s="23">
        <v>64.4</v>
      </c>
      <c r="D278" s="24"/>
      <c r="E278" s="24"/>
      <c r="F278" s="273"/>
      <c r="G278" s="273"/>
      <c r="H278" s="277"/>
      <c r="I278" s="273"/>
      <c r="J278" s="272"/>
    </row>
    <row r="279" s="267" customFormat="1" ht="15.6" spans="1:10">
      <c r="A279" s="273">
        <v>12</v>
      </c>
      <c r="B279" s="21" t="s">
        <v>118</v>
      </c>
      <c r="C279" s="23">
        <v>151.5</v>
      </c>
      <c r="D279" s="24"/>
      <c r="E279" s="24"/>
      <c r="F279" s="273"/>
      <c r="G279" s="273"/>
      <c r="H279" s="277"/>
      <c r="I279" s="273"/>
      <c r="J279" s="272"/>
    </row>
    <row r="280" s="267" customFormat="1" ht="15.6" spans="1:10">
      <c r="A280" s="273">
        <v>13</v>
      </c>
      <c r="B280" s="21" t="s">
        <v>39</v>
      </c>
      <c r="C280" s="23">
        <v>180.5</v>
      </c>
      <c r="D280" s="24"/>
      <c r="E280" s="24"/>
      <c r="F280" s="273"/>
      <c r="G280" s="273"/>
      <c r="H280" s="277"/>
      <c r="I280" s="273"/>
      <c r="J280" s="272"/>
    </row>
    <row r="281" s="267" customFormat="1" ht="15.6" spans="1:10">
      <c r="A281" s="273">
        <v>14</v>
      </c>
      <c r="B281" s="21" t="s">
        <v>91</v>
      </c>
      <c r="C281" s="23">
        <v>208.5</v>
      </c>
      <c r="D281" s="24"/>
      <c r="E281" s="24"/>
      <c r="F281" s="273"/>
      <c r="G281" s="273"/>
      <c r="H281" s="277"/>
      <c r="I281" s="273"/>
      <c r="J281" s="272"/>
    </row>
    <row r="282" s="267" customFormat="1" ht="15.6" spans="1:10">
      <c r="A282" s="273">
        <v>15</v>
      </c>
      <c r="B282" s="21" t="s">
        <v>97</v>
      </c>
      <c r="C282" s="23">
        <v>217.8</v>
      </c>
      <c r="D282" s="24"/>
      <c r="E282" s="24"/>
      <c r="F282" s="273"/>
      <c r="G282" s="273"/>
      <c r="H282" s="277"/>
      <c r="I282" s="273"/>
      <c r="J282" s="272"/>
    </row>
    <row r="283" s="267" customFormat="1" ht="15.6" spans="1:10">
      <c r="A283" s="273"/>
      <c r="B283" s="33" t="s">
        <v>40</v>
      </c>
      <c r="C283" s="299" t="s">
        <v>41</v>
      </c>
      <c r="D283" s="315"/>
      <c r="E283" s="300"/>
      <c r="F283" s="273"/>
      <c r="G283" s="273"/>
      <c r="H283" s="277"/>
      <c r="I283" s="273"/>
      <c r="J283" s="272"/>
    </row>
    <row r="284" s="267" customFormat="1" ht="15.6" spans="1:10">
      <c r="A284" s="273"/>
      <c r="B284" s="34"/>
      <c r="C284" s="13" t="s">
        <v>42</v>
      </c>
      <c r="D284" s="13" t="s">
        <v>43</v>
      </c>
      <c r="E284" s="13" t="s">
        <v>44</v>
      </c>
      <c r="F284" s="273"/>
      <c r="G284" s="273"/>
      <c r="H284" s="277"/>
      <c r="I284" s="273"/>
      <c r="J284" s="272"/>
    </row>
    <row r="285" s="267" customFormat="1" ht="15.6" spans="1:10">
      <c r="A285" s="273">
        <v>16</v>
      </c>
      <c r="B285" s="15" t="s">
        <v>45</v>
      </c>
      <c r="C285" s="16"/>
      <c r="D285" s="16"/>
      <c r="E285" s="18">
        <v>199</v>
      </c>
      <c r="F285" s="273"/>
      <c r="G285" s="273"/>
      <c r="H285" s="277"/>
      <c r="I285" s="273"/>
      <c r="J285" s="272"/>
    </row>
    <row r="286" s="267" customFormat="1" ht="15.6" spans="1:10">
      <c r="A286" s="273"/>
      <c r="B286" s="33" t="s">
        <v>40</v>
      </c>
      <c r="C286" s="26" t="s">
        <v>46</v>
      </c>
      <c r="D286" s="273"/>
      <c r="E286" s="273"/>
      <c r="F286" s="273"/>
      <c r="G286" s="273"/>
      <c r="H286" s="277"/>
      <c r="I286" s="273"/>
      <c r="J286" s="272"/>
    </row>
    <row r="287" s="267" customFormat="1" ht="15.6" spans="1:10">
      <c r="A287" s="273"/>
      <c r="B287" s="34"/>
      <c r="C287" s="26" t="s">
        <v>47</v>
      </c>
      <c r="D287" s="273"/>
      <c r="E287" s="273"/>
      <c r="F287" s="273"/>
      <c r="G287" s="273"/>
      <c r="H287" s="277"/>
      <c r="I287" s="273"/>
      <c r="J287" s="272"/>
    </row>
    <row r="288" s="267" customFormat="1" ht="15.6" spans="1:10">
      <c r="A288" s="273">
        <v>17</v>
      </c>
      <c r="B288" s="27" t="s">
        <v>48</v>
      </c>
      <c r="C288" s="18">
        <v>386.7</v>
      </c>
      <c r="D288" s="273"/>
      <c r="E288" s="273"/>
      <c r="F288" s="273"/>
      <c r="G288" s="273"/>
      <c r="H288" s="277"/>
      <c r="I288" s="273"/>
      <c r="J288" s="272"/>
    </row>
    <row r="289" s="267" customFormat="1" ht="15.6" spans="1:10">
      <c r="A289" s="273"/>
      <c r="B289" s="12" t="s">
        <v>6</v>
      </c>
      <c r="C289" s="299" t="s">
        <v>49</v>
      </c>
      <c r="D289" s="315"/>
      <c r="E289" s="300"/>
      <c r="F289" s="273"/>
      <c r="G289" s="273"/>
      <c r="H289" s="277"/>
      <c r="I289" s="273"/>
      <c r="J289" s="272"/>
    </row>
    <row r="290" s="267" customFormat="1" ht="15.6" spans="1:10">
      <c r="A290" s="273"/>
      <c r="B290" s="15" t="s">
        <v>50</v>
      </c>
      <c r="C290" s="26">
        <v>100</v>
      </c>
      <c r="D290" s="26">
        <v>200</v>
      </c>
      <c r="E290" s="26" t="s">
        <v>51</v>
      </c>
      <c r="F290" s="273"/>
      <c r="G290" s="273"/>
      <c r="H290" s="277"/>
      <c r="I290" s="273"/>
      <c r="J290" s="272"/>
    </row>
    <row r="291" s="267" customFormat="1" ht="15.6" spans="1:10">
      <c r="A291" s="273">
        <v>19</v>
      </c>
      <c r="B291" s="17" t="s">
        <v>53</v>
      </c>
      <c r="C291" s="18">
        <v>1</v>
      </c>
      <c r="D291" s="18">
        <v>6</v>
      </c>
      <c r="E291" s="43"/>
      <c r="F291" s="273"/>
      <c r="G291" s="273"/>
      <c r="H291" s="277"/>
      <c r="I291" s="273"/>
      <c r="J291" s="272"/>
    </row>
    <row r="292" s="267" customFormat="1" ht="15.6" spans="1:10">
      <c r="A292" s="279" t="s">
        <v>119</v>
      </c>
      <c r="B292" s="280"/>
      <c r="C292" s="280"/>
      <c r="D292" s="280"/>
      <c r="E292" s="280"/>
      <c r="F292" s="280"/>
      <c r="G292" s="281"/>
      <c r="H292" s="274" t="s">
        <v>120</v>
      </c>
      <c r="I292" s="275" t="s">
        <v>4</v>
      </c>
    </row>
    <row r="293" s="267" customFormat="1" ht="15.6" customHeight="1" spans="1:10">
      <c r="A293" s="276" t="s">
        <v>5</v>
      </c>
      <c r="B293" s="35" t="s">
        <v>6</v>
      </c>
      <c r="C293" s="36" t="s">
        <v>7</v>
      </c>
      <c r="D293" s="37"/>
      <c r="E293" s="38"/>
      <c r="F293" s="273"/>
      <c r="G293" s="273"/>
      <c r="H293" s="277"/>
      <c r="I293" s="273"/>
      <c r="J293" s="272"/>
    </row>
    <row r="294" s="267" customFormat="1" ht="15.6" spans="1:10">
      <c r="A294" s="273"/>
      <c r="B294" s="39"/>
      <c r="C294" s="40"/>
      <c r="D294" s="41"/>
      <c r="E294" s="42"/>
      <c r="F294" s="273"/>
      <c r="G294" s="273"/>
      <c r="H294" s="277"/>
      <c r="I294" s="273"/>
      <c r="J294" s="272"/>
    </row>
    <row r="295" s="267" customFormat="1" ht="15.6" spans="1:10">
      <c r="A295" s="273"/>
      <c r="B295" s="21" t="s">
        <v>8</v>
      </c>
      <c r="C295" s="22" t="s">
        <v>9</v>
      </c>
      <c r="D295" s="22" t="s">
        <v>10</v>
      </c>
      <c r="E295" s="22" t="s">
        <v>11</v>
      </c>
      <c r="F295" s="273"/>
      <c r="G295" s="273"/>
      <c r="H295" s="277"/>
      <c r="I295" s="273"/>
      <c r="J295" s="272"/>
    </row>
    <row r="296" s="267" customFormat="1" ht="15.6" spans="1:10">
      <c r="A296" s="273">
        <v>1</v>
      </c>
      <c r="B296" s="21" t="s">
        <v>12</v>
      </c>
      <c r="C296" s="24"/>
      <c r="D296" s="23">
        <v>92.4</v>
      </c>
      <c r="E296" s="24"/>
      <c r="F296" s="273"/>
      <c r="G296" s="273"/>
      <c r="H296" s="277"/>
      <c r="I296" s="273"/>
      <c r="J296" s="272"/>
    </row>
    <row r="297" s="267" customFormat="1" ht="31.2" spans="1:10">
      <c r="A297" s="279" t="s">
        <v>121</v>
      </c>
      <c r="B297" s="280"/>
      <c r="C297" s="280"/>
      <c r="D297" s="280"/>
      <c r="E297" s="280"/>
      <c r="F297" s="280"/>
      <c r="G297" s="281"/>
      <c r="H297" s="274" t="s">
        <v>122</v>
      </c>
      <c r="I297" s="275" t="s">
        <v>4</v>
      </c>
    </row>
    <row r="298" s="267" customFormat="1" ht="15.6" customHeight="1" spans="1:10">
      <c r="A298" s="276" t="s">
        <v>5</v>
      </c>
      <c r="B298" s="12" t="s">
        <v>6</v>
      </c>
      <c r="C298" s="51" t="s">
        <v>15</v>
      </c>
      <c r="D298" s="52"/>
      <c r="E298" s="52"/>
      <c r="F298" s="52"/>
      <c r="G298" s="53"/>
      <c r="H298" s="277"/>
      <c r="I298" s="273"/>
      <c r="J298" s="272"/>
    </row>
    <row r="299" s="267" customFormat="1" ht="15.6" spans="1:10">
      <c r="A299" s="273"/>
      <c r="B299" s="15" t="s">
        <v>16</v>
      </c>
      <c r="C299" s="13" t="s">
        <v>17</v>
      </c>
      <c r="D299" s="13" t="s">
        <v>18</v>
      </c>
      <c r="E299" s="13" t="s">
        <v>19</v>
      </c>
      <c r="F299" s="13" t="s">
        <v>20</v>
      </c>
      <c r="G299" s="13" t="s">
        <v>21</v>
      </c>
      <c r="H299" s="277"/>
      <c r="I299" s="273"/>
      <c r="J299" s="272"/>
    </row>
    <row r="300" s="267" customFormat="1" ht="15.6" spans="1:10">
      <c r="A300" s="273">
        <v>1</v>
      </c>
      <c r="B300" s="15" t="s">
        <v>115</v>
      </c>
      <c r="C300" s="43"/>
      <c r="D300" s="43"/>
      <c r="E300" s="18">
        <v>1</v>
      </c>
      <c r="F300" s="43"/>
      <c r="G300" s="43"/>
      <c r="H300" s="277"/>
      <c r="I300" s="273"/>
      <c r="J300" s="272"/>
    </row>
    <row r="301" s="267" customFormat="1" ht="15.6" spans="1:10">
      <c r="A301" s="273">
        <v>2</v>
      </c>
      <c r="B301" s="15" t="s">
        <v>76</v>
      </c>
      <c r="C301" s="43"/>
      <c r="D301" s="43"/>
      <c r="E301" s="18">
        <v>1</v>
      </c>
      <c r="F301" s="43"/>
      <c r="G301" s="43"/>
      <c r="H301" s="277"/>
      <c r="I301" s="273"/>
      <c r="J301" s="272"/>
    </row>
    <row r="302" s="267" customFormat="1" ht="15.6" customHeight="1" spans="1:10">
      <c r="A302" s="273"/>
      <c r="B302" s="12" t="s">
        <v>6</v>
      </c>
      <c r="C302" s="51" t="s">
        <v>24</v>
      </c>
      <c r="D302" s="52"/>
      <c r="E302" s="52"/>
      <c r="F302" s="52"/>
      <c r="G302" s="53"/>
      <c r="H302" s="277"/>
      <c r="I302" s="273"/>
      <c r="J302" s="272"/>
    </row>
    <row r="303" s="267" customFormat="1" ht="15.6" spans="1:10">
      <c r="A303" s="273"/>
      <c r="B303" s="15" t="s">
        <v>16</v>
      </c>
      <c r="C303" s="13" t="s">
        <v>17</v>
      </c>
      <c r="D303" s="13" t="s">
        <v>18</v>
      </c>
      <c r="E303" s="13" t="s">
        <v>19</v>
      </c>
      <c r="F303" s="13" t="s">
        <v>20</v>
      </c>
      <c r="G303" s="13" t="s">
        <v>21</v>
      </c>
      <c r="H303" s="277"/>
      <c r="I303" s="273"/>
      <c r="J303" s="272"/>
    </row>
    <row r="304" s="267" customFormat="1" ht="15.6" spans="1:10">
      <c r="A304" s="273">
        <v>3</v>
      </c>
      <c r="B304" s="17" t="s">
        <v>61</v>
      </c>
      <c r="C304" s="18">
        <v>1</v>
      </c>
      <c r="D304" s="43"/>
      <c r="E304" s="43"/>
      <c r="F304" s="43"/>
      <c r="G304" s="43"/>
      <c r="H304" s="277"/>
      <c r="I304" s="273"/>
      <c r="J304" s="272"/>
    </row>
    <row r="305" s="267" customFormat="1" ht="15.6" spans="1:10">
      <c r="A305" s="273">
        <v>4</v>
      </c>
      <c r="B305" s="17" t="s">
        <v>25</v>
      </c>
      <c r="C305" s="43"/>
      <c r="D305" s="43"/>
      <c r="E305" s="43"/>
      <c r="F305" s="43"/>
      <c r="G305" s="18">
        <v>1</v>
      </c>
      <c r="H305" s="277"/>
      <c r="I305" s="273"/>
      <c r="J305" s="272"/>
    </row>
    <row r="306" s="267" customFormat="1" ht="15.6" spans="1:10">
      <c r="A306" s="273">
        <v>5</v>
      </c>
      <c r="B306" s="17" t="s">
        <v>123</v>
      </c>
      <c r="C306" s="43"/>
      <c r="D306" s="43"/>
      <c r="E306" s="18">
        <v>1</v>
      </c>
      <c r="F306" s="43"/>
      <c r="G306" s="43"/>
      <c r="H306" s="277"/>
      <c r="I306" s="273"/>
      <c r="J306" s="272"/>
    </row>
    <row r="307" s="267" customFormat="1" ht="15.6" spans="1:10">
      <c r="A307" s="273">
        <v>6</v>
      </c>
      <c r="B307" s="17" t="s">
        <v>124</v>
      </c>
      <c r="C307" s="43"/>
      <c r="D307" s="43"/>
      <c r="E307" s="18">
        <v>4</v>
      </c>
      <c r="F307" s="43"/>
      <c r="G307" s="43"/>
      <c r="H307" s="277"/>
      <c r="I307" s="273"/>
      <c r="J307" s="272"/>
    </row>
    <row r="308" s="267" customFormat="1" ht="15.6" customHeight="1" spans="1:10">
      <c r="A308" s="273"/>
      <c r="B308" s="12" t="s">
        <v>6</v>
      </c>
      <c r="C308" s="51" t="s">
        <v>30</v>
      </c>
      <c r="D308" s="52"/>
      <c r="E308" s="52"/>
      <c r="F308" s="53"/>
      <c r="G308" s="273"/>
      <c r="H308" s="277"/>
      <c r="I308" s="273"/>
      <c r="J308" s="272"/>
    </row>
    <row r="309" s="267" customFormat="1" ht="15.6" spans="1:10">
      <c r="A309" s="273"/>
      <c r="B309" s="15" t="s">
        <v>8</v>
      </c>
      <c r="C309" s="13">
        <v>100</v>
      </c>
      <c r="D309" s="13">
        <v>200</v>
      </c>
      <c r="E309" s="13">
        <v>300</v>
      </c>
      <c r="F309" s="13" t="s">
        <v>31</v>
      </c>
      <c r="G309" s="273"/>
      <c r="H309" s="277"/>
      <c r="I309" s="273"/>
      <c r="J309" s="272"/>
    </row>
    <row r="310" s="267" customFormat="1" ht="15.6" spans="1:10">
      <c r="A310" s="273">
        <v>7</v>
      </c>
      <c r="B310" s="17" t="s">
        <v>32</v>
      </c>
      <c r="C310" s="43"/>
      <c r="D310" s="43"/>
      <c r="E310" s="18">
        <v>8</v>
      </c>
      <c r="F310" s="18">
        <v>6</v>
      </c>
      <c r="G310" s="273"/>
      <c r="H310" s="277"/>
      <c r="I310" s="273"/>
      <c r="J310" s="272"/>
    </row>
    <row r="311" s="267" customFormat="1" ht="15.6" spans="1:10">
      <c r="A311" s="273">
        <v>8</v>
      </c>
      <c r="B311" s="17" t="s">
        <v>64</v>
      </c>
      <c r="C311" s="18">
        <v>1</v>
      </c>
      <c r="D311" s="43"/>
      <c r="E311" s="43"/>
      <c r="F311" s="43"/>
      <c r="G311" s="273"/>
      <c r="H311" s="277"/>
      <c r="I311" s="273"/>
      <c r="J311" s="272"/>
    </row>
    <row r="312" s="267" customFormat="1" ht="15.6" spans="1:10">
      <c r="A312" s="273">
        <v>9</v>
      </c>
      <c r="B312" s="17" t="s">
        <v>12</v>
      </c>
      <c r="C312" s="43"/>
      <c r="D312" s="18">
        <v>1</v>
      </c>
      <c r="E312" s="18">
        <v>6</v>
      </c>
      <c r="F312" s="43"/>
      <c r="G312" s="273"/>
      <c r="H312" s="277"/>
      <c r="I312" s="273"/>
      <c r="J312" s="272"/>
    </row>
    <row r="313" s="267" customFormat="1" ht="15.6" spans="1:10">
      <c r="A313" s="273">
        <v>10</v>
      </c>
      <c r="B313" s="17" t="s">
        <v>66</v>
      </c>
      <c r="C313" s="43"/>
      <c r="D313" s="43"/>
      <c r="E313" s="43"/>
      <c r="F313" s="18">
        <v>3</v>
      </c>
      <c r="G313" s="273"/>
      <c r="H313" s="277"/>
      <c r="I313" s="273"/>
      <c r="J313" s="272"/>
    </row>
    <row r="314" s="267" customFormat="1" ht="15.6" customHeight="1" spans="1:10">
      <c r="A314" s="273"/>
      <c r="B314" s="12" t="s">
        <v>6</v>
      </c>
      <c r="C314" s="51" t="s">
        <v>35</v>
      </c>
      <c r="D314" s="52"/>
      <c r="E314" s="52"/>
      <c r="F314" s="53"/>
      <c r="G314" s="273"/>
      <c r="H314" s="277"/>
      <c r="I314" s="273"/>
      <c r="J314" s="272"/>
    </row>
    <row r="315" s="267" customFormat="1" ht="15.6" spans="1:10">
      <c r="A315" s="273"/>
      <c r="B315" s="15" t="s">
        <v>8</v>
      </c>
      <c r="C315" s="13">
        <v>100</v>
      </c>
      <c r="D315" s="13">
        <v>200</v>
      </c>
      <c r="E315" s="13">
        <v>300</v>
      </c>
      <c r="F315" s="13" t="s">
        <v>31</v>
      </c>
      <c r="G315" s="273"/>
      <c r="H315" s="277"/>
      <c r="I315" s="273"/>
      <c r="J315" s="272"/>
    </row>
    <row r="316" s="267" customFormat="1" ht="15.6" spans="1:10">
      <c r="A316" s="273">
        <v>11</v>
      </c>
      <c r="B316" s="17" t="s">
        <v>68</v>
      </c>
      <c r="C316" s="43"/>
      <c r="D316" s="43"/>
      <c r="E316" s="18">
        <v>8</v>
      </c>
      <c r="F316" s="43"/>
      <c r="G316" s="273"/>
      <c r="H316" s="277"/>
      <c r="I316" s="273"/>
      <c r="J316" s="272"/>
    </row>
    <row r="317" s="267" customFormat="1" ht="15.6" spans="1:10">
      <c r="A317" s="273">
        <v>12</v>
      </c>
      <c r="B317" s="17" t="s">
        <v>125</v>
      </c>
      <c r="C317" s="18">
        <v>3</v>
      </c>
      <c r="D317" s="43"/>
      <c r="E317" s="43"/>
      <c r="F317" s="43"/>
      <c r="G317" s="273"/>
      <c r="H317" s="277"/>
      <c r="I317" s="273"/>
      <c r="J317" s="272"/>
    </row>
    <row r="318" s="267" customFormat="1" ht="15.6" spans="1:10">
      <c r="A318" s="273">
        <v>13</v>
      </c>
      <c r="B318" s="17" t="s">
        <v>69</v>
      </c>
      <c r="C318" s="43"/>
      <c r="D318" s="18">
        <v>2</v>
      </c>
      <c r="E318" s="43"/>
      <c r="F318" s="43"/>
      <c r="G318" s="273"/>
      <c r="H318" s="277"/>
      <c r="I318" s="273"/>
      <c r="J318" s="272"/>
    </row>
    <row r="319" s="267" customFormat="1" ht="15.6" customHeight="1" spans="1:10">
      <c r="A319" s="273"/>
      <c r="B319" s="35" t="s">
        <v>6</v>
      </c>
      <c r="C319" s="36" t="s">
        <v>37</v>
      </c>
      <c r="D319" s="37"/>
      <c r="E319" s="38"/>
      <c r="F319" s="36" t="s">
        <v>7</v>
      </c>
      <c r="G319" s="37"/>
      <c r="H319" s="38"/>
      <c r="I319" s="273"/>
      <c r="J319" s="272"/>
    </row>
    <row r="320" s="267" customFormat="1" ht="15.6" spans="1:10">
      <c r="A320" s="273"/>
      <c r="B320" s="39"/>
      <c r="C320" s="40"/>
      <c r="D320" s="41"/>
      <c r="E320" s="42"/>
      <c r="F320" s="40"/>
      <c r="G320" s="41"/>
      <c r="H320" s="42"/>
      <c r="I320" s="273"/>
      <c r="J320" s="272"/>
    </row>
    <row r="321" s="267" customFormat="1" ht="15.6" spans="1:10">
      <c r="A321" s="273"/>
      <c r="B321" s="21" t="s">
        <v>8</v>
      </c>
      <c r="C321" s="22" t="s">
        <v>9</v>
      </c>
      <c r="D321" s="22" t="s">
        <v>10</v>
      </c>
      <c r="E321" s="22" t="s">
        <v>11</v>
      </c>
      <c r="F321" s="22" t="s">
        <v>9</v>
      </c>
      <c r="G321" s="22" t="s">
        <v>10</v>
      </c>
      <c r="H321" s="32" t="s">
        <v>11</v>
      </c>
      <c r="I321" s="273"/>
      <c r="J321" s="272"/>
    </row>
    <row r="322" s="267" customFormat="1" ht="15.6" spans="1:10">
      <c r="A322" s="273">
        <v>14</v>
      </c>
      <c r="B322" s="21" t="s">
        <v>12</v>
      </c>
      <c r="C322" s="24"/>
      <c r="D322" s="24"/>
      <c r="E322" s="23">
        <v>66.5</v>
      </c>
      <c r="F322" s="24"/>
      <c r="G322" s="24"/>
      <c r="H322" s="278"/>
      <c r="I322" s="273"/>
      <c r="J322" s="272"/>
    </row>
    <row r="323" s="267" customFormat="1" ht="15.6" spans="1:10">
      <c r="A323" s="273"/>
      <c r="B323" s="33" t="s">
        <v>40</v>
      </c>
      <c r="C323" s="299" t="s">
        <v>41</v>
      </c>
      <c r="D323" s="315"/>
      <c r="E323" s="300"/>
      <c r="F323" s="273"/>
      <c r="G323" s="273"/>
      <c r="H323" s="277"/>
      <c r="I323" s="273"/>
      <c r="J323" s="272"/>
    </row>
    <row r="324" s="267" customFormat="1" ht="15.6" spans="1:10">
      <c r="A324" s="273"/>
      <c r="B324" s="34"/>
      <c r="C324" s="13" t="s">
        <v>42</v>
      </c>
      <c r="D324" s="13" t="s">
        <v>43</v>
      </c>
      <c r="E324" s="13" t="s">
        <v>44</v>
      </c>
      <c r="F324" s="273"/>
      <c r="G324" s="273"/>
      <c r="H324" s="277"/>
      <c r="I324" s="273"/>
      <c r="J324" s="272"/>
    </row>
    <row r="325" s="267" customFormat="1" ht="15.6" spans="1:10">
      <c r="A325" s="273">
        <v>15</v>
      </c>
      <c r="B325" s="15" t="s">
        <v>45</v>
      </c>
      <c r="C325" s="16"/>
      <c r="D325" s="16"/>
      <c r="E325" s="18">
        <v>127</v>
      </c>
      <c r="F325" s="273"/>
      <c r="G325" s="273"/>
      <c r="H325" s="277"/>
      <c r="I325" s="273"/>
      <c r="J325" s="272"/>
    </row>
    <row r="326" s="267" customFormat="1" ht="15.6" spans="1:10">
      <c r="A326" s="273"/>
      <c r="B326" s="33" t="s">
        <v>40</v>
      </c>
      <c r="C326" s="26" t="s">
        <v>46</v>
      </c>
      <c r="D326" s="273"/>
      <c r="E326" s="273"/>
      <c r="F326" s="273"/>
      <c r="G326" s="273"/>
      <c r="H326" s="277"/>
      <c r="I326" s="273"/>
      <c r="J326" s="272"/>
    </row>
    <row r="327" s="267" customFormat="1" ht="15.6" spans="1:10">
      <c r="A327" s="273"/>
      <c r="B327" s="34"/>
      <c r="C327" s="26" t="s">
        <v>47</v>
      </c>
      <c r="D327" s="273"/>
      <c r="E327" s="273"/>
      <c r="F327" s="273"/>
      <c r="G327" s="273"/>
      <c r="H327" s="277"/>
      <c r="I327" s="273"/>
      <c r="J327" s="272"/>
    </row>
    <row r="328" s="267" customFormat="1" ht="15.6" spans="1:10">
      <c r="A328" s="273">
        <v>16</v>
      </c>
      <c r="B328" s="27" t="s">
        <v>48</v>
      </c>
      <c r="C328" s="18">
        <v>357.2</v>
      </c>
      <c r="D328" s="273"/>
      <c r="E328" s="273"/>
      <c r="F328" s="273"/>
      <c r="G328" s="273"/>
      <c r="H328" s="277"/>
      <c r="I328" s="273"/>
      <c r="J328" s="272"/>
    </row>
    <row r="329" s="267" customFormat="1" ht="15.6" spans="1:10">
      <c r="A329" s="273"/>
      <c r="B329" s="12" t="s">
        <v>6</v>
      </c>
      <c r="C329" s="299" t="s">
        <v>49</v>
      </c>
      <c r="D329" s="315"/>
      <c r="E329" s="300"/>
      <c r="F329" s="273"/>
      <c r="G329" s="273"/>
      <c r="H329" s="277"/>
      <c r="I329" s="273"/>
      <c r="J329" s="272"/>
    </row>
    <row r="330" s="267" customFormat="1" ht="15.6" spans="1:10">
      <c r="A330" s="273"/>
      <c r="B330" s="15" t="s">
        <v>50</v>
      </c>
      <c r="C330" s="26">
        <v>100</v>
      </c>
      <c r="D330" s="26">
        <v>200</v>
      </c>
      <c r="E330" s="26" t="s">
        <v>51</v>
      </c>
      <c r="F330" s="273"/>
      <c r="G330" s="273"/>
      <c r="H330" s="277"/>
      <c r="I330" s="273"/>
      <c r="J330" s="272"/>
    </row>
    <row r="331" s="267" customFormat="1" ht="15.6" spans="1:10">
      <c r="A331" s="273">
        <v>17</v>
      </c>
      <c r="B331" s="17" t="s">
        <v>52</v>
      </c>
      <c r="C331" s="18">
        <v>1</v>
      </c>
      <c r="D331" s="18">
        <v>7</v>
      </c>
      <c r="E331" s="43"/>
      <c r="F331" s="273"/>
      <c r="G331" s="273"/>
      <c r="H331" s="277"/>
      <c r="I331" s="273"/>
      <c r="J331" s="272"/>
    </row>
    <row r="332" s="267" customFormat="1" ht="15.6" spans="1:10">
      <c r="A332" s="273">
        <v>18</v>
      </c>
      <c r="B332" s="17" t="s">
        <v>54</v>
      </c>
      <c r="C332" s="43"/>
      <c r="D332" s="18">
        <v>1</v>
      </c>
      <c r="E332" s="43"/>
      <c r="F332" s="273"/>
      <c r="G332" s="273"/>
      <c r="H332" s="277"/>
      <c r="I332" s="273"/>
      <c r="J332" s="272"/>
    </row>
    <row r="333" s="267" customFormat="1" ht="31.2" spans="1:10">
      <c r="A333" s="279" t="s">
        <v>126</v>
      </c>
      <c r="B333" s="280"/>
      <c r="C333" s="280"/>
      <c r="D333" s="280"/>
      <c r="E333" s="280"/>
      <c r="F333" s="280"/>
      <c r="G333" s="281"/>
      <c r="H333" s="274" t="s">
        <v>127</v>
      </c>
      <c r="I333" s="275" t="s">
        <v>4</v>
      </c>
    </row>
    <row r="334" s="267" customFormat="1" ht="15.6" customHeight="1" spans="1:10">
      <c r="A334" s="276" t="s">
        <v>5</v>
      </c>
      <c r="B334" s="35" t="s">
        <v>6</v>
      </c>
      <c r="C334" s="36" t="s">
        <v>37</v>
      </c>
      <c r="D334" s="37"/>
      <c r="E334" s="38"/>
      <c r="F334" s="36" t="s">
        <v>7</v>
      </c>
      <c r="G334" s="37"/>
      <c r="H334" s="38"/>
      <c r="I334" s="273"/>
      <c r="J334" s="272"/>
    </row>
    <row r="335" s="267" customFormat="1" ht="15.6" spans="1:10">
      <c r="A335" s="273"/>
      <c r="B335" s="39"/>
      <c r="C335" s="40"/>
      <c r="D335" s="41"/>
      <c r="E335" s="42"/>
      <c r="F335" s="40"/>
      <c r="G335" s="41"/>
      <c r="H335" s="42"/>
      <c r="I335" s="273"/>
      <c r="J335" s="272"/>
    </row>
    <row r="336" s="267" customFormat="1" ht="15.6" spans="1:10">
      <c r="A336" s="273"/>
      <c r="B336" s="21" t="s">
        <v>8</v>
      </c>
      <c r="C336" s="22" t="s">
        <v>9</v>
      </c>
      <c r="D336" s="22" t="s">
        <v>10</v>
      </c>
      <c r="E336" s="22" t="s">
        <v>11</v>
      </c>
      <c r="F336" s="22" t="s">
        <v>9</v>
      </c>
      <c r="G336" s="22" t="s">
        <v>10</v>
      </c>
      <c r="H336" s="32" t="s">
        <v>11</v>
      </c>
      <c r="I336" s="273"/>
      <c r="J336" s="272"/>
    </row>
    <row r="337" s="267" customFormat="1" ht="15.6" spans="1:10">
      <c r="A337" s="273">
        <v>1</v>
      </c>
      <c r="B337" s="21" t="s">
        <v>12</v>
      </c>
      <c r="C337" s="24"/>
      <c r="D337" s="24"/>
      <c r="E337" s="24"/>
      <c r="F337" s="24"/>
      <c r="G337" s="23">
        <v>118.6</v>
      </c>
      <c r="H337" s="24"/>
      <c r="I337" s="273"/>
      <c r="J337" s="272"/>
    </row>
    <row r="338" s="267" customFormat="1" ht="15.6" spans="1:10">
      <c r="A338" s="273">
        <v>2</v>
      </c>
      <c r="B338" s="21" t="s">
        <v>128</v>
      </c>
      <c r="C338" s="24"/>
      <c r="D338" s="23">
        <v>265.1</v>
      </c>
      <c r="E338" s="24"/>
      <c r="F338" s="24"/>
      <c r="G338" s="24"/>
      <c r="H338" s="278"/>
      <c r="I338" s="273"/>
      <c r="J338" s="272"/>
    </row>
    <row r="339" s="267" customFormat="1" ht="15.6" spans="1:10">
      <c r="A339" s="273"/>
      <c r="B339" s="12" t="s">
        <v>6</v>
      </c>
      <c r="C339" s="299" t="s">
        <v>49</v>
      </c>
      <c r="D339" s="315"/>
      <c r="E339" s="300"/>
      <c r="F339" s="273"/>
      <c r="G339" s="273"/>
      <c r="H339" s="277"/>
      <c r="I339" s="273"/>
      <c r="J339" s="272"/>
    </row>
    <row r="340" s="267" customFormat="1" ht="15.6" spans="1:10">
      <c r="A340" s="273"/>
      <c r="B340" s="15" t="s">
        <v>50</v>
      </c>
      <c r="C340" s="26">
        <v>100</v>
      </c>
      <c r="D340" s="26">
        <v>200</v>
      </c>
      <c r="E340" s="26" t="s">
        <v>51</v>
      </c>
      <c r="F340" s="273"/>
      <c r="G340" s="273"/>
      <c r="H340" s="277"/>
      <c r="I340" s="273"/>
      <c r="J340" s="272"/>
    </row>
    <row r="341" s="267" customFormat="1" ht="15.6" spans="1:10">
      <c r="A341" s="273">
        <v>4</v>
      </c>
      <c r="B341" s="17" t="s">
        <v>54</v>
      </c>
      <c r="C341" s="18">
        <v>18</v>
      </c>
      <c r="D341" s="43"/>
      <c r="E341" s="43"/>
      <c r="F341" s="273"/>
      <c r="G341" s="273"/>
      <c r="H341" s="277"/>
      <c r="I341" s="273"/>
      <c r="J341" s="272"/>
    </row>
    <row r="342" s="267" customFormat="1" ht="31.2" spans="1:10">
      <c r="A342" s="279" t="s">
        <v>129</v>
      </c>
      <c r="B342" s="280"/>
      <c r="C342" s="280"/>
      <c r="D342" s="280"/>
      <c r="E342" s="280"/>
      <c r="F342" s="280"/>
      <c r="G342" s="281"/>
      <c r="H342" s="274" t="s">
        <v>130</v>
      </c>
      <c r="I342" s="275" t="s">
        <v>4</v>
      </c>
    </row>
    <row r="343" s="267" customFormat="1" ht="15.6" customHeight="1" spans="1:10">
      <c r="A343" s="276" t="s">
        <v>5</v>
      </c>
      <c r="B343" s="35" t="s">
        <v>6</v>
      </c>
      <c r="C343" s="36" t="s">
        <v>7</v>
      </c>
      <c r="D343" s="37"/>
      <c r="E343" s="38"/>
      <c r="F343" s="273"/>
      <c r="G343" s="273"/>
      <c r="H343" s="277"/>
      <c r="I343" s="273"/>
      <c r="J343" s="272"/>
    </row>
    <row r="344" s="267" customFormat="1" ht="15.6" spans="1:10">
      <c r="A344" s="273"/>
      <c r="B344" s="39"/>
      <c r="C344" s="40"/>
      <c r="D344" s="41"/>
      <c r="E344" s="42"/>
      <c r="F344" s="273"/>
      <c r="G344" s="273"/>
      <c r="H344" s="277"/>
      <c r="I344" s="273"/>
      <c r="J344" s="272"/>
    </row>
    <row r="345" s="267" customFormat="1" ht="15.6" spans="1:10">
      <c r="A345" s="273"/>
      <c r="B345" s="21" t="s">
        <v>8</v>
      </c>
      <c r="C345" s="22" t="s">
        <v>9</v>
      </c>
      <c r="D345" s="22" t="s">
        <v>10</v>
      </c>
      <c r="E345" s="22" t="s">
        <v>11</v>
      </c>
      <c r="F345" s="273"/>
      <c r="G345" s="273"/>
      <c r="H345" s="277"/>
      <c r="I345" s="273"/>
      <c r="J345" s="272"/>
    </row>
    <row r="346" s="267" customFormat="1" ht="15.6" spans="1:10">
      <c r="A346" s="273">
        <v>1</v>
      </c>
      <c r="B346" s="21" t="s">
        <v>91</v>
      </c>
      <c r="C346" s="23">
        <v>21.2</v>
      </c>
      <c r="D346" s="24"/>
      <c r="E346" s="24"/>
      <c r="F346" s="273"/>
      <c r="G346" s="273"/>
      <c r="H346" s="277"/>
      <c r="I346" s="273"/>
      <c r="J346" s="272"/>
    </row>
    <row r="347" s="267" customFormat="1" ht="15.6" spans="1:10">
      <c r="A347" s="273">
        <v>2</v>
      </c>
      <c r="B347" s="21" t="s">
        <v>131</v>
      </c>
      <c r="C347" s="23">
        <v>129.6</v>
      </c>
      <c r="D347" s="24"/>
      <c r="E347" s="24"/>
      <c r="F347" s="273"/>
      <c r="G347" s="273"/>
      <c r="H347" s="277"/>
      <c r="I347" s="273"/>
      <c r="J347" s="272"/>
    </row>
    <row r="348" s="267" customFormat="1" ht="31.2" spans="1:10">
      <c r="A348" s="277" t="s">
        <v>132</v>
      </c>
      <c r="B348" s="277"/>
      <c r="C348" s="277"/>
      <c r="D348" s="277"/>
      <c r="E348" s="277"/>
      <c r="F348" s="277"/>
      <c r="G348" s="277"/>
      <c r="H348" s="274" t="s">
        <v>133</v>
      </c>
      <c r="I348" s="275" t="s">
        <v>4</v>
      </c>
    </row>
    <row r="349" s="267" customFormat="1" ht="15.6" spans="1:10">
      <c r="A349" s="276" t="s">
        <v>5</v>
      </c>
      <c r="B349" s="12" t="s">
        <v>6</v>
      </c>
      <c r="C349" s="13" t="s">
        <v>24</v>
      </c>
      <c r="D349" s="13"/>
      <c r="E349" s="13"/>
      <c r="F349" s="13"/>
      <c r="G349" s="13"/>
      <c r="H349" s="277"/>
      <c r="I349" s="273"/>
      <c r="J349" s="272"/>
    </row>
    <row r="350" s="267" customFormat="1" ht="15.6" spans="1:10">
      <c r="A350" s="273"/>
      <c r="B350" s="15" t="s">
        <v>16</v>
      </c>
      <c r="C350" s="13" t="s">
        <v>17</v>
      </c>
      <c r="D350" s="13" t="s">
        <v>18</v>
      </c>
      <c r="E350" s="13" t="s">
        <v>19</v>
      </c>
      <c r="F350" s="13" t="s">
        <v>20</v>
      </c>
      <c r="G350" s="13" t="s">
        <v>21</v>
      </c>
      <c r="H350" s="277"/>
      <c r="I350" s="273"/>
      <c r="J350" s="272"/>
    </row>
    <row r="351" s="267" customFormat="1" ht="15.6" spans="1:10">
      <c r="A351" s="273">
        <v>1</v>
      </c>
      <c r="B351" s="17" t="s">
        <v>90</v>
      </c>
      <c r="C351" s="43">
        <v>8</v>
      </c>
      <c r="D351" s="43"/>
      <c r="E351" s="43"/>
      <c r="F351" s="43"/>
      <c r="G351" s="43"/>
      <c r="H351" s="277"/>
      <c r="I351" s="273"/>
      <c r="J351" s="272"/>
    </row>
    <row r="352" s="267" customFormat="1" ht="15.6" spans="1:10">
      <c r="A352" s="273"/>
      <c r="B352" s="12" t="s">
        <v>6</v>
      </c>
      <c r="C352" s="13" t="s">
        <v>35</v>
      </c>
      <c r="D352" s="13"/>
      <c r="E352" s="13"/>
      <c r="F352" s="13"/>
      <c r="G352" s="273"/>
      <c r="H352" s="277"/>
      <c r="I352" s="273"/>
      <c r="J352" s="272"/>
    </row>
    <row r="353" s="267" customFormat="1" ht="15.6" spans="1:10">
      <c r="A353" s="273"/>
      <c r="B353" s="15" t="s">
        <v>8</v>
      </c>
      <c r="C353" s="13">
        <v>100</v>
      </c>
      <c r="D353" s="13">
        <v>200</v>
      </c>
      <c r="E353" s="13">
        <v>300</v>
      </c>
      <c r="F353" s="13" t="s">
        <v>31</v>
      </c>
      <c r="G353" s="273"/>
      <c r="H353" s="277"/>
      <c r="I353" s="273"/>
      <c r="J353" s="272"/>
    </row>
    <row r="354" s="267" customFormat="1" ht="15.6" spans="1:10">
      <c r="A354" s="273">
        <v>2</v>
      </c>
      <c r="B354" s="17" t="s">
        <v>134</v>
      </c>
      <c r="C354" s="43"/>
      <c r="D354" s="43">
        <v>8</v>
      </c>
      <c r="E354" s="43">
        <v>3</v>
      </c>
      <c r="F354" s="43"/>
      <c r="G354" s="273"/>
      <c r="H354" s="277"/>
      <c r="I354" s="273"/>
      <c r="J354" s="272"/>
    </row>
    <row r="355" s="267" customFormat="1" ht="15.6" spans="1:10">
      <c r="A355" s="273"/>
      <c r="B355" s="19" t="s">
        <v>6</v>
      </c>
      <c r="C355" s="20" t="s">
        <v>7</v>
      </c>
      <c r="D355" s="20"/>
      <c r="E355" s="20"/>
      <c r="F355" s="273"/>
      <c r="G355" s="273"/>
      <c r="H355" s="277"/>
      <c r="I355" s="273"/>
      <c r="J355" s="272"/>
    </row>
    <row r="356" s="267" customFormat="1" ht="15.6" spans="1:10">
      <c r="A356" s="273"/>
      <c r="B356" s="19"/>
      <c r="C356" s="20"/>
      <c r="D356" s="20"/>
      <c r="E356" s="20"/>
      <c r="F356" s="273"/>
      <c r="G356" s="273"/>
      <c r="H356" s="277"/>
      <c r="I356" s="273"/>
      <c r="J356" s="272"/>
    </row>
    <row r="357" s="267" customFormat="1" ht="15.6" spans="1:10">
      <c r="A357" s="273"/>
      <c r="B357" s="21" t="s">
        <v>8</v>
      </c>
      <c r="C357" s="22" t="s">
        <v>9</v>
      </c>
      <c r="D357" s="22" t="s">
        <v>10</v>
      </c>
      <c r="E357" s="22" t="s">
        <v>11</v>
      </c>
      <c r="F357" s="273"/>
      <c r="G357" s="273"/>
      <c r="H357" s="277"/>
      <c r="I357" s="273"/>
      <c r="J357" s="272"/>
    </row>
    <row r="358" s="267" customFormat="1" ht="15.6" spans="1:10">
      <c r="A358" s="273">
        <v>3</v>
      </c>
      <c r="B358" s="21" t="s">
        <v>91</v>
      </c>
      <c r="C358" s="24">
        <v>55</v>
      </c>
      <c r="D358" s="24"/>
      <c r="E358" s="24"/>
      <c r="F358" s="273"/>
      <c r="G358" s="273"/>
      <c r="H358" s="277"/>
      <c r="I358" s="273"/>
      <c r="J358" s="272"/>
    </row>
    <row r="359" s="267" customFormat="1" ht="15.6" spans="1:10">
      <c r="A359" s="273">
        <v>4</v>
      </c>
      <c r="B359" s="21" t="s">
        <v>80</v>
      </c>
      <c r="C359" s="24">
        <v>65.8</v>
      </c>
      <c r="D359" s="24"/>
      <c r="E359" s="24"/>
      <c r="F359" s="273"/>
      <c r="G359" s="273"/>
      <c r="H359" s="277"/>
      <c r="I359" s="273"/>
      <c r="J359" s="272"/>
    </row>
    <row r="360" s="267" customFormat="1" ht="15.6" spans="1:10">
      <c r="A360" s="273">
        <v>5</v>
      </c>
      <c r="B360" s="21" t="s">
        <v>131</v>
      </c>
      <c r="C360" s="24">
        <v>69.2</v>
      </c>
      <c r="D360" s="24"/>
      <c r="E360" s="24"/>
      <c r="F360" s="273"/>
      <c r="G360" s="273"/>
      <c r="H360" s="277"/>
      <c r="I360" s="273"/>
      <c r="J360" s="272"/>
    </row>
    <row r="361" s="267" customFormat="1" ht="31.2" spans="1:10">
      <c r="A361" s="273" t="s">
        <v>135</v>
      </c>
      <c r="B361" s="273"/>
      <c r="C361" s="273"/>
      <c r="D361" s="273"/>
      <c r="E361" s="273"/>
      <c r="F361" s="273"/>
      <c r="G361" s="273"/>
      <c r="H361" s="274" t="s">
        <v>136</v>
      </c>
      <c r="I361" s="275" t="s">
        <v>4</v>
      </c>
      <c r="J361" s="319"/>
    </row>
    <row r="362" s="267" customFormat="1" ht="15.6" spans="1:10">
      <c r="A362" s="276" t="s">
        <v>5</v>
      </c>
      <c r="B362" s="12" t="s">
        <v>6</v>
      </c>
      <c r="C362" s="13" t="s">
        <v>24</v>
      </c>
      <c r="D362" s="13"/>
      <c r="E362" s="13"/>
      <c r="F362" s="13"/>
      <c r="G362" s="13"/>
      <c r="H362" s="277"/>
      <c r="I362" s="273"/>
      <c r="J362" s="272"/>
    </row>
    <row r="363" s="267" customFormat="1" ht="15.6" spans="1:10">
      <c r="A363" s="273"/>
      <c r="B363" s="15" t="s">
        <v>16</v>
      </c>
      <c r="C363" s="13" t="s">
        <v>17</v>
      </c>
      <c r="D363" s="13" t="s">
        <v>18</v>
      </c>
      <c r="E363" s="13" t="s">
        <v>19</v>
      </c>
      <c r="F363" s="13" t="s">
        <v>20</v>
      </c>
      <c r="G363" s="13" t="s">
        <v>21</v>
      </c>
      <c r="H363" s="277"/>
      <c r="I363" s="273"/>
      <c r="J363" s="272"/>
    </row>
    <row r="364" s="267" customFormat="1" ht="15.6" spans="1:10">
      <c r="A364" s="273">
        <v>1</v>
      </c>
      <c r="B364" s="17" t="s">
        <v>61</v>
      </c>
      <c r="C364" s="18">
        <v>20</v>
      </c>
      <c r="D364" s="43"/>
      <c r="E364" s="43"/>
      <c r="F364" s="43"/>
      <c r="G364" s="43"/>
      <c r="H364" s="277"/>
      <c r="I364" s="273"/>
      <c r="J364" s="272"/>
    </row>
    <row r="365" s="267" customFormat="1" ht="15.6" spans="1:10">
      <c r="A365" s="273"/>
      <c r="B365" s="12" t="s">
        <v>6</v>
      </c>
      <c r="C365" s="13" t="s">
        <v>30</v>
      </c>
      <c r="D365" s="13"/>
      <c r="E365" s="13"/>
      <c r="F365" s="13"/>
      <c r="G365" s="273"/>
      <c r="H365" s="277"/>
      <c r="I365" s="273"/>
      <c r="J365" s="272"/>
    </row>
    <row r="366" s="267" customFormat="1" ht="15.6" spans="1:10">
      <c r="A366" s="273"/>
      <c r="B366" s="15" t="s">
        <v>8</v>
      </c>
      <c r="C366" s="13">
        <v>100</v>
      </c>
      <c r="D366" s="13">
        <v>200</v>
      </c>
      <c r="E366" s="13">
        <v>300</v>
      </c>
      <c r="F366" s="13" t="s">
        <v>31</v>
      </c>
      <c r="G366" s="273"/>
      <c r="H366" s="277"/>
      <c r="I366" s="273"/>
      <c r="J366" s="272"/>
    </row>
    <row r="367" s="267" customFormat="1" ht="15.6" spans="1:10">
      <c r="A367" s="273">
        <v>2</v>
      </c>
      <c r="B367" s="17" t="s">
        <v>32</v>
      </c>
      <c r="C367" s="43"/>
      <c r="D367" s="43"/>
      <c r="E367" s="18">
        <v>30</v>
      </c>
      <c r="F367" s="18">
        <v>7</v>
      </c>
      <c r="G367" s="273"/>
      <c r="H367" s="277"/>
      <c r="I367" s="273"/>
      <c r="J367" s="272"/>
    </row>
    <row r="368" s="267" customFormat="1" ht="15.6" spans="1:10">
      <c r="A368" s="273"/>
      <c r="B368" s="12" t="s">
        <v>6</v>
      </c>
      <c r="C368" s="13" t="s">
        <v>35</v>
      </c>
      <c r="D368" s="13"/>
      <c r="E368" s="13"/>
      <c r="F368" s="13"/>
      <c r="G368" s="273"/>
      <c r="H368" s="277"/>
      <c r="I368" s="273"/>
      <c r="J368" s="272"/>
    </row>
    <row r="369" s="267" customFormat="1" ht="15.6" spans="1:10">
      <c r="A369" s="273"/>
      <c r="B369" s="15" t="s">
        <v>8</v>
      </c>
      <c r="C369" s="13">
        <v>100</v>
      </c>
      <c r="D369" s="13">
        <v>200</v>
      </c>
      <c r="E369" s="13">
        <v>300</v>
      </c>
      <c r="F369" s="13" t="s">
        <v>31</v>
      </c>
      <c r="G369" s="273"/>
      <c r="H369" s="277"/>
      <c r="I369" s="273"/>
      <c r="J369" s="272"/>
    </row>
    <row r="370" s="267" customFormat="1" ht="15.6" spans="1:10">
      <c r="A370" s="273">
        <v>3</v>
      </c>
      <c r="B370" s="17" t="s">
        <v>68</v>
      </c>
      <c r="C370" s="43"/>
      <c r="D370" s="43"/>
      <c r="E370" s="18">
        <v>9</v>
      </c>
      <c r="F370" s="18">
        <v>1</v>
      </c>
      <c r="G370" s="273"/>
      <c r="H370" s="277"/>
      <c r="I370" s="273"/>
      <c r="J370" s="272"/>
    </row>
    <row r="371" s="267" customFormat="1" ht="15.6" spans="1:10">
      <c r="A371" s="273"/>
      <c r="B371" s="25" t="s">
        <v>40</v>
      </c>
      <c r="C371" s="26" t="s">
        <v>46</v>
      </c>
      <c r="D371" s="273"/>
      <c r="E371" s="273"/>
      <c r="F371" s="273"/>
      <c r="G371" s="273"/>
      <c r="H371" s="277"/>
      <c r="I371" s="273"/>
      <c r="J371" s="272"/>
    </row>
    <row r="372" s="267" customFormat="1" ht="15.6" spans="1:10">
      <c r="A372" s="273"/>
      <c r="B372" s="25"/>
      <c r="C372" s="26" t="s">
        <v>47</v>
      </c>
      <c r="D372" s="273"/>
      <c r="E372" s="273"/>
      <c r="F372" s="273"/>
      <c r="G372" s="273"/>
      <c r="H372" s="277"/>
      <c r="I372" s="273"/>
      <c r="J372" s="272"/>
    </row>
    <row r="373" s="267" customFormat="1" ht="15.6" spans="1:10">
      <c r="A373" s="273">
        <v>4</v>
      </c>
      <c r="B373" s="27" t="s">
        <v>48</v>
      </c>
      <c r="C373" s="18">
        <v>700.6</v>
      </c>
      <c r="D373" s="273"/>
      <c r="E373" s="273"/>
      <c r="F373" s="273"/>
      <c r="G373" s="273"/>
      <c r="H373" s="277"/>
      <c r="I373" s="273"/>
      <c r="J373" s="272"/>
    </row>
    <row r="374" s="267" customFormat="1" ht="15.6" spans="1:10">
      <c r="A374" s="273"/>
      <c r="B374" s="12" t="s">
        <v>6</v>
      </c>
      <c r="C374" s="26" t="s">
        <v>49</v>
      </c>
      <c r="D374" s="26"/>
      <c r="E374" s="26"/>
      <c r="F374" s="273"/>
      <c r="G374" s="273"/>
      <c r="H374" s="277"/>
      <c r="I374" s="273"/>
      <c r="J374" s="272"/>
    </row>
    <row r="375" s="267" customFormat="1" ht="15.6" spans="1:10">
      <c r="A375" s="273"/>
      <c r="B375" s="15" t="s">
        <v>50</v>
      </c>
      <c r="C375" s="26">
        <v>100</v>
      </c>
      <c r="D375" s="26">
        <v>200</v>
      </c>
      <c r="E375" s="26" t="s">
        <v>51</v>
      </c>
      <c r="F375" s="273"/>
      <c r="G375" s="273"/>
      <c r="H375" s="277"/>
      <c r="I375" s="273"/>
      <c r="J375" s="272"/>
    </row>
    <row r="376" s="267" customFormat="1" ht="15.6" spans="1:10">
      <c r="A376" s="273">
        <v>5</v>
      </c>
      <c r="B376" s="17" t="s">
        <v>137</v>
      </c>
      <c r="C376" s="43"/>
      <c r="D376" s="18">
        <v>14</v>
      </c>
      <c r="E376" s="43"/>
      <c r="F376" s="273"/>
      <c r="G376" s="273"/>
      <c r="H376" s="277"/>
      <c r="I376" s="273"/>
      <c r="J376" s="272"/>
    </row>
    <row r="377" s="267" customFormat="1" ht="31.2" spans="1:10">
      <c r="A377" s="273" t="s">
        <v>138</v>
      </c>
      <c r="B377" s="273"/>
      <c r="C377" s="273"/>
      <c r="D377" s="273"/>
      <c r="E377" s="273"/>
      <c r="F377" s="273"/>
      <c r="G377" s="273"/>
      <c r="H377" s="274" t="s">
        <v>139</v>
      </c>
      <c r="I377" s="275" t="s">
        <v>4</v>
      </c>
      <c r="J377" s="272"/>
    </row>
    <row r="378" s="267" customFormat="1" ht="15.6" spans="1:10">
      <c r="A378" s="276" t="s">
        <v>5</v>
      </c>
      <c r="B378" s="12" t="s">
        <v>6</v>
      </c>
      <c r="C378" s="13" t="s">
        <v>15</v>
      </c>
      <c r="D378" s="13"/>
      <c r="E378" s="13"/>
      <c r="F378" s="13"/>
      <c r="G378" s="13"/>
      <c r="H378" s="277"/>
      <c r="I378" s="273"/>
      <c r="J378" s="272"/>
    </row>
    <row r="379" s="267" customFormat="1" ht="15.6" spans="1:10">
      <c r="A379" s="273"/>
      <c r="B379" s="15" t="s">
        <v>16</v>
      </c>
      <c r="C379" s="13" t="s">
        <v>17</v>
      </c>
      <c r="D379" s="13" t="s">
        <v>18</v>
      </c>
      <c r="E379" s="13" t="s">
        <v>19</v>
      </c>
      <c r="F379" s="13" t="s">
        <v>20</v>
      </c>
      <c r="G379" s="13" t="s">
        <v>21</v>
      </c>
      <c r="H379" s="277"/>
      <c r="I379" s="273"/>
      <c r="J379" s="272"/>
    </row>
    <row r="380" s="267" customFormat="1" ht="15.6" spans="1:10">
      <c r="A380" s="273">
        <v>1</v>
      </c>
      <c r="B380" s="15" t="s">
        <v>140</v>
      </c>
      <c r="C380" s="43"/>
      <c r="D380" s="43"/>
      <c r="E380" s="18">
        <v>1</v>
      </c>
      <c r="F380" s="43"/>
      <c r="G380" s="43"/>
      <c r="H380" s="277"/>
      <c r="I380" s="273"/>
      <c r="J380" s="272"/>
    </row>
    <row r="381" s="267" customFormat="1" ht="15.6" spans="1:10">
      <c r="A381" s="273">
        <v>2</v>
      </c>
      <c r="B381" s="15" t="s">
        <v>22</v>
      </c>
      <c r="C381" s="43"/>
      <c r="D381" s="18">
        <v>1</v>
      </c>
      <c r="E381" s="43"/>
      <c r="F381" s="43"/>
      <c r="G381" s="43"/>
      <c r="H381" s="277"/>
      <c r="I381" s="273"/>
      <c r="J381" s="272"/>
    </row>
    <row r="382" s="267" customFormat="1" ht="15.6" spans="1:10">
      <c r="A382" s="273">
        <v>3</v>
      </c>
      <c r="B382" s="15" t="s">
        <v>89</v>
      </c>
      <c r="C382" s="43"/>
      <c r="D382" s="43"/>
      <c r="E382" s="18">
        <v>1</v>
      </c>
      <c r="F382" s="18">
        <v>2</v>
      </c>
      <c r="G382" s="43"/>
      <c r="H382" s="277"/>
      <c r="I382" s="273"/>
      <c r="J382" s="272"/>
    </row>
    <row r="383" s="267" customFormat="1" ht="15.6" spans="1:10">
      <c r="A383" s="273">
        <v>4</v>
      </c>
      <c r="B383" s="15" t="s">
        <v>76</v>
      </c>
      <c r="C383" s="43"/>
      <c r="D383" s="43"/>
      <c r="E383" s="43"/>
      <c r="F383" s="18">
        <v>1</v>
      </c>
      <c r="G383" s="18">
        <v>1</v>
      </c>
      <c r="H383" s="277"/>
      <c r="I383" s="273"/>
      <c r="J383" s="272"/>
    </row>
    <row r="384" s="267" customFormat="1" ht="15.6" spans="1:10">
      <c r="A384" s="273">
        <v>5</v>
      </c>
      <c r="B384" s="15" t="s">
        <v>60</v>
      </c>
      <c r="C384" s="43"/>
      <c r="D384" s="18">
        <v>12</v>
      </c>
      <c r="E384" s="43"/>
      <c r="F384" s="43"/>
      <c r="G384" s="43"/>
      <c r="H384" s="277"/>
      <c r="I384" s="273"/>
      <c r="J384" s="272"/>
    </row>
    <row r="385" s="267" customFormat="1" ht="15.6" spans="1:10">
      <c r="A385" s="273"/>
      <c r="B385" s="12" t="s">
        <v>6</v>
      </c>
      <c r="C385" s="13" t="s">
        <v>30</v>
      </c>
      <c r="D385" s="13"/>
      <c r="E385" s="13"/>
      <c r="F385" s="13"/>
      <c r="G385" s="273"/>
      <c r="H385" s="277"/>
      <c r="I385" s="273"/>
      <c r="J385" s="272"/>
    </row>
    <row r="386" s="267" customFormat="1" ht="15.6" spans="1:10">
      <c r="A386" s="273"/>
      <c r="B386" s="15" t="s">
        <v>8</v>
      </c>
      <c r="C386" s="13">
        <v>100</v>
      </c>
      <c r="D386" s="13">
        <v>200</v>
      </c>
      <c r="E386" s="13">
        <v>300</v>
      </c>
      <c r="F386" s="13" t="s">
        <v>31</v>
      </c>
      <c r="G386" s="273"/>
      <c r="H386" s="277"/>
      <c r="I386" s="273"/>
      <c r="J386" s="272"/>
    </row>
    <row r="387" s="267" customFormat="1" ht="15.6" spans="1:10">
      <c r="A387" s="273">
        <v>6</v>
      </c>
      <c r="B387" s="17" t="s">
        <v>32</v>
      </c>
      <c r="C387" s="43"/>
      <c r="D387" s="18">
        <v>5</v>
      </c>
      <c r="E387" s="18">
        <v>5</v>
      </c>
      <c r="F387" s="43"/>
      <c r="G387" s="273"/>
      <c r="H387" s="277"/>
      <c r="I387" s="273"/>
      <c r="J387" s="272"/>
    </row>
    <row r="388" s="267" customFormat="1" ht="15.6" spans="1:10">
      <c r="A388" s="273"/>
      <c r="B388" s="12" t="s">
        <v>6</v>
      </c>
      <c r="C388" s="13" t="s">
        <v>35</v>
      </c>
      <c r="D388" s="13"/>
      <c r="E388" s="13"/>
      <c r="F388" s="13"/>
      <c r="G388" s="273"/>
      <c r="H388" s="277"/>
      <c r="I388" s="273"/>
      <c r="J388" s="272"/>
    </row>
    <row r="389" s="267" customFormat="1" ht="15.6" spans="1:10">
      <c r="A389" s="273"/>
      <c r="B389" s="15" t="s">
        <v>8</v>
      </c>
      <c r="C389" s="13">
        <v>100</v>
      </c>
      <c r="D389" s="13">
        <v>200</v>
      </c>
      <c r="E389" s="13">
        <v>300</v>
      </c>
      <c r="F389" s="13" t="s">
        <v>31</v>
      </c>
      <c r="G389" s="273"/>
      <c r="H389" s="277"/>
      <c r="I389" s="273"/>
      <c r="J389" s="272"/>
    </row>
    <row r="390" s="267" customFormat="1" ht="15.6" spans="1:10">
      <c r="A390" s="273">
        <v>7</v>
      </c>
      <c r="B390" s="17" t="s">
        <v>68</v>
      </c>
      <c r="C390" s="43"/>
      <c r="D390" s="43"/>
      <c r="E390" s="43"/>
      <c r="F390" s="18">
        <v>14</v>
      </c>
      <c r="G390" s="273"/>
      <c r="H390" s="277"/>
      <c r="I390" s="273"/>
      <c r="J390" s="272"/>
    </row>
    <row r="391" s="267" customFormat="1" ht="15.6" spans="1:10">
      <c r="A391" s="273">
        <v>8</v>
      </c>
      <c r="B391" s="17" t="s">
        <v>141</v>
      </c>
      <c r="C391" s="43"/>
      <c r="D391" s="43"/>
      <c r="E391" s="18">
        <v>1</v>
      </c>
      <c r="F391" s="43"/>
      <c r="G391" s="273"/>
      <c r="H391" s="277"/>
      <c r="I391" s="273"/>
      <c r="J391" s="272"/>
    </row>
    <row r="392" s="267" customFormat="1" ht="15.6" spans="1:10">
      <c r="A392" s="273">
        <v>9</v>
      </c>
      <c r="B392" s="17" t="s">
        <v>142</v>
      </c>
      <c r="C392" s="43"/>
      <c r="D392" s="43"/>
      <c r="E392" s="18">
        <v>1</v>
      </c>
      <c r="F392" s="43"/>
      <c r="G392" s="273"/>
      <c r="H392" s="277"/>
      <c r="I392" s="273"/>
      <c r="J392" s="272"/>
    </row>
    <row r="393" s="267" customFormat="1" ht="15.6" spans="1:10">
      <c r="A393" s="273">
        <v>10</v>
      </c>
      <c r="B393" s="17" t="s">
        <v>69</v>
      </c>
      <c r="C393" s="43"/>
      <c r="D393" s="43"/>
      <c r="E393" s="18">
        <v>1</v>
      </c>
      <c r="F393" s="43"/>
      <c r="G393" s="273"/>
      <c r="H393" s="277"/>
      <c r="I393" s="273"/>
      <c r="J393" s="272"/>
    </row>
    <row r="394" s="267" customFormat="1" ht="15.6" spans="1:10">
      <c r="A394" s="273"/>
      <c r="B394" s="19" t="s">
        <v>6</v>
      </c>
      <c r="C394" s="20" t="s">
        <v>7</v>
      </c>
      <c r="D394" s="20"/>
      <c r="E394" s="20"/>
      <c r="F394" s="273"/>
      <c r="G394" s="273"/>
      <c r="H394" s="277"/>
      <c r="I394" s="273"/>
      <c r="J394" s="272"/>
    </row>
    <row r="395" s="267" customFormat="1" ht="15.6" spans="1:10">
      <c r="A395" s="273"/>
      <c r="B395" s="19"/>
      <c r="C395" s="20"/>
      <c r="D395" s="20"/>
      <c r="E395" s="20"/>
      <c r="F395" s="273"/>
      <c r="G395" s="273"/>
      <c r="H395" s="277"/>
      <c r="I395" s="273"/>
    </row>
    <row r="396" s="267" customFormat="1" ht="15.6" spans="1:10">
      <c r="A396" s="273"/>
      <c r="B396" s="21" t="s">
        <v>8</v>
      </c>
      <c r="C396" s="22" t="s">
        <v>9</v>
      </c>
      <c r="D396" s="22" t="s">
        <v>10</v>
      </c>
      <c r="E396" s="22" t="s">
        <v>11</v>
      </c>
      <c r="F396" s="273"/>
      <c r="G396" s="273"/>
      <c r="H396" s="277"/>
      <c r="I396" s="273"/>
      <c r="J396" s="272"/>
    </row>
    <row r="397" s="267" customFormat="1" ht="15.6" spans="1:10">
      <c r="A397" s="273">
        <v>11</v>
      </c>
      <c r="B397" s="21" t="s">
        <v>111</v>
      </c>
      <c r="C397" s="23">
        <v>26.3</v>
      </c>
      <c r="D397" s="24"/>
      <c r="E397" s="24"/>
      <c r="F397" s="273"/>
      <c r="G397" s="273"/>
      <c r="H397" s="277"/>
      <c r="I397" s="273"/>
      <c r="J397" s="272"/>
    </row>
    <row r="398" s="267" customFormat="1" ht="15.6" spans="1:10">
      <c r="A398" s="273">
        <v>12</v>
      </c>
      <c r="B398" s="21" t="s">
        <v>39</v>
      </c>
      <c r="C398" s="23">
        <v>20.7</v>
      </c>
      <c r="D398" s="24"/>
      <c r="E398" s="24"/>
      <c r="F398" s="273"/>
      <c r="G398" s="273"/>
      <c r="H398" s="277"/>
      <c r="I398" s="273"/>
      <c r="J398" s="272"/>
    </row>
    <row r="399" s="267" customFormat="1" ht="15.6" spans="1:10">
      <c r="A399" s="273">
        <v>13</v>
      </c>
      <c r="B399" s="21" t="s">
        <v>91</v>
      </c>
      <c r="C399" s="23">
        <v>336.5</v>
      </c>
      <c r="D399" s="24"/>
      <c r="E399" s="24"/>
      <c r="F399" s="273"/>
      <c r="G399" s="273"/>
      <c r="H399" s="277"/>
      <c r="I399" s="273"/>
      <c r="J399" s="272"/>
    </row>
    <row r="400" s="267" customFormat="1" ht="15.6" spans="1:10">
      <c r="A400" s="273">
        <v>14</v>
      </c>
      <c r="B400" s="21" t="s">
        <v>97</v>
      </c>
      <c r="C400" s="23">
        <v>318.7</v>
      </c>
      <c r="D400" s="24"/>
      <c r="E400" s="24"/>
      <c r="F400" s="273"/>
      <c r="G400" s="273"/>
      <c r="H400" s="277"/>
      <c r="I400" s="273"/>
      <c r="J400" s="272"/>
    </row>
    <row r="401" s="267" customFormat="1" ht="15.6" spans="1:10">
      <c r="A401" s="273">
        <v>15</v>
      </c>
      <c r="B401" s="21" t="s">
        <v>33</v>
      </c>
      <c r="C401" s="24"/>
      <c r="D401" s="23">
        <v>17.8</v>
      </c>
      <c r="E401" s="24"/>
      <c r="F401" s="273"/>
      <c r="G401" s="273"/>
      <c r="H401" s="277"/>
      <c r="I401" s="273"/>
      <c r="J401" s="272"/>
    </row>
    <row r="402" s="267" customFormat="1" ht="15.6" spans="1:10">
      <c r="A402" s="273">
        <v>16</v>
      </c>
      <c r="B402" s="21" t="s">
        <v>34</v>
      </c>
      <c r="C402" s="24"/>
      <c r="D402" s="24"/>
      <c r="E402" s="23">
        <v>3</v>
      </c>
      <c r="F402" s="273"/>
      <c r="G402" s="273"/>
      <c r="H402" s="277"/>
      <c r="I402" s="273"/>
      <c r="J402" s="272"/>
    </row>
    <row r="403" s="267" customFormat="1" ht="15.6" spans="1:10">
      <c r="A403" s="273"/>
      <c r="B403" s="25" t="s">
        <v>40</v>
      </c>
      <c r="C403" s="26" t="s">
        <v>46</v>
      </c>
      <c r="D403" s="273"/>
      <c r="E403" s="273"/>
      <c r="F403" s="273"/>
      <c r="G403" s="273"/>
      <c r="H403" s="277"/>
      <c r="I403" s="273"/>
      <c r="J403" s="272"/>
    </row>
    <row r="404" s="267" customFormat="1" ht="15.6" spans="1:10">
      <c r="A404" s="273"/>
      <c r="B404" s="25"/>
      <c r="C404" s="26" t="s">
        <v>47</v>
      </c>
      <c r="D404" s="273"/>
      <c r="E404" s="273"/>
      <c r="F404" s="273"/>
      <c r="G404" s="273"/>
      <c r="H404" s="277"/>
      <c r="I404" s="273"/>
      <c r="J404" s="272"/>
    </row>
    <row r="405" s="267" customFormat="1" ht="15.6" spans="1:10">
      <c r="A405" s="273">
        <v>17</v>
      </c>
      <c r="B405" s="27" t="s">
        <v>143</v>
      </c>
      <c r="C405" s="18">
        <v>100.6</v>
      </c>
      <c r="D405" s="273"/>
      <c r="E405" s="273"/>
      <c r="F405" s="273"/>
      <c r="G405" s="273"/>
      <c r="H405" s="277"/>
      <c r="I405" s="273"/>
      <c r="J405" s="272"/>
    </row>
    <row r="406" s="267" customFormat="1" ht="15.6" spans="1:10">
      <c r="A406" s="273"/>
      <c r="B406" s="12" t="s">
        <v>6</v>
      </c>
      <c r="C406" s="26" t="s">
        <v>49</v>
      </c>
      <c r="D406" s="26"/>
      <c r="E406" s="26"/>
      <c r="F406" s="273"/>
      <c r="G406" s="273"/>
      <c r="H406" s="277"/>
      <c r="I406" s="273"/>
      <c r="J406" s="272"/>
    </row>
    <row r="407" s="267" customFormat="1" ht="15.6" spans="1:10">
      <c r="A407" s="273"/>
      <c r="B407" s="15" t="s">
        <v>50</v>
      </c>
      <c r="C407" s="26">
        <v>100</v>
      </c>
      <c r="D407" s="26">
        <v>200</v>
      </c>
      <c r="E407" s="26" t="s">
        <v>51</v>
      </c>
      <c r="F407" s="273"/>
      <c r="G407" s="273"/>
      <c r="H407" s="277"/>
      <c r="I407" s="273"/>
      <c r="J407" s="272"/>
    </row>
    <row r="408" s="267" customFormat="1" ht="15.6" spans="1:10">
      <c r="A408" s="273">
        <v>18</v>
      </c>
      <c r="B408" s="17" t="s">
        <v>52</v>
      </c>
      <c r="C408" s="18">
        <v>2</v>
      </c>
      <c r="D408" s="43"/>
      <c r="E408" s="43"/>
      <c r="F408" s="273"/>
      <c r="G408" s="273"/>
      <c r="H408" s="277"/>
      <c r="I408" s="273"/>
      <c r="J408" s="272"/>
    </row>
    <row r="409" s="267" customFormat="1" ht="15.6" spans="1:10">
      <c r="A409" s="273">
        <v>19</v>
      </c>
      <c r="B409" s="17" t="s">
        <v>53</v>
      </c>
      <c r="C409" s="43"/>
      <c r="D409" s="18">
        <v>4</v>
      </c>
      <c r="E409" s="43"/>
      <c r="F409" s="273"/>
      <c r="G409" s="273"/>
      <c r="H409" s="277"/>
      <c r="I409" s="273"/>
      <c r="J409" s="272"/>
    </row>
    <row r="410" s="267" customFormat="1" ht="15.6" spans="1:10">
      <c r="A410" s="273">
        <v>20</v>
      </c>
      <c r="B410" s="17" t="s">
        <v>144</v>
      </c>
      <c r="C410" s="18">
        <v>1</v>
      </c>
      <c r="D410" s="43"/>
      <c r="E410" s="43"/>
      <c r="F410" s="273"/>
      <c r="G410" s="273"/>
      <c r="H410" s="277"/>
      <c r="I410" s="273"/>
      <c r="J410" s="272"/>
    </row>
    <row r="411" s="267" customFormat="1" ht="31.2" spans="1:10">
      <c r="A411" s="273" t="s">
        <v>145</v>
      </c>
      <c r="B411" s="273"/>
      <c r="C411" s="273"/>
      <c r="D411" s="273"/>
      <c r="E411" s="273"/>
      <c r="F411" s="273"/>
      <c r="G411" s="273"/>
      <c r="H411" s="274" t="s">
        <v>146</v>
      </c>
      <c r="I411" s="275" t="s">
        <v>4</v>
      </c>
      <c r="J411" s="272"/>
    </row>
    <row r="412" s="267" customFormat="1" ht="15.6" spans="1:10">
      <c r="A412" s="276" t="s">
        <v>5</v>
      </c>
      <c r="B412" s="12" t="s">
        <v>6</v>
      </c>
      <c r="C412" s="13" t="s">
        <v>24</v>
      </c>
      <c r="D412" s="13"/>
      <c r="E412" s="13"/>
      <c r="F412" s="13"/>
      <c r="G412" s="13"/>
      <c r="H412" s="277"/>
      <c r="I412" s="273"/>
      <c r="J412" s="272"/>
    </row>
    <row r="413" s="267" customFormat="1" ht="15.6" spans="1:10">
      <c r="A413" s="273"/>
      <c r="B413" s="15" t="s">
        <v>16</v>
      </c>
      <c r="C413" s="13" t="s">
        <v>17</v>
      </c>
      <c r="D413" s="13" t="s">
        <v>18</v>
      </c>
      <c r="E413" s="13" t="s">
        <v>19</v>
      </c>
      <c r="F413" s="13" t="s">
        <v>20</v>
      </c>
      <c r="G413" s="13" t="s">
        <v>21</v>
      </c>
      <c r="H413" s="277"/>
      <c r="I413" s="273"/>
      <c r="J413" s="272"/>
    </row>
    <row r="414" s="267" customFormat="1" ht="15.6" spans="1:10">
      <c r="A414" s="273">
        <v>1</v>
      </c>
      <c r="B414" s="17" t="s">
        <v>61</v>
      </c>
      <c r="C414" s="18">
        <v>3</v>
      </c>
      <c r="D414" s="18">
        <v>4</v>
      </c>
      <c r="E414" s="43"/>
      <c r="F414" s="43"/>
      <c r="G414" s="43"/>
      <c r="H414" s="277"/>
      <c r="I414" s="273"/>
      <c r="J414" s="272"/>
    </row>
    <row r="415" s="267" customFormat="1" ht="15.6" spans="1:10">
      <c r="A415" s="273">
        <v>2</v>
      </c>
      <c r="B415" s="17" t="s">
        <v>147</v>
      </c>
      <c r="C415" s="43"/>
      <c r="D415" s="18">
        <v>1</v>
      </c>
      <c r="E415" s="43"/>
      <c r="F415" s="43"/>
      <c r="G415" s="43"/>
      <c r="H415" s="277"/>
      <c r="I415" s="273"/>
      <c r="J415" s="272"/>
    </row>
    <row r="416" s="267" customFormat="1" ht="15.6" spans="1:10">
      <c r="A416" s="273">
        <v>3</v>
      </c>
      <c r="B416" s="17" t="s">
        <v>27</v>
      </c>
      <c r="C416" s="43"/>
      <c r="D416" s="18">
        <v>3</v>
      </c>
      <c r="E416" s="43"/>
      <c r="F416" s="43"/>
      <c r="G416" s="43"/>
      <c r="H416" s="277"/>
      <c r="I416" s="273"/>
      <c r="J416" s="272"/>
    </row>
    <row r="417" s="267" customFormat="1" ht="15.6" spans="1:10">
      <c r="A417" s="273"/>
      <c r="B417" s="12" t="s">
        <v>6</v>
      </c>
      <c r="C417" s="13" t="s">
        <v>30</v>
      </c>
      <c r="D417" s="13"/>
      <c r="E417" s="13"/>
      <c r="F417" s="13"/>
      <c r="G417" s="273"/>
      <c r="H417" s="277"/>
      <c r="I417" s="273"/>
      <c r="J417" s="272"/>
    </row>
    <row r="418" s="267" customFormat="1" ht="15.6" spans="1:10">
      <c r="A418" s="273"/>
      <c r="B418" s="15" t="s">
        <v>8</v>
      </c>
      <c r="C418" s="13">
        <v>100</v>
      </c>
      <c r="D418" s="13">
        <v>200</v>
      </c>
      <c r="E418" s="13">
        <v>300</v>
      </c>
      <c r="F418" s="13" t="s">
        <v>31</v>
      </c>
      <c r="G418" s="273"/>
      <c r="H418" s="277"/>
      <c r="I418" s="273"/>
      <c r="J418" s="272"/>
    </row>
    <row r="419" s="267" customFormat="1" ht="15.6" spans="1:10">
      <c r="A419" s="273">
        <v>4</v>
      </c>
      <c r="B419" s="17" t="s">
        <v>32</v>
      </c>
      <c r="C419" s="43"/>
      <c r="D419" s="18">
        <v>1</v>
      </c>
      <c r="E419" s="18">
        <v>9</v>
      </c>
      <c r="F419" s="18">
        <v>3</v>
      </c>
      <c r="G419" s="273"/>
      <c r="H419" s="277"/>
      <c r="I419" s="273"/>
      <c r="J419" s="272"/>
    </row>
    <row r="420" s="267" customFormat="1" ht="15.6" spans="1:10">
      <c r="A420" s="273">
        <v>5</v>
      </c>
      <c r="B420" s="17" t="s">
        <v>12</v>
      </c>
      <c r="C420" s="18">
        <v>5</v>
      </c>
      <c r="D420" s="43"/>
      <c r="E420" s="43"/>
      <c r="F420" s="43"/>
      <c r="G420" s="273"/>
      <c r="H420" s="277"/>
      <c r="I420" s="273"/>
      <c r="J420" s="272"/>
    </row>
    <row r="421" ht="15.6" spans="1:10">
      <c r="A421" s="273"/>
      <c r="B421" s="12" t="s">
        <v>6</v>
      </c>
      <c r="C421" s="13" t="s">
        <v>35</v>
      </c>
      <c r="D421" s="13"/>
      <c r="E421" s="13"/>
      <c r="F421" s="13"/>
      <c r="G421" s="273"/>
      <c r="H421" s="277"/>
      <c r="I421" s="273"/>
    </row>
    <row r="422" ht="15.6" spans="1:10">
      <c r="A422" s="273"/>
      <c r="B422" s="15" t="s">
        <v>8</v>
      </c>
      <c r="C422" s="13">
        <v>100</v>
      </c>
      <c r="D422" s="13">
        <v>200</v>
      </c>
      <c r="E422" s="13">
        <v>300</v>
      </c>
      <c r="F422" s="13" t="s">
        <v>31</v>
      </c>
      <c r="G422" s="273"/>
      <c r="H422" s="277"/>
      <c r="I422" s="273"/>
    </row>
    <row r="423" ht="15.6" spans="1:10">
      <c r="A423" s="273">
        <v>6</v>
      </c>
      <c r="B423" s="17" t="s">
        <v>68</v>
      </c>
      <c r="C423" s="43"/>
      <c r="D423" s="18">
        <v>2</v>
      </c>
      <c r="E423" s="43"/>
      <c r="F423" s="43"/>
      <c r="G423" s="273"/>
      <c r="H423" s="277"/>
      <c r="I423" s="273"/>
    </row>
    <row r="424" ht="15.6" spans="1:10">
      <c r="A424" s="273"/>
      <c r="B424" s="19" t="s">
        <v>6</v>
      </c>
      <c r="C424" s="20" t="s">
        <v>7</v>
      </c>
      <c r="D424" s="20"/>
      <c r="E424" s="20"/>
      <c r="F424" s="273"/>
      <c r="G424" s="273"/>
      <c r="H424" s="277"/>
      <c r="I424" s="273"/>
    </row>
    <row r="425" ht="15.6" spans="1:10">
      <c r="A425" s="273"/>
      <c r="B425" s="19"/>
      <c r="C425" s="20"/>
      <c r="D425" s="20"/>
      <c r="E425" s="20"/>
      <c r="F425" s="273"/>
      <c r="G425" s="273"/>
      <c r="H425" s="277"/>
      <c r="I425" s="273"/>
    </row>
    <row r="426" ht="15.6" spans="1:10">
      <c r="A426" s="273"/>
      <c r="B426" s="21" t="s">
        <v>8</v>
      </c>
      <c r="C426" s="22" t="s">
        <v>9</v>
      </c>
      <c r="D426" s="22" t="s">
        <v>10</v>
      </c>
      <c r="E426" s="22" t="s">
        <v>11</v>
      </c>
      <c r="F426" s="273"/>
      <c r="G426" s="273"/>
      <c r="H426" s="277"/>
      <c r="I426" s="273"/>
    </row>
    <row r="427" ht="15.6" spans="1:10">
      <c r="A427" s="273">
        <v>7</v>
      </c>
      <c r="B427" s="21" t="s">
        <v>91</v>
      </c>
      <c r="C427" s="24"/>
      <c r="D427" s="23">
        <v>16.9</v>
      </c>
      <c r="E427" s="24"/>
      <c r="F427" s="273"/>
      <c r="G427" s="273"/>
      <c r="H427" s="277"/>
      <c r="I427" s="273"/>
    </row>
    <row r="428" ht="15.6" spans="1:10">
      <c r="A428" s="273"/>
      <c r="B428" s="25" t="s">
        <v>40</v>
      </c>
      <c r="C428" s="26" t="s">
        <v>41</v>
      </c>
      <c r="D428" s="26"/>
      <c r="E428" s="26"/>
      <c r="F428" s="273"/>
      <c r="G428" s="273"/>
      <c r="H428" s="277"/>
      <c r="I428" s="273"/>
    </row>
    <row r="429" ht="15.6" spans="1:10">
      <c r="A429" s="273"/>
      <c r="B429" s="25"/>
      <c r="C429" s="13" t="s">
        <v>42</v>
      </c>
      <c r="D429" s="13" t="s">
        <v>43</v>
      </c>
      <c r="E429" s="13" t="s">
        <v>44</v>
      </c>
      <c r="F429" s="273"/>
      <c r="G429" s="273"/>
      <c r="H429" s="277"/>
      <c r="I429" s="273"/>
    </row>
    <row r="430" ht="15.6" spans="1:10">
      <c r="A430" s="273">
        <v>8</v>
      </c>
      <c r="B430" s="15" t="s">
        <v>45</v>
      </c>
      <c r="C430" s="16"/>
      <c r="D430" s="16"/>
      <c r="E430" s="18">
        <v>24</v>
      </c>
      <c r="F430" s="273"/>
      <c r="G430" s="273"/>
      <c r="H430" s="277"/>
      <c r="I430" s="273"/>
    </row>
    <row r="431" ht="15.6" spans="1:10">
      <c r="A431" s="273"/>
      <c r="B431" s="25" t="s">
        <v>40</v>
      </c>
      <c r="C431" s="26" t="s">
        <v>46</v>
      </c>
      <c r="D431" s="273"/>
      <c r="E431" s="273"/>
      <c r="F431" s="273"/>
      <c r="G431" s="273"/>
      <c r="H431" s="277"/>
      <c r="I431" s="273"/>
    </row>
    <row r="432" ht="15.6" spans="1:10">
      <c r="A432" s="273"/>
      <c r="B432" s="25"/>
      <c r="C432" s="26" t="s">
        <v>47</v>
      </c>
      <c r="D432" s="273"/>
      <c r="E432" s="273"/>
      <c r="F432" s="273"/>
      <c r="G432" s="273"/>
      <c r="H432" s="277"/>
      <c r="I432" s="273"/>
    </row>
    <row r="433" ht="15.6" spans="1:10">
      <c r="A433" s="273">
        <v>9</v>
      </c>
      <c r="B433" s="27" t="s">
        <v>48</v>
      </c>
      <c r="C433" s="18">
        <v>315.6</v>
      </c>
      <c r="D433" s="273"/>
      <c r="E433" s="273"/>
      <c r="F433" s="273"/>
      <c r="G433" s="273"/>
      <c r="H433" s="277"/>
      <c r="I433" s="273"/>
    </row>
    <row r="434" ht="15.6" spans="1:10">
      <c r="A434" s="273"/>
      <c r="B434" s="12" t="s">
        <v>6</v>
      </c>
      <c r="C434" s="26" t="s">
        <v>49</v>
      </c>
      <c r="D434" s="26"/>
      <c r="E434" s="26"/>
      <c r="F434" s="273"/>
      <c r="G434" s="273"/>
      <c r="H434" s="277"/>
      <c r="I434" s="273"/>
    </row>
    <row r="435" ht="15.6" spans="1:10">
      <c r="A435" s="273"/>
      <c r="B435" s="15" t="s">
        <v>50</v>
      </c>
      <c r="C435" s="26">
        <v>100</v>
      </c>
      <c r="D435" s="26">
        <v>200</v>
      </c>
      <c r="E435" s="26" t="s">
        <v>51</v>
      </c>
      <c r="F435" s="273"/>
      <c r="G435" s="273"/>
      <c r="H435" s="277"/>
      <c r="I435" s="273"/>
    </row>
    <row r="436" ht="15.6" spans="1:10">
      <c r="A436" s="273">
        <v>10</v>
      </c>
      <c r="B436" s="17" t="s">
        <v>137</v>
      </c>
      <c r="C436" s="18">
        <v>1</v>
      </c>
      <c r="D436" s="18">
        <v>10</v>
      </c>
      <c r="E436" s="43"/>
      <c r="F436" s="273"/>
      <c r="G436" s="273"/>
      <c r="H436" s="277"/>
      <c r="I436" s="273"/>
    </row>
    <row r="437" ht="31.2" spans="1:10">
      <c r="A437" s="273" t="s">
        <v>148</v>
      </c>
      <c r="B437" s="273"/>
      <c r="C437" s="273"/>
      <c r="D437" s="273"/>
      <c r="E437" s="273"/>
      <c r="F437" s="273"/>
      <c r="G437" s="273"/>
      <c r="H437" s="284" t="s">
        <v>149</v>
      </c>
      <c r="I437" s="275" t="s">
        <v>4</v>
      </c>
    </row>
    <row r="438" ht="31.2" spans="1:10">
      <c r="A438" s="273" t="s">
        <v>150</v>
      </c>
      <c r="B438" s="273"/>
      <c r="C438" s="273"/>
      <c r="D438" s="273"/>
      <c r="E438" s="273"/>
      <c r="F438" s="273"/>
      <c r="G438" s="273"/>
      <c r="H438" s="274" t="s">
        <v>151</v>
      </c>
      <c r="I438" s="275" t="s">
        <v>4</v>
      </c>
    </row>
    <row r="439" ht="31.2" spans="1:10">
      <c r="A439" s="288" t="s">
        <v>152</v>
      </c>
      <c r="B439" s="273"/>
      <c r="C439" s="273"/>
      <c r="D439" s="273"/>
      <c r="E439" s="273"/>
      <c r="F439" s="273"/>
      <c r="G439" s="273"/>
      <c r="H439" s="284" t="s">
        <v>153</v>
      </c>
      <c r="I439" s="275" t="s">
        <v>4</v>
      </c>
    </row>
    <row r="440" spans="1:10">
      <c r="A440" s="306" t="s">
        <v>154</v>
      </c>
      <c r="B440" s="306"/>
      <c r="C440" s="306"/>
      <c r="D440" s="306"/>
      <c r="E440" s="306"/>
      <c r="F440" s="306"/>
      <c r="G440" s="306"/>
      <c r="H440" s="307" t="s">
        <v>155</v>
      </c>
      <c r="I440" s="311" t="s">
        <v>4</v>
      </c>
    </row>
    <row r="441" spans="1:10">
      <c r="A441" s="306" t="s">
        <v>156</v>
      </c>
      <c r="B441" s="306"/>
      <c r="C441" s="306"/>
      <c r="D441" s="306"/>
      <c r="E441" s="306"/>
      <c r="F441" s="306"/>
      <c r="G441" s="306"/>
      <c r="H441" s="307" t="s">
        <v>157</v>
      </c>
      <c r="I441" s="311" t="s">
        <v>4</v>
      </c>
    </row>
    <row r="442" ht="31.2" spans="1:10">
      <c r="A442" s="273" t="s">
        <v>158</v>
      </c>
      <c r="B442" s="273"/>
      <c r="C442" s="273"/>
      <c r="D442" s="273"/>
      <c r="E442" s="273"/>
      <c r="F442" s="273"/>
      <c r="G442" s="273"/>
      <c r="H442" s="274" t="s">
        <v>159</v>
      </c>
      <c r="I442" s="311" t="s">
        <v>4</v>
      </c>
      <c r="J442" s="320"/>
    </row>
    <row r="443" ht="15.6" spans="1:10">
      <c r="A443" s="288" t="s">
        <v>160</v>
      </c>
      <c r="B443" s="273"/>
      <c r="C443" s="273"/>
      <c r="D443" s="273"/>
      <c r="E443" s="273"/>
      <c r="F443" s="273"/>
      <c r="G443" s="273"/>
      <c r="H443" s="284" t="s">
        <v>161</v>
      </c>
      <c r="I443" s="275" t="s">
        <v>4</v>
      </c>
    </row>
    <row r="444" ht="31.2" spans="1:10">
      <c r="A444" s="288" t="s">
        <v>162</v>
      </c>
      <c r="B444" s="273"/>
      <c r="C444" s="273"/>
      <c r="D444" s="273"/>
      <c r="E444" s="273"/>
      <c r="F444" s="273"/>
      <c r="G444" s="273"/>
      <c r="H444" s="284" t="s">
        <v>163</v>
      </c>
      <c r="I444" s="275" t="s">
        <v>4</v>
      </c>
    </row>
  </sheetData>
  <mergeCells count="152">
    <mergeCell ref="A1:I1"/>
    <mergeCell ref="A2:I2"/>
    <mergeCell ref="A3:G3"/>
    <mergeCell ref="A8:G8"/>
    <mergeCell ref="C9:G9"/>
    <mergeCell ref="C13:G13"/>
    <mergeCell ref="C20:F20"/>
    <mergeCell ref="C25:F25"/>
    <mergeCell ref="C35:E35"/>
    <mergeCell ref="C41:E41"/>
    <mergeCell ref="A47:G47"/>
    <mergeCell ref="C48:G48"/>
    <mergeCell ref="C53:G53"/>
    <mergeCell ref="C61:F61"/>
    <mergeCell ref="C70:F70"/>
    <mergeCell ref="C88:E88"/>
    <mergeCell ref="A92:G92"/>
    <mergeCell ref="C93:G93"/>
    <mergeCell ref="C97:F97"/>
    <mergeCell ref="C111:E111"/>
    <mergeCell ref="C118:E118"/>
    <mergeCell ref="A124:G124"/>
    <mergeCell ref="C125:G125"/>
    <mergeCell ref="C131:G131"/>
    <mergeCell ref="C135:F135"/>
    <mergeCell ref="C139:F139"/>
    <mergeCell ref="C151:E151"/>
    <mergeCell ref="C160:E160"/>
    <mergeCell ref="A164:G164"/>
    <mergeCell ref="C165:G165"/>
    <mergeCell ref="C168:F168"/>
    <mergeCell ref="A177:G177"/>
    <mergeCell ref="C178:G178"/>
    <mergeCell ref="C181:F181"/>
    <mergeCell ref="A193:G193"/>
    <mergeCell ref="C194:G194"/>
    <mergeCell ref="C197:F197"/>
    <mergeCell ref="C206:E206"/>
    <mergeCell ref="A209:G209"/>
    <mergeCell ref="C210:G210"/>
    <mergeCell ref="C213:F213"/>
    <mergeCell ref="C222:E222"/>
    <mergeCell ref="A225:G225"/>
    <mergeCell ref="C226:G226"/>
    <mergeCell ref="C230:G230"/>
    <mergeCell ref="C238:F238"/>
    <mergeCell ref="C248:E248"/>
    <mergeCell ref="C255:E255"/>
    <mergeCell ref="A258:G258"/>
    <mergeCell ref="C259:G259"/>
    <mergeCell ref="C263:G263"/>
    <mergeCell ref="C268:F268"/>
    <mergeCell ref="C283:E283"/>
    <mergeCell ref="C289:E289"/>
    <mergeCell ref="A292:G292"/>
    <mergeCell ref="A297:G297"/>
    <mergeCell ref="C298:G298"/>
    <mergeCell ref="C302:G302"/>
    <mergeCell ref="C308:F308"/>
    <mergeCell ref="C314:F314"/>
    <mergeCell ref="C323:E323"/>
    <mergeCell ref="C329:E329"/>
    <mergeCell ref="A333:G333"/>
    <mergeCell ref="C339:E339"/>
    <mergeCell ref="A342:G342"/>
    <mergeCell ref="A348:G348"/>
    <mergeCell ref="C349:G349"/>
    <mergeCell ref="C352:F352"/>
    <mergeCell ref="A361:G361"/>
    <mergeCell ref="C362:G362"/>
    <mergeCell ref="C365:F365"/>
    <mergeCell ref="C368:F368"/>
    <mergeCell ref="C374:E374"/>
    <mergeCell ref="A377:G377"/>
    <mergeCell ref="C378:G378"/>
    <mergeCell ref="C385:F385"/>
    <mergeCell ref="C388:F388"/>
    <mergeCell ref="C406:E406"/>
    <mergeCell ref="A411:G411"/>
    <mergeCell ref="C412:G412"/>
    <mergeCell ref="C417:F417"/>
    <mergeCell ref="C421:F421"/>
    <mergeCell ref="C428:E428"/>
    <mergeCell ref="C434:E434"/>
    <mergeCell ref="A437:G437"/>
    <mergeCell ref="A438:G438"/>
    <mergeCell ref="A439:G439"/>
    <mergeCell ref="A440:G440"/>
    <mergeCell ref="A441:G441"/>
    <mergeCell ref="A442:G442"/>
    <mergeCell ref="A443:G443"/>
    <mergeCell ref="A444:G444"/>
    <mergeCell ref="B4:B5"/>
    <mergeCell ref="B28:B29"/>
    <mergeCell ref="B35:B36"/>
    <mergeCell ref="B38:B39"/>
    <mergeCell ref="B75:B76"/>
    <mergeCell ref="B83:B84"/>
    <mergeCell ref="B104:B105"/>
    <mergeCell ref="B111:B112"/>
    <mergeCell ref="B114:B115"/>
    <mergeCell ref="B144:B145"/>
    <mergeCell ref="B151:B152"/>
    <mergeCell ref="B154:B155"/>
    <mergeCell ref="B171:B172"/>
    <mergeCell ref="B184:B185"/>
    <mergeCell ref="B190:B191"/>
    <mergeCell ref="B200:B201"/>
    <mergeCell ref="B216:B217"/>
    <mergeCell ref="B242:B243"/>
    <mergeCell ref="B248:B249"/>
    <mergeCell ref="B251:B252"/>
    <mergeCell ref="B275:B276"/>
    <mergeCell ref="B283:B284"/>
    <mergeCell ref="B286:B287"/>
    <mergeCell ref="B293:B294"/>
    <mergeCell ref="B319:B320"/>
    <mergeCell ref="B323:B324"/>
    <mergeCell ref="B326:B327"/>
    <mergeCell ref="B334:B335"/>
    <mergeCell ref="B343:B344"/>
    <mergeCell ref="B355:B356"/>
    <mergeCell ref="B371:B372"/>
    <mergeCell ref="B394:B395"/>
    <mergeCell ref="B403:B404"/>
    <mergeCell ref="B424:B425"/>
    <mergeCell ref="B428:B429"/>
    <mergeCell ref="B431:B432"/>
    <mergeCell ref="C334:E335"/>
    <mergeCell ref="F334:H335"/>
    <mergeCell ref="C343:E344"/>
    <mergeCell ref="C355:E356"/>
    <mergeCell ref="C424:E425"/>
    <mergeCell ref="C394:E395"/>
    <mergeCell ref="C293:E294"/>
    <mergeCell ref="C319:E320"/>
    <mergeCell ref="F319:H320"/>
    <mergeCell ref="C242:E243"/>
    <mergeCell ref="C275:E276"/>
    <mergeCell ref="C200:E201"/>
    <mergeCell ref="C216:E217"/>
    <mergeCell ref="C171:E172"/>
    <mergeCell ref="C184:E185"/>
    <mergeCell ref="C104:E105"/>
    <mergeCell ref="F104:H105"/>
    <mergeCell ref="C144:E145"/>
    <mergeCell ref="F144:H145"/>
    <mergeCell ref="C75:E76"/>
    <mergeCell ref="F75:H76"/>
    <mergeCell ref="C4:E5"/>
    <mergeCell ref="C28:E29"/>
    <mergeCell ref="F28:H29"/>
  </mergeCells>
  <conditionalFormatting sqref="A440">
    <cfRule type="duplicateValues" dxfId="0" priority="4"/>
  </conditionalFormatting>
  <conditionalFormatting sqref="A441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76"/>
  <sheetViews>
    <sheetView tabSelected="1" topLeftCell="A1537" workbookViewId="0">
      <selection activeCell="C1576" sqref="C1576"/>
    </sheetView>
  </sheetViews>
  <sheetFormatPr defaultColWidth="9" defaultRowHeight="14.4"/>
  <cols>
    <col min="1" max="1" width="9" style="1"/>
    <col min="2" max="2" width="20.3981481481481" style="1" customWidth="1"/>
    <col min="3" max="7" width="9" style="1"/>
    <col min="8" max="8" width="12.462962962963" style="1" customWidth="1"/>
    <col min="9" max="9" width="11.8703703703704" style="1" customWidth="1"/>
    <col min="10" max="16384" width="9" style="1"/>
  </cols>
  <sheetData>
    <row r="1" ht="22.2" spans="1:9">
      <c r="A1" s="2" t="s">
        <v>2429</v>
      </c>
      <c r="B1" s="3"/>
      <c r="C1" s="2"/>
      <c r="D1" s="2"/>
      <c r="E1" s="2"/>
      <c r="F1" s="2"/>
      <c r="G1" s="2"/>
      <c r="H1" s="4"/>
      <c r="I1" s="2"/>
    </row>
    <row r="2" ht="15.6" spans="1:9">
      <c r="A2" s="5" t="s">
        <v>2430</v>
      </c>
      <c r="B2" s="6"/>
      <c r="C2" s="7"/>
      <c r="D2" s="5"/>
      <c r="E2" s="5"/>
      <c r="F2" s="5"/>
      <c r="G2" s="5"/>
      <c r="H2" s="8"/>
      <c r="I2" s="5"/>
    </row>
    <row r="3" ht="31.2" spans="1:9">
      <c r="A3" s="9" t="s">
        <v>2431</v>
      </c>
      <c r="B3" s="9"/>
      <c r="C3" s="9"/>
      <c r="D3" s="9"/>
      <c r="E3" s="9"/>
      <c r="F3" s="9"/>
      <c r="G3" s="9"/>
      <c r="H3" s="10" t="s">
        <v>2432</v>
      </c>
      <c r="I3" s="9" t="s">
        <v>615</v>
      </c>
    </row>
    <row r="4" ht="15.6" spans="1:9">
      <c r="A4" s="11" t="s">
        <v>5</v>
      </c>
      <c r="B4" s="12" t="s">
        <v>6</v>
      </c>
      <c r="C4" s="13" t="s">
        <v>15</v>
      </c>
      <c r="D4" s="13"/>
      <c r="E4" s="13"/>
      <c r="F4" s="13"/>
      <c r="G4" s="13"/>
      <c r="H4" s="14"/>
      <c r="I4" s="9"/>
    </row>
    <row r="5" ht="15.6" spans="1:9">
      <c r="A5" s="9"/>
      <c r="B5" s="15" t="s">
        <v>16</v>
      </c>
      <c r="C5" s="13" t="s">
        <v>17</v>
      </c>
      <c r="D5" s="13" t="s">
        <v>18</v>
      </c>
      <c r="E5" s="13" t="s">
        <v>19</v>
      </c>
      <c r="F5" s="13" t="s">
        <v>20</v>
      </c>
      <c r="G5" s="13" t="s">
        <v>21</v>
      </c>
      <c r="H5" s="14"/>
      <c r="I5" s="9"/>
    </row>
    <row r="6" ht="15.6" spans="1:9">
      <c r="A6" s="9">
        <v>1</v>
      </c>
      <c r="B6" s="15" t="s">
        <v>115</v>
      </c>
      <c r="C6" s="16"/>
      <c r="D6" s="16"/>
      <c r="E6" s="16">
        <v>1</v>
      </c>
      <c r="F6" s="16"/>
      <c r="G6" s="16"/>
      <c r="H6" s="14"/>
      <c r="I6" s="9"/>
    </row>
    <row r="7" ht="15.6" spans="1:9">
      <c r="A7" s="9">
        <v>2</v>
      </c>
      <c r="B7" s="15" t="s">
        <v>89</v>
      </c>
      <c r="C7" s="16"/>
      <c r="D7" s="16"/>
      <c r="E7" s="16">
        <v>6</v>
      </c>
      <c r="F7" s="16"/>
      <c r="G7" s="16"/>
      <c r="H7" s="14"/>
      <c r="I7" s="9"/>
    </row>
    <row r="8" ht="15.6" spans="1:9">
      <c r="A8" s="9"/>
      <c r="B8" s="12" t="s">
        <v>6</v>
      </c>
      <c r="C8" s="13" t="s">
        <v>24</v>
      </c>
      <c r="D8" s="13"/>
      <c r="E8" s="13"/>
      <c r="F8" s="13"/>
      <c r="G8" s="13"/>
      <c r="H8" s="14"/>
      <c r="I8" s="9"/>
    </row>
    <row r="9" ht="15.6" spans="1:9">
      <c r="A9" s="9"/>
      <c r="B9" s="15" t="s">
        <v>16</v>
      </c>
      <c r="C9" s="13" t="s">
        <v>17</v>
      </c>
      <c r="D9" s="13" t="s">
        <v>18</v>
      </c>
      <c r="E9" s="13" t="s">
        <v>19</v>
      </c>
      <c r="F9" s="13" t="s">
        <v>20</v>
      </c>
      <c r="G9" s="13" t="s">
        <v>21</v>
      </c>
      <c r="H9" s="14"/>
      <c r="I9" s="9"/>
    </row>
    <row r="10" ht="15.6" spans="1:9">
      <c r="A10" s="9">
        <v>3</v>
      </c>
      <c r="B10" s="17" t="s">
        <v>25</v>
      </c>
      <c r="C10" s="16"/>
      <c r="D10" s="16"/>
      <c r="E10" s="16"/>
      <c r="F10" s="16">
        <v>1</v>
      </c>
      <c r="G10" s="16"/>
      <c r="H10" s="14"/>
      <c r="I10" s="9"/>
    </row>
    <row r="11" ht="15.6" spans="1:9">
      <c r="A11" s="9">
        <v>4</v>
      </c>
      <c r="B11" s="17" t="s">
        <v>108</v>
      </c>
      <c r="C11" s="16"/>
      <c r="D11" s="16">
        <v>1</v>
      </c>
      <c r="E11" s="16">
        <v>2</v>
      </c>
      <c r="F11" s="16"/>
      <c r="G11" s="16"/>
      <c r="H11" s="14"/>
      <c r="I11" s="9"/>
    </row>
    <row r="12" ht="15.6" spans="1:9">
      <c r="A12" s="9">
        <v>5</v>
      </c>
      <c r="B12" s="17" t="s">
        <v>116</v>
      </c>
      <c r="C12" s="16"/>
      <c r="D12" s="16">
        <v>10</v>
      </c>
      <c r="E12" s="16"/>
      <c r="F12" s="16"/>
      <c r="G12" s="16"/>
      <c r="H12" s="14"/>
      <c r="I12" s="9"/>
    </row>
    <row r="13" ht="15.6" spans="1:9">
      <c r="A13" s="9">
        <v>6</v>
      </c>
      <c r="B13" s="17" t="s">
        <v>883</v>
      </c>
      <c r="C13" s="16"/>
      <c r="D13" s="16">
        <v>1</v>
      </c>
      <c r="E13" s="16"/>
      <c r="F13" s="16"/>
      <c r="G13" s="16"/>
      <c r="H13" s="14"/>
      <c r="I13" s="9"/>
    </row>
    <row r="14" ht="15.6" spans="1:9">
      <c r="A14" s="9"/>
      <c r="B14" s="12" t="s">
        <v>6</v>
      </c>
      <c r="C14" s="13" t="s">
        <v>30</v>
      </c>
      <c r="D14" s="13"/>
      <c r="E14" s="13"/>
      <c r="F14" s="13"/>
      <c r="G14" s="9"/>
      <c r="H14" s="14"/>
      <c r="I14" s="9"/>
    </row>
    <row r="15" ht="15.6" spans="1:9">
      <c r="A15" s="9"/>
      <c r="B15" s="15" t="s">
        <v>8</v>
      </c>
      <c r="C15" s="13">
        <v>100</v>
      </c>
      <c r="D15" s="13">
        <v>200</v>
      </c>
      <c r="E15" s="13">
        <v>300</v>
      </c>
      <c r="F15" s="13" t="s">
        <v>31</v>
      </c>
      <c r="G15" s="9"/>
      <c r="H15" s="14"/>
      <c r="I15" s="9"/>
    </row>
    <row r="16" ht="15.6" spans="1:9">
      <c r="A16" s="9">
        <v>7</v>
      </c>
      <c r="B16" s="17" t="s">
        <v>32</v>
      </c>
      <c r="C16" s="18"/>
      <c r="D16" s="18"/>
      <c r="E16" s="16">
        <v>21</v>
      </c>
      <c r="F16" s="16">
        <v>70</v>
      </c>
      <c r="G16" s="9"/>
      <c r="H16" s="14"/>
      <c r="I16" s="9"/>
    </row>
    <row r="17" ht="15.6" spans="1:9">
      <c r="A17" s="9"/>
      <c r="B17" s="12" t="s">
        <v>6</v>
      </c>
      <c r="C17" s="13" t="s">
        <v>35</v>
      </c>
      <c r="D17" s="13"/>
      <c r="E17" s="13"/>
      <c r="F17" s="13"/>
      <c r="G17" s="9"/>
      <c r="H17" s="14"/>
      <c r="I17" s="9"/>
    </row>
    <row r="18" ht="15.6" spans="1:9">
      <c r="A18" s="9"/>
      <c r="B18" s="15" t="s">
        <v>8</v>
      </c>
      <c r="C18" s="13">
        <v>100</v>
      </c>
      <c r="D18" s="13">
        <v>200</v>
      </c>
      <c r="E18" s="13">
        <v>300</v>
      </c>
      <c r="F18" s="13" t="s">
        <v>31</v>
      </c>
      <c r="G18" s="9"/>
      <c r="H18" s="14"/>
      <c r="I18" s="9"/>
    </row>
    <row r="19" ht="15.6" spans="1:9">
      <c r="A19" s="9">
        <v>8</v>
      </c>
      <c r="B19" s="17" t="s">
        <v>68</v>
      </c>
      <c r="C19" s="16"/>
      <c r="D19" s="16"/>
      <c r="E19" s="16">
        <v>3</v>
      </c>
      <c r="F19" s="16">
        <v>3</v>
      </c>
      <c r="G19" s="9"/>
      <c r="H19" s="14"/>
      <c r="I19" s="9"/>
    </row>
    <row r="20" ht="15.6" spans="1:9">
      <c r="A20" s="9">
        <v>9</v>
      </c>
      <c r="B20" s="17" t="s">
        <v>765</v>
      </c>
      <c r="C20" s="16"/>
      <c r="D20" s="16">
        <v>1</v>
      </c>
      <c r="E20" s="16"/>
      <c r="F20" s="16"/>
      <c r="G20" s="9"/>
      <c r="H20" s="14"/>
      <c r="I20" s="9"/>
    </row>
    <row r="21" ht="15.6" spans="1:9">
      <c r="A21" s="9"/>
      <c r="B21" s="19" t="s">
        <v>6</v>
      </c>
      <c r="C21" s="20" t="s">
        <v>7</v>
      </c>
      <c r="D21" s="20"/>
      <c r="E21" s="20"/>
      <c r="F21" s="9"/>
      <c r="G21" s="9"/>
      <c r="H21" s="14"/>
      <c r="I21" s="9"/>
    </row>
    <row r="22" ht="15.6" spans="1:9">
      <c r="A22" s="9"/>
      <c r="B22" s="19"/>
      <c r="C22" s="20"/>
      <c r="D22" s="20"/>
      <c r="E22" s="20"/>
      <c r="F22" s="9"/>
      <c r="G22" s="9"/>
      <c r="H22" s="14"/>
      <c r="I22" s="9"/>
    </row>
    <row r="23" ht="15.6" spans="1:9">
      <c r="A23" s="9"/>
      <c r="B23" s="21" t="s">
        <v>8</v>
      </c>
      <c r="C23" s="22" t="s">
        <v>9</v>
      </c>
      <c r="D23" s="22" t="s">
        <v>10</v>
      </c>
      <c r="E23" s="22" t="s">
        <v>11</v>
      </c>
      <c r="F23" s="9"/>
      <c r="G23" s="9"/>
      <c r="H23" s="14"/>
      <c r="I23" s="9"/>
    </row>
    <row r="24" ht="15.6" spans="1:9">
      <c r="A24" s="9">
        <v>10</v>
      </c>
      <c r="B24" s="21" t="s">
        <v>96</v>
      </c>
      <c r="C24" s="23">
        <v>43.6</v>
      </c>
      <c r="D24" s="24"/>
      <c r="E24" s="24"/>
      <c r="F24" s="9"/>
      <c r="G24" s="9"/>
      <c r="H24" s="14"/>
      <c r="I24" s="9"/>
    </row>
    <row r="25" ht="15.6" spans="1:9">
      <c r="A25" s="9">
        <v>11</v>
      </c>
      <c r="B25" s="21" t="s">
        <v>38</v>
      </c>
      <c r="C25" s="23">
        <v>85.6</v>
      </c>
      <c r="D25" s="24"/>
      <c r="E25" s="24"/>
      <c r="F25" s="9"/>
      <c r="G25" s="9"/>
      <c r="H25" s="14"/>
      <c r="I25" s="9"/>
    </row>
    <row r="26" ht="15.6" spans="1:9">
      <c r="A26" s="9">
        <v>12</v>
      </c>
      <c r="B26" s="21" t="s">
        <v>118</v>
      </c>
      <c r="C26" s="23">
        <v>363.4</v>
      </c>
      <c r="D26" s="24"/>
      <c r="E26" s="24"/>
      <c r="F26" s="9"/>
      <c r="G26" s="9"/>
      <c r="H26" s="14"/>
      <c r="I26" s="9"/>
    </row>
    <row r="27" ht="15.6" spans="1:9">
      <c r="A27" s="9">
        <v>13</v>
      </c>
      <c r="B27" s="21" t="s">
        <v>91</v>
      </c>
      <c r="C27" s="23">
        <v>268.9</v>
      </c>
      <c r="D27" s="24"/>
      <c r="E27" s="24"/>
      <c r="F27" s="9"/>
      <c r="G27" s="9"/>
      <c r="H27" s="14"/>
      <c r="I27" s="9"/>
    </row>
    <row r="28" ht="15.6" spans="1:9">
      <c r="A28" s="9">
        <v>14</v>
      </c>
      <c r="B28" s="21" t="s">
        <v>97</v>
      </c>
      <c r="C28" s="23">
        <v>86.5</v>
      </c>
      <c r="D28" s="24"/>
      <c r="E28" s="24"/>
      <c r="F28" s="9"/>
      <c r="G28" s="9"/>
      <c r="H28" s="14"/>
      <c r="I28" s="9"/>
    </row>
    <row r="29" ht="15.6" spans="1:9">
      <c r="A29" s="9"/>
      <c r="B29" s="25" t="s">
        <v>40</v>
      </c>
      <c r="C29" s="26" t="s">
        <v>41</v>
      </c>
      <c r="D29" s="26"/>
      <c r="E29" s="26"/>
      <c r="F29" s="9"/>
      <c r="G29" s="9"/>
      <c r="H29" s="14"/>
      <c r="I29" s="9"/>
    </row>
    <row r="30" ht="15.6" spans="1:9">
      <c r="A30" s="9"/>
      <c r="B30" s="25"/>
      <c r="C30" s="13" t="s">
        <v>42</v>
      </c>
      <c r="D30" s="13" t="s">
        <v>43</v>
      </c>
      <c r="E30" s="13" t="s">
        <v>44</v>
      </c>
      <c r="F30" s="9"/>
      <c r="G30" s="9"/>
      <c r="H30" s="14"/>
      <c r="I30" s="9"/>
    </row>
    <row r="31" ht="15.6" spans="1:9">
      <c r="A31" s="9">
        <v>15</v>
      </c>
      <c r="B31" s="15" t="s">
        <v>191</v>
      </c>
      <c r="C31" s="16"/>
      <c r="D31" s="16"/>
      <c r="E31" s="18">
        <v>389.1</v>
      </c>
      <c r="F31" s="9"/>
      <c r="G31" s="9"/>
      <c r="H31" s="14"/>
      <c r="I31" s="9"/>
    </row>
    <row r="32" ht="15.6" spans="1:9">
      <c r="A32" s="9"/>
      <c r="B32" s="25" t="s">
        <v>40</v>
      </c>
      <c r="C32" s="26" t="s">
        <v>46</v>
      </c>
      <c r="D32" s="9"/>
      <c r="E32" s="9"/>
      <c r="F32" s="9"/>
      <c r="G32" s="9"/>
      <c r="H32" s="14"/>
      <c r="I32" s="9"/>
    </row>
    <row r="33" ht="15.6" spans="1:9">
      <c r="A33" s="9"/>
      <c r="B33" s="25"/>
      <c r="C33" s="26" t="s">
        <v>47</v>
      </c>
      <c r="D33" s="9"/>
      <c r="E33" s="9"/>
      <c r="F33" s="9"/>
      <c r="G33" s="9"/>
      <c r="H33" s="14"/>
      <c r="I33" s="9"/>
    </row>
    <row r="34" ht="15.6" spans="1:9">
      <c r="A34" s="9">
        <v>16</v>
      </c>
      <c r="B34" s="27" t="s">
        <v>48</v>
      </c>
      <c r="C34" s="18">
        <v>2435.8</v>
      </c>
      <c r="D34" s="9"/>
      <c r="E34" s="9"/>
      <c r="F34" s="9"/>
      <c r="G34" s="9"/>
      <c r="H34" s="14"/>
      <c r="I34" s="9"/>
    </row>
    <row r="35" ht="15.6" spans="1:9">
      <c r="A35" s="9"/>
      <c r="B35" s="25" t="s">
        <v>40</v>
      </c>
      <c r="C35" s="26" t="s">
        <v>194</v>
      </c>
      <c r="D35" s="26"/>
      <c r="E35" s="26"/>
      <c r="F35" s="9"/>
      <c r="G35" s="9"/>
      <c r="H35" s="14"/>
      <c r="I35" s="9"/>
    </row>
    <row r="36" ht="46.8" spans="1:9">
      <c r="A36" s="9"/>
      <c r="B36" s="25"/>
      <c r="C36" s="28" t="s">
        <v>195</v>
      </c>
      <c r="D36" s="28" t="s">
        <v>196</v>
      </c>
      <c r="E36" s="28" t="s">
        <v>197</v>
      </c>
      <c r="F36" s="9"/>
      <c r="G36" s="9"/>
      <c r="H36" s="14"/>
      <c r="I36" s="9"/>
    </row>
    <row r="37" ht="15.6" spans="1:9">
      <c r="A37" s="9">
        <v>17</v>
      </c>
      <c r="B37" s="27" t="s">
        <v>2220</v>
      </c>
      <c r="C37" s="16"/>
      <c r="D37" s="18">
        <v>27.8</v>
      </c>
      <c r="E37" s="16"/>
      <c r="F37" s="9"/>
      <c r="G37" s="9"/>
      <c r="H37" s="14"/>
      <c r="I37" s="9"/>
    </row>
    <row r="38" ht="15.6" spans="1:9">
      <c r="A38" s="9"/>
      <c r="B38" s="12" t="s">
        <v>6</v>
      </c>
      <c r="C38" s="26" t="s">
        <v>49</v>
      </c>
      <c r="D38" s="26"/>
      <c r="E38" s="26"/>
      <c r="F38" s="9"/>
      <c r="G38" s="9"/>
      <c r="H38" s="14"/>
      <c r="I38" s="9"/>
    </row>
    <row r="39" ht="15.6" spans="1:9">
      <c r="A39" s="9"/>
      <c r="B39" s="15" t="s">
        <v>50</v>
      </c>
      <c r="C39" s="26">
        <v>100</v>
      </c>
      <c r="D39" s="26">
        <v>200</v>
      </c>
      <c r="E39" s="26" t="s">
        <v>51</v>
      </c>
      <c r="F39" s="9"/>
      <c r="G39" s="9"/>
      <c r="H39" s="14"/>
      <c r="I39" s="9"/>
    </row>
    <row r="40" ht="15.6" spans="1:9">
      <c r="A40" s="9">
        <v>18</v>
      </c>
      <c r="B40" s="17" t="s">
        <v>52</v>
      </c>
      <c r="C40" s="16">
        <v>2</v>
      </c>
      <c r="D40" s="16"/>
      <c r="E40" s="16"/>
      <c r="F40" s="9"/>
      <c r="G40" s="9"/>
      <c r="H40" s="14"/>
      <c r="I40" s="9"/>
    </row>
    <row r="41" ht="15.6" spans="1:9">
      <c r="A41" s="9">
        <v>19</v>
      </c>
      <c r="B41" s="17" t="s">
        <v>84</v>
      </c>
      <c r="C41" s="16">
        <v>5</v>
      </c>
      <c r="D41" s="16"/>
      <c r="E41" s="16"/>
      <c r="F41" s="9"/>
      <c r="G41" s="9"/>
      <c r="H41" s="14"/>
      <c r="I41" s="9"/>
    </row>
    <row r="42" ht="15.6" spans="1:9">
      <c r="A42" s="9">
        <v>20</v>
      </c>
      <c r="B42" s="17" t="s">
        <v>53</v>
      </c>
      <c r="C42" s="16">
        <v>6</v>
      </c>
      <c r="D42" s="16">
        <v>1</v>
      </c>
      <c r="E42" s="16"/>
      <c r="F42" s="9"/>
      <c r="G42" s="9"/>
      <c r="H42" s="14"/>
      <c r="I42" s="9"/>
    </row>
    <row r="43" ht="15.6" spans="1:9">
      <c r="A43" s="9">
        <v>21</v>
      </c>
      <c r="B43" s="17" t="s">
        <v>137</v>
      </c>
      <c r="C43" s="16"/>
      <c r="D43" s="16">
        <v>1</v>
      </c>
      <c r="E43" s="16"/>
      <c r="F43" s="9"/>
      <c r="G43" s="9"/>
      <c r="H43" s="14"/>
      <c r="I43" s="9"/>
    </row>
    <row r="44" ht="15.6" spans="1:9">
      <c r="A44" s="9">
        <v>22</v>
      </c>
      <c r="B44" s="17" t="s">
        <v>55</v>
      </c>
      <c r="C44" s="16">
        <v>28</v>
      </c>
      <c r="D44" s="16"/>
      <c r="E44" s="16"/>
      <c r="F44" s="9"/>
      <c r="G44" s="9"/>
      <c r="H44" s="14"/>
      <c r="I44" s="9"/>
    </row>
    <row r="45" ht="31.2" spans="1:9">
      <c r="A45" s="9" t="s">
        <v>2433</v>
      </c>
      <c r="B45" s="9"/>
      <c r="C45" s="9"/>
      <c r="D45" s="9"/>
      <c r="E45" s="9"/>
      <c r="F45" s="9"/>
      <c r="G45" s="9"/>
      <c r="H45" s="10" t="s">
        <v>2434</v>
      </c>
      <c r="I45" s="9" t="s">
        <v>615</v>
      </c>
    </row>
    <row r="46" ht="15.6" spans="1:9">
      <c r="A46" s="11" t="s">
        <v>5</v>
      </c>
      <c r="B46" s="12" t="s">
        <v>6</v>
      </c>
      <c r="C46" s="13" t="s">
        <v>15</v>
      </c>
      <c r="D46" s="13"/>
      <c r="E46" s="13"/>
      <c r="F46" s="13"/>
      <c r="G46" s="13"/>
      <c r="H46" s="14"/>
      <c r="I46" s="9"/>
    </row>
    <row r="47" ht="15.6" spans="1:9">
      <c r="A47" s="9"/>
      <c r="B47" s="15" t="s">
        <v>16</v>
      </c>
      <c r="C47" s="13" t="s">
        <v>17</v>
      </c>
      <c r="D47" s="13" t="s">
        <v>18</v>
      </c>
      <c r="E47" s="13" t="s">
        <v>19</v>
      </c>
      <c r="F47" s="13" t="s">
        <v>20</v>
      </c>
      <c r="G47" s="13" t="s">
        <v>21</v>
      </c>
      <c r="H47" s="14"/>
      <c r="I47" s="9"/>
    </row>
    <row r="48" ht="15.6" spans="1:9">
      <c r="A48" s="9">
        <v>1</v>
      </c>
      <c r="B48" s="15" t="s">
        <v>89</v>
      </c>
      <c r="C48" s="16"/>
      <c r="D48" s="16"/>
      <c r="E48" s="16">
        <v>1</v>
      </c>
      <c r="F48" s="16">
        <v>1</v>
      </c>
      <c r="G48" s="16">
        <v>1</v>
      </c>
      <c r="H48" s="14"/>
      <c r="I48" s="9"/>
    </row>
    <row r="49" ht="15.6" spans="1:9">
      <c r="A49" s="9"/>
      <c r="B49" s="12" t="s">
        <v>6</v>
      </c>
      <c r="C49" s="13" t="s">
        <v>24</v>
      </c>
      <c r="D49" s="13"/>
      <c r="E49" s="13"/>
      <c r="F49" s="13"/>
      <c r="G49" s="13"/>
      <c r="H49" s="14"/>
      <c r="I49" s="9"/>
    </row>
    <row r="50" ht="15.6" spans="1:9">
      <c r="A50" s="9"/>
      <c r="B50" s="15" t="s">
        <v>16</v>
      </c>
      <c r="C50" s="13" t="s">
        <v>17</v>
      </c>
      <c r="D50" s="13" t="s">
        <v>18</v>
      </c>
      <c r="E50" s="13" t="s">
        <v>19</v>
      </c>
      <c r="F50" s="13" t="s">
        <v>20</v>
      </c>
      <c r="G50" s="13" t="s">
        <v>21</v>
      </c>
      <c r="H50" s="14"/>
      <c r="I50" s="9"/>
    </row>
    <row r="51" ht="15.6" spans="1:9">
      <c r="A51" s="9">
        <v>2</v>
      </c>
      <c r="B51" s="17" t="s">
        <v>26</v>
      </c>
      <c r="C51" s="16"/>
      <c r="D51" s="16">
        <v>7</v>
      </c>
      <c r="E51" s="16">
        <v>10</v>
      </c>
      <c r="F51" s="16">
        <v>7</v>
      </c>
      <c r="G51" s="16">
        <v>4</v>
      </c>
      <c r="H51" s="14"/>
      <c r="I51" s="9"/>
    </row>
    <row r="52" ht="15.6" spans="1:9">
      <c r="A52" s="9"/>
      <c r="B52" s="25" t="s">
        <v>40</v>
      </c>
      <c r="C52" s="26" t="s">
        <v>46</v>
      </c>
      <c r="D52" s="9"/>
      <c r="E52" s="9"/>
      <c r="F52" s="9"/>
      <c r="G52" s="9"/>
      <c r="H52" s="14"/>
      <c r="I52" s="9"/>
    </row>
    <row r="53" ht="15.6" spans="1:9">
      <c r="A53" s="9"/>
      <c r="B53" s="25"/>
      <c r="C53" s="26" t="s">
        <v>47</v>
      </c>
      <c r="D53" s="9"/>
      <c r="E53" s="9"/>
      <c r="F53" s="9"/>
      <c r="G53" s="9"/>
      <c r="H53" s="14"/>
      <c r="I53" s="9"/>
    </row>
    <row r="54" ht="15.6" spans="1:9">
      <c r="A54" s="9">
        <v>3</v>
      </c>
      <c r="B54" s="27" t="s">
        <v>48</v>
      </c>
      <c r="C54" s="18">
        <v>110.3</v>
      </c>
      <c r="D54" s="9"/>
      <c r="E54" s="9"/>
      <c r="F54" s="9"/>
      <c r="G54" s="9"/>
      <c r="H54" s="14"/>
      <c r="I54" s="9"/>
    </row>
    <row r="55" ht="31.2" spans="1:9">
      <c r="A55" s="9" t="s">
        <v>2435</v>
      </c>
      <c r="B55" s="9"/>
      <c r="C55" s="9"/>
      <c r="D55" s="9"/>
      <c r="E55" s="9"/>
      <c r="F55" s="9"/>
      <c r="G55" s="9"/>
      <c r="H55" s="10" t="s">
        <v>2436</v>
      </c>
      <c r="I55" s="9" t="s">
        <v>615</v>
      </c>
    </row>
    <row r="56" ht="15.6" spans="1:9">
      <c r="A56" s="11" t="s">
        <v>5</v>
      </c>
      <c r="B56" s="12" t="s">
        <v>6</v>
      </c>
      <c r="C56" s="13" t="s">
        <v>15</v>
      </c>
      <c r="D56" s="13"/>
      <c r="E56" s="13"/>
      <c r="F56" s="13"/>
      <c r="G56" s="13"/>
      <c r="H56" s="14"/>
      <c r="I56" s="9"/>
    </row>
    <row r="57" ht="15.6" spans="1:9">
      <c r="A57" s="9"/>
      <c r="B57" s="15" t="s">
        <v>16</v>
      </c>
      <c r="C57" s="13" t="s">
        <v>17</v>
      </c>
      <c r="D57" s="13" t="s">
        <v>18</v>
      </c>
      <c r="E57" s="13" t="s">
        <v>19</v>
      </c>
      <c r="F57" s="13" t="s">
        <v>20</v>
      </c>
      <c r="G57" s="13" t="s">
        <v>21</v>
      </c>
      <c r="H57" s="14"/>
      <c r="I57" s="9"/>
    </row>
    <row r="58" ht="15.6" spans="1:9">
      <c r="A58" s="9">
        <v>1</v>
      </c>
      <c r="B58" s="15" t="s">
        <v>1842</v>
      </c>
      <c r="C58" s="16"/>
      <c r="D58" s="16"/>
      <c r="E58" s="16"/>
      <c r="F58" s="16">
        <v>1</v>
      </c>
      <c r="G58" s="16">
        <v>6</v>
      </c>
      <c r="H58" s="14"/>
      <c r="I58" s="9"/>
    </row>
    <row r="59" ht="15.6" spans="1:9">
      <c r="A59" s="9">
        <v>2</v>
      </c>
      <c r="B59" s="15" t="s">
        <v>59</v>
      </c>
      <c r="C59" s="16">
        <v>1</v>
      </c>
      <c r="D59" s="16">
        <v>3</v>
      </c>
      <c r="E59" s="16"/>
      <c r="F59" s="16"/>
      <c r="G59" s="16"/>
      <c r="H59" s="14"/>
      <c r="I59" s="9"/>
    </row>
    <row r="60" ht="15.6" spans="1:9">
      <c r="A60" s="9">
        <v>3</v>
      </c>
      <c r="B60" s="15" t="s">
        <v>115</v>
      </c>
      <c r="C60" s="16"/>
      <c r="D60" s="16">
        <v>3</v>
      </c>
      <c r="E60" s="16">
        <v>27</v>
      </c>
      <c r="F60" s="16">
        <v>3</v>
      </c>
      <c r="G60" s="16"/>
      <c r="H60" s="14"/>
      <c r="I60" s="9"/>
    </row>
    <row r="61" ht="15.6" spans="1:9">
      <c r="A61" s="9">
        <v>4</v>
      </c>
      <c r="B61" s="15" t="s">
        <v>22</v>
      </c>
      <c r="C61" s="16">
        <v>1</v>
      </c>
      <c r="D61" s="16"/>
      <c r="E61" s="16"/>
      <c r="F61" s="16"/>
      <c r="G61" s="16"/>
      <c r="H61" s="14"/>
      <c r="I61" s="9"/>
    </row>
    <row r="62" ht="15.6" spans="1:9">
      <c r="A62" s="9">
        <v>5</v>
      </c>
      <c r="B62" s="15" t="s">
        <v>23</v>
      </c>
      <c r="C62" s="16"/>
      <c r="D62" s="16"/>
      <c r="E62" s="16">
        <v>3</v>
      </c>
      <c r="F62" s="16"/>
      <c r="G62" s="16"/>
      <c r="H62" s="14"/>
      <c r="I62" s="9"/>
    </row>
    <row r="63" ht="15.6" spans="1:9">
      <c r="A63" s="9">
        <v>6</v>
      </c>
      <c r="B63" s="15" t="s">
        <v>89</v>
      </c>
      <c r="C63" s="16"/>
      <c r="D63" s="16">
        <v>1</v>
      </c>
      <c r="E63" s="16">
        <v>9</v>
      </c>
      <c r="F63" s="16">
        <v>8</v>
      </c>
      <c r="G63" s="16">
        <v>2</v>
      </c>
      <c r="H63" s="14"/>
      <c r="I63" s="9"/>
    </row>
    <row r="64" ht="15.6" spans="1:9">
      <c r="A64" s="9">
        <v>7</v>
      </c>
      <c r="B64" s="15" t="s">
        <v>60</v>
      </c>
      <c r="C64" s="16"/>
      <c r="D64" s="16">
        <v>83</v>
      </c>
      <c r="E64" s="16"/>
      <c r="F64" s="16"/>
      <c r="G64" s="16"/>
      <c r="H64" s="14"/>
      <c r="I64" s="9"/>
    </row>
    <row r="65" ht="15.6" spans="1:9">
      <c r="A65" s="9"/>
      <c r="B65" s="12" t="s">
        <v>6</v>
      </c>
      <c r="C65" s="13" t="s">
        <v>24</v>
      </c>
      <c r="D65" s="13"/>
      <c r="E65" s="13"/>
      <c r="F65" s="13"/>
      <c r="G65" s="13"/>
      <c r="H65" s="14"/>
      <c r="I65" s="9"/>
    </row>
    <row r="66" ht="15.6" spans="1:9">
      <c r="A66" s="9"/>
      <c r="B66" s="15" t="s">
        <v>16</v>
      </c>
      <c r="C66" s="13" t="s">
        <v>17</v>
      </c>
      <c r="D66" s="13" t="s">
        <v>18</v>
      </c>
      <c r="E66" s="13" t="s">
        <v>19</v>
      </c>
      <c r="F66" s="13" t="s">
        <v>20</v>
      </c>
      <c r="G66" s="13" t="s">
        <v>21</v>
      </c>
      <c r="H66" s="14"/>
      <c r="I66" s="9"/>
    </row>
    <row r="67" ht="15.6" spans="1:9">
      <c r="A67" s="9">
        <v>8</v>
      </c>
      <c r="B67" s="17" t="s">
        <v>25</v>
      </c>
      <c r="C67" s="16"/>
      <c r="D67" s="16"/>
      <c r="E67" s="16"/>
      <c r="F67" s="16"/>
      <c r="G67" s="16">
        <v>1</v>
      </c>
      <c r="H67" s="14"/>
      <c r="I67" s="9"/>
    </row>
    <row r="68" ht="15.6" spans="1:9">
      <c r="A68" s="9">
        <v>9</v>
      </c>
      <c r="B68" s="17" t="s">
        <v>26</v>
      </c>
      <c r="C68" s="16">
        <v>1</v>
      </c>
      <c r="D68" s="16">
        <v>11</v>
      </c>
      <c r="E68" s="16">
        <v>18</v>
      </c>
      <c r="F68" s="16">
        <v>5</v>
      </c>
      <c r="G68" s="16"/>
      <c r="H68" s="14"/>
      <c r="I68" s="9"/>
    </row>
    <row r="69" ht="15.6" spans="1:9">
      <c r="A69" s="9">
        <v>10</v>
      </c>
      <c r="B69" s="17" t="s">
        <v>90</v>
      </c>
      <c r="C69" s="16">
        <v>9</v>
      </c>
      <c r="D69" s="16"/>
      <c r="E69" s="16"/>
      <c r="F69" s="16"/>
      <c r="G69" s="16"/>
      <c r="H69" s="14"/>
      <c r="I69" s="9"/>
    </row>
    <row r="70" ht="15.6" spans="1:9">
      <c r="A70" s="9"/>
      <c r="B70" s="12" t="s">
        <v>6</v>
      </c>
      <c r="C70" s="13" t="s">
        <v>30</v>
      </c>
      <c r="D70" s="13"/>
      <c r="E70" s="13"/>
      <c r="F70" s="13"/>
      <c r="G70" s="9"/>
      <c r="H70" s="14"/>
      <c r="I70" s="9"/>
    </row>
    <row r="71" ht="15.6" spans="1:9">
      <c r="A71" s="9"/>
      <c r="B71" s="15" t="s">
        <v>8</v>
      </c>
      <c r="C71" s="13">
        <v>100</v>
      </c>
      <c r="D71" s="13">
        <v>200</v>
      </c>
      <c r="E71" s="13">
        <v>300</v>
      </c>
      <c r="F71" s="13" t="s">
        <v>31</v>
      </c>
      <c r="G71" s="9"/>
      <c r="H71" s="14"/>
      <c r="I71" s="9"/>
    </row>
    <row r="72" ht="15.6" spans="1:9">
      <c r="A72" s="9">
        <v>11</v>
      </c>
      <c r="B72" s="17" t="s">
        <v>63</v>
      </c>
      <c r="C72" s="16">
        <v>12</v>
      </c>
      <c r="D72" s="16">
        <v>12</v>
      </c>
      <c r="E72" s="16"/>
      <c r="F72" s="16"/>
      <c r="G72" s="9"/>
      <c r="H72" s="14"/>
      <c r="I72" s="9"/>
    </row>
    <row r="73" ht="15.6" spans="1:9">
      <c r="A73" s="9">
        <v>12</v>
      </c>
      <c r="B73" s="17" t="s">
        <v>1417</v>
      </c>
      <c r="C73" s="16"/>
      <c r="D73" s="16">
        <v>1</v>
      </c>
      <c r="E73" s="16"/>
      <c r="F73" s="16"/>
      <c r="G73" s="9"/>
      <c r="H73" s="14"/>
      <c r="I73" s="9"/>
    </row>
    <row r="74" ht="15.6" spans="1:9">
      <c r="A74" s="9">
        <v>13</v>
      </c>
      <c r="B74" s="17" t="s">
        <v>70</v>
      </c>
      <c r="C74" s="16">
        <v>1</v>
      </c>
      <c r="D74" s="16"/>
      <c r="E74" s="16"/>
      <c r="F74" s="16"/>
      <c r="G74" s="9"/>
      <c r="H74" s="14"/>
      <c r="I74" s="9"/>
    </row>
    <row r="75" ht="15.6" spans="1:9">
      <c r="A75" s="9">
        <v>14</v>
      </c>
      <c r="B75" s="17" t="s">
        <v>32</v>
      </c>
      <c r="C75" s="16"/>
      <c r="D75" s="16"/>
      <c r="E75" s="16">
        <v>71</v>
      </c>
      <c r="F75" s="16">
        <v>15</v>
      </c>
      <c r="G75" s="9"/>
      <c r="H75" s="14"/>
      <c r="I75" s="9"/>
    </row>
    <row r="76" ht="15.6" spans="1:9">
      <c r="A76" s="9">
        <v>15</v>
      </c>
      <c r="B76" s="17" t="s">
        <v>110</v>
      </c>
      <c r="C76" s="16"/>
      <c r="D76" s="16"/>
      <c r="E76" s="16">
        <v>3</v>
      </c>
      <c r="F76" s="16"/>
      <c r="G76" s="9"/>
      <c r="H76" s="14"/>
      <c r="I76" s="9"/>
    </row>
    <row r="77" ht="15.6" spans="1:9">
      <c r="A77" s="9">
        <v>16</v>
      </c>
      <c r="B77" s="17" t="s">
        <v>177</v>
      </c>
      <c r="C77" s="16"/>
      <c r="D77" s="16">
        <v>3</v>
      </c>
      <c r="E77" s="16"/>
      <c r="F77" s="16"/>
      <c r="G77" s="9"/>
      <c r="H77" s="14"/>
      <c r="I77" s="9"/>
    </row>
    <row r="78" ht="15.6" spans="1:9">
      <c r="A78" s="9"/>
      <c r="B78" s="12" t="s">
        <v>6</v>
      </c>
      <c r="C78" s="13" t="s">
        <v>35</v>
      </c>
      <c r="D78" s="13"/>
      <c r="E78" s="13"/>
      <c r="F78" s="13"/>
      <c r="G78" s="9"/>
      <c r="H78" s="14"/>
      <c r="I78" s="9"/>
    </row>
    <row r="79" ht="15.6" spans="1:9">
      <c r="A79" s="9"/>
      <c r="B79" s="15" t="s">
        <v>8</v>
      </c>
      <c r="C79" s="13">
        <v>100</v>
      </c>
      <c r="D79" s="13">
        <v>200</v>
      </c>
      <c r="E79" s="13">
        <v>300</v>
      </c>
      <c r="F79" s="13" t="s">
        <v>31</v>
      </c>
      <c r="G79" s="9"/>
      <c r="H79" s="14"/>
      <c r="I79" s="9"/>
    </row>
    <row r="80" ht="15.6" spans="1:9">
      <c r="A80" s="9">
        <v>17</v>
      </c>
      <c r="B80" s="17" t="s">
        <v>68</v>
      </c>
      <c r="C80" s="16"/>
      <c r="D80" s="16"/>
      <c r="E80" s="16"/>
      <c r="F80" s="16">
        <v>3</v>
      </c>
      <c r="G80" s="9"/>
      <c r="H80" s="14"/>
      <c r="I80" s="9"/>
    </row>
    <row r="81" ht="15.6" spans="1:9">
      <c r="A81" s="9">
        <v>18</v>
      </c>
      <c r="B81" s="17" t="s">
        <v>765</v>
      </c>
      <c r="C81" s="16">
        <v>1</v>
      </c>
      <c r="D81" s="16">
        <v>6</v>
      </c>
      <c r="E81" s="16"/>
      <c r="F81" s="16"/>
      <c r="G81" s="9"/>
      <c r="H81" s="14"/>
      <c r="I81" s="9"/>
    </row>
    <row r="82" ht="15.6" spans="1:9">
      <c r="A82" s="9">
        <v>19</v>
      </c>
      <c r="B82" s="17" t="s">
        <v>36</v>
      </c>
      <c r="C82" s="16"/>
      <c r="D82" s="16"/>
      <c r="E82" s="16">
        <v>35</v>
      </c>
      <c r="F82" s="16"/>
      <c r="G82" s="9"/>
      <c r="H82" s="14"/>
      <c r="I82" s="9"/>
    </row>
    <row r="83" ht="15.6" spans="1:9">
      <c r="A83" s="9"/>
      <c r="B83" s="19" t="s">
        <v>6</v>
      </c>
      <c r="C83" s="20" t="s">
        <v>7</v>
      </c>
      <c r="D83" s="20"/>
      <c r="E83" s="20"/>
      <c r="F83" s="9"/>
      <c r="G83" s="9"/>
      <c r="H83" s="14"/>
      <c r="I83" s="9"/>
    </row>
    <row r="84" ht="15.6" spans="1:9">
      <c r="A84" s="9"/>
      <c r="B84" s="19"/>
      <c r="C84" s="20"/>
      <c r="D84" s="20"/>
      <c r="E84" s="20"/>
      <c r="F84" s="9"/>
      <c r="G84" s="9"/>
      <c r="H84" s="14"/>
      <c r="I84" s="9"/>
    </row>
    <row r="85" ht="15.6" spans="1:9">
      <c r="A85" s="9"/>
      <c r="B85" s="21" t="s">
        <v>8</v>
      </c>
      <c r="C85" s="22" t="s">
        <v>9</v>
      </c>
      <c r="D85" s="22" t="s">
        <v>10</v>
      </c>
      <c r="E85" s="22" t="s">
        <v>11</v>
      </c>
      <c r="F85" s="9"/>
      <c r="G85" s="9"/>
      <c r="H85" s="14"/>
      <c r="I85" s="9"/>
    </row>
    <row r="86" ht="15.6" spans="1:9">
      <c r="A86" s="9">
        <v>20</v>
      </c>
      <c r="B86" s="21" t="s">
        <v>63</v>
      </c>
      <c r="C86" s="16"/>
      <c r="D86" s="16">
        <v>1193</v>
      </c>
      <c r="E86" s="16"/>
      <c r="F86" s="9"/>
      <c r="G86" s="9"/>
      <c r="H86" s="14"/>
      <c r="I86" s="9"/>
    </row>
    <row r="87" ht="15.6" spans="1:9">
      <c r="A87" s="9">
        <v>21</v>
      </c>
      <c r="B87" s="21" t="s">
        <v>96</v>
      </c>
      <c r="C87" s="16">
        <v>66</v>
      </c>
      <c r="D87" s="16"/>
      <c r="E87" s="16"/>
      <c r="F87" s="9"/>
      <c r="G87" s="9"/>
      <c r="H87" s="14"/>
      <c r="I87" s="9"/>
    </row>
    <row r="88" ht="15.6" spans="1:9">
      <c r="A88" s="9">
        <v>22</v>
      </c>
      <c r="B88" s="21" t="s">
        <v>70</v>
      </c>
      <c r="C88" s="16">
        <v>29</v>
      </c>
      <c r="D88" s="16"/>
      <c r="E88" s="16"/>
      <c r="F88" s="9"/>
      <c r="G88" s="9"/>
      <c r="H88" s="14"/>
      <c r="I88" s="9"/>
    </row>
    <row r="89" ht="15.6" spans="1:9">
      <c r="A89" s="9">
        <v>23</v>
      </c>
      <c r="B89" s="21" t="s">
        <v>39</v>
      </c>
      <c r="C89" s="16">
        <v>198.5</v>
      </c>
      <c r="D89" s="16"/>
      <c r="E89" s="16"/>
      <c r="F89" s="9"/>
      <c r="G89" s="9"/>
      <c r="H89" s="14"/>
      <c r="I89" s="9"/>
    </row>
    <row r="90" ht="15.6" spans="1:9">
      <c r="A90" s="9">
        <v>24</v>
      </c>
      <c r="B90" s="21" t="s">
        <v>91</v>
      </c>
      <c r="C90" s="16">
        <v>291.5</v>
      </c>
      <c r="D90" s="16"/>
      <c r="E90" s="16"/>
      <c r="F90" s="9"/>
      <c r="G90" s="9"/>
      <c r="H90" s="14"/>
      <c r="I90" s="9"/>
    </row>
    <row r="91" ht="15.6" spans="1:9">
      <c r="A91" s="9">
        <v>25</v>
      </c>
      <c r="B91" s="21" t="s">
        <v>628</v>
      </c>
      <c r="C91" s="16">
        <v>129.9</v>
      </c>
      <c r="D91" s="16"/>
      <c r="E91" s="16"/>
      <c r="F91" s="9"/>
      <c r="G91" s="9"/>
      <c r="H91" s="14"/>
      <c r="I91" s="9"/>
    </row>
    <row r="92" ht="15.6" spans="1:9">
      <c r="A92" s="9">
        <v>26</v>
      </c>
      <c r="B92" s="21" t="s">
        <v>97</v>
      </c>
      <c r="C92" s="16">
        <v>119.7</v>
      </c>
      <c r="D92" s="16"/>
      <c r="E92" s="16"/>
      <c r="F92" s="9"/>
      <c r="G92" s="9"/>
      <c r="H92" s="14"/>
      <c r="I92" s="9"/>
    </row>
    <row r="93" ht="15.6" spans="1:9">
      <c r="A93" s="9">
        <v>27</v>
      </c>
      <c r="B93" s="21" t="s">
        <v>12</v>
      </c>
      <c r="C93" s="16"/>
      <c r="D93" s="16">
        <v>88.2</v>
      </c>
      <c r="E93" s="16">
        <v>56.6</v>
      </c>
      <c r="F93" s="9"/>
      <c r="G93" s="9"/>
      <c r="H93" s="14"/>
      <c r="I93" s="9"/>
    </row>
    <row r="94" ht="15.6" spans="1:9">
      <c r="A94" s="9">
        <v>28</v>
      </c>
      <c r="B94" s="21" t="s">
        <v>82</v>
      </c>
      <c r="C94" s="16">
        <v>7.7</v>
      </c>
      <c r="D94" s="16"/>
      <c r="E94" s="16"/>
      <c r="F94" s="9"/>
      <c r="G94" s="9"/>
      <c r="H94" s="14"/>
      <c r="I94" s="9"/>
    </row>
    <row r="95" ht="15.6" spans="1:9">
      <c r="A95" s="9"/>
      <c r="B95" s="25" t="s">
        <v>40</v>
      </c>
      <c r="C95" s="26" t="s">
        <v>41</v>
      </c>
      <c r="D95" s="26"/>
      <c r="E95" s="26"/>
      <c r="F95" s="9"/>
      <c r="G95" s="9"/>
      <c r="H95" s="14"/>
      <c r="I95" s="9"/>
    </row>
    <row r="96" ht="15.6" spans="1:9">
      <c r="A96" s="9"/>
      <c r="B96" s="25"/>
      <c r="C96" s="13" t="s">
        <v>42</v>
      </c>
      <c r="D96" s="13" t="s">
        <v>43</v>
      </c>
      <c r="E96" s="13" t="s">
        <v>44</v>
      </c>
      <c r="F96" s="9"/>
      <c r="G96" s="9"/>
      <c r="H96" s="14"/>
      <c r="I96" s="9"/>
    </row>
    <row r="97" ht="15.6" spans="1:9">
      <c r="A97" s="9">
        <v>29</v>
      </c>
      <c r="B97" s="15" t="s">
        <v>191</v>
      </c>
      <c r="C97" s="16"/>
      <c r="D97" s="16"/>
      <c r="E97" s="16">
        <v>395</v>
      </c>
      <c r="F97" s="9"/>
      <c r="G97" s="9"/>
      <c r="H97" s="14"/>
      <c r="I97" s="9"/>
    </row>
    <row r="98" ht="15.6" spans="1:9">
      <c r="A98" s="9"/>
      <c r="B98" s="25" t="s">
        <v>40</v>
      </c>
      <c r="C98" s="16" t="s">
        <v>46</v>
      </c>
      <c r="D98" s="16"/>
      <c r="E98" s="16"/>
      <c r="F98" s="9"/>
      <c r="G98" s="9"/>
      <c r="H98" s="14"/>
      <c r="I98" s="9"/>
    </row>
    <row r="99" ht="15.6" spans="1:9">
      <c r="A99" s="9"/>
      <c r="B99" s="25"/>
      <c r="C99" s="26" t="s">
        <v>47</v>
      </c>
      <c r="D99" s="9"/>
      <c r="E99" s="9"/>
      <c r="F99" s="9"/>
      <c r="G99" s="9"/>
      <c r="H99" s="14"/>
      <c r="I99" s="9"/>
    </row>
    <row r="100" ht="15.6" spans="1:9">
      <c r="A100" s="9">
        <v>30</v>
      </c>
      <c r="B100" s="27" t="s">
        <v>2437</v>
      </c>
      <c r="C100" s="18">
        <v>134.1</v>
      </c>
      <c r="D100" s="9"/>
      <c r="E100" s="9"/>
      <c r="F100" s="9"/>
      <c r="G100" s="9"/>
      <c r="H100" s="14"/>
      <c r="I100" s="9"/>
    </row>
    <row r="101" ht="15.6" spans="1:9">
      <c r="A101" s="9">
        <v>31</v>
      </c>
      <c r="B101" s="27" t="s">
        <v>143</v>
      </c>
      <c r="C101" s="18">
        <v>48.4</v>
      </c>
      <c r="D101" s="9"/>
      <c r="E101" s="9"/>
      <c r="F101" s="9"/>
      <c r="G101" s="9"/>
      <c r="H101" s="14"/>
      <c r="I101" s="9"/>
    </row>
    <row r="102" ht="15.6" spans="1:9">
      <c r="A102" s="9">
        <v>32</v>
      </c>
      <c r="B102" s="27" t="s">
        <v>73</v>
      </c>
      <c r="C102" s="18">
        <v>15.4</v>
      </c>
      <c r="D102" s="9"/>
      <c r="E102" s="9"/>
      <c r="F102" s="9"/>
      <c r="G102" s="9"/>
      <c r="H102" s="14"/>
      <c r="I102" s="9"/>
    </row>
    <row r="103" ht="15.6" spans="1:9">
      <c r="A103" s="9">
        <v>33</v>
      </c>
      <c r="B103" s="27" t="s">
        <v>48</v>
      </c>
      <c r="C103" s="18">
        <v>710.1</v>
      </c>
      <c r="D103" s="9"/>
      <c r="E103" s="9"/>
      <c r="F103" s="9"/>
      <c r="G103" s="9"/>
      <c r="H103" s="14"/>
      <c r="I103" s="9"/>
    </row>
    <row r="104" ht="15.6" spans="1:9">
      <c r="A104" s="9">
        <v>34</v>
      </c>
      <c r="B104" s="27" t="s">
        <v>259</v>
      </c>
      <c r="C104" s="18">
        <v>12.4</v>
      </c>
      <c r="D104" s="9"/>
      <c r="E104" s="9"/>
      <c r="F104" s="9"/>
      <c r="G104" s="9"/>
      <c r="H104" s="14"/>
      <c r="I104" s="9"/>
    </row>
    <row r="105" ht="15.6" spans="1:9">
      <c r="A105" s="9"/>
      <c r="B105" s="29" t="s">
        <v>40</v>
      </c>
      <c r="C105" s="26" t="s">
        <v>287</v>
      </c>
      <c r="D105" s="26"/>
      <c r="E105" s="26"/>
      <c r="F105" s="9"/>
      <c r="G105" s="9"/>
      <c r="H105" s="14"/>
      <c r="I105" s="9"/>
    </row>
    <row r="106" ht="31.2" spans="1:9">
      <c r="A106" s="9"/>
      <c r="B106" s="29"/>
      <c r="C106" s="13" t="s">
        <v>288</v>
      </c>
      <c r="D106" s="13" t="s">
        <v>268</v>
      </c>
      <c r="E106" s="13" t="s">
        <v>289</v>
      </c>
      <c r="F106" s="9"/>
      <c r="G106" s="9"/>
      <c r="H106" s="14"/>
      <c r="I106" s="9"/>
    </row>
    <row r="107" ht="15.6" spans="1:9">
      <c r="A107" s="9">
        <v>35</v>
      </c>
      <c r="B107" s="30" t="s">
        <v>288</v>
      </c>
      <c r="C107" s="16">
        <v>158</v>
      </c>
      <c r="D107" s="16"/>
      <c r="E107" s="16"/>
      <c r="F107" s="9"/>
      <c r="G107" s="9"/>
      <c r="H107" s="14"/>
      <c r="I107" s="9"/>
    </row>
    <row r="108" ht="15.6" spans="1:9">
      <c r="A108" s="9"/>
      <c r="B108" s="12" t="s">
        <v>6</v>
      </c>
      <c r="C108" s="26" t="s">
        <v>49</v>
      </c>
      <c r="D108" s="26"/>
      <c r="E108" s="26"/>
      <c r="F108" s="9"/>
      <c r="G108" s="9"/>
      <c r="H108" s="14"/>
      <c r="I108" s="9"/>
    </row>
    <row r="109" ht="15.6" spans="1:9">
      <c r="A109" s="9"/>
      <c r="B109" s="15" t="s">
        <v>50</v>
      </c>
      <c r="C109" s="26">
        <v>100</v>
      </c>
      <c r="D109" s="26">
        <v>200</v>
      </c>
      <c r="E109" s="26" t="s">
        <v>51</v>
      </c>
      <c r="F109" s="9"/>
      <c r="G109" s="9"/>
      <c r="H109" s="14"/>
      <c r="I109" s="9"/>
    </row>
    <row r="110" ht="15.6" spans="1:9">
      <c r="A110" s="9">
        <v>36</v>
      </c>
      <c r="B110" s="17" t="s">
        <v>587</v>
      </c>
      <c r="C110" s="16"/>
      <c r="D110" s="16">
        <v>1</v>
      </c>
      <c r="E110" s="16"/>
      <c r="F110" s="9"/>
      <c r="G110" s="9"/>
      <c r="H110" s="14"/>
      <c r="I110" s="9"/>
    </row>
    <row r="111" ht="15.6" spans="1:9">
      <c r="A111" s="9">
        <v>37</v>
      </c>
      <c r="B111" s="17" t="s">
        <v>260</v>
      </c>
      <c r="C111" s="16"/>
      <c r="D111" s="16">
        <v>2</v>
      </c>
      <c r="E111" s="16"/>
      <c r="F111" s="9"/>
      <c r="G111" s="9"/>
      <c r="H111" s="14"/>
      <c r="I111" s="9"/>
    </row>
    <row r="112" ht="15.6" spans="1:9">
      <c r="A112" s="9">
        <v>38</v>
      </c>
      <c r="B112" s="17" t="s">
        <v>84</v>
      </c>
      <c r="C112" s="16"/>
      <c r="D112" s="16">
        <v>3</v>
      </c>
      <c r="E112" s="16"/>
      <c r="F112" s="9"/>
      <c r="G112" s="9"/>
      <c r="H112" s="14"/>
      <c r="I112" s="9"/>
    </row>
    <row r="113" ht="15.6" spans="1:9">
      <c r="A113" s="9">
        <v>39</v>
      </c>
      <c r="B113" s="17" t="s">
        <v>985</v>
      </c>
      <c r="C113" s="16">
        <v>2</v>
      </c>
      <c r="D113" s="16"/>
      <c r="E113" s="16"/>
      <c r="F113" s="9"/>
      <c r="G113" s="9"/>
      <c r="H113" s="14"/>
      <c r="I113" s="9"/>
    </row>
    <row r="114" ht="15.6" spans="1:9">
      <c r="A114" s="9">
        <v>40</v>
      </c>
      <c r="B114" s="17" t="s">
        <v>55</v>
      </c>
      <c r="C114" s="16"/>
      <c r="D114" s="16">
        <v>1</v>
      </c>
      <c r="E114" s="16"/>
      <c r="F114" s="9"/>
      <c r="G114" s="9"/>
      <c r="H114" s="14"/>
      <c r="I114" s="9"/>
    </row>
    <row r="115" ht="31.2" spans="1:9">
      <c r="A115" s="9" t="s">
        <v>2438</v>
      </c>
      <c r="B115" s="9"/>
      <c r="C115" s="9"/>
      <c r="D115" s="9"/>
      <c r="E115" s="9"/>
      <c r="F115" s="9"/>
      <c r="G115" s="9"/>
      <c r="H115" s="10" t="s">
        <v>2439</v>
      </c>
      <c r="I115" s="9" t="s">
        <v>615</v>
      </c>
    </row>
    <row r="116" ht="15.6" spans="1:9">
      <c r="A116" s="11" t="s">
        <v>5</v>
      </c>
      <c r="B116" s="12" t="s">
        <v>6</v>
      </c>
      <c r="C116" s="13" t="s">
        <v>30</v>
      </c>
      <c r="D116" s="13"/>
      <c r="E116" s="13"/>
      <c r="F116" s="13"/>
      <c r="G116" s="9"/>
      <c r="H116" s="10"/>
      <c r="I116" s="9"/>
    </row>
    <row r="117" ht="15.6" spans="1:9">
      <c r="A117" s="9"/>
      <c r="B117" s="15" t="s">
        <v>8</v>
      </c>
      <c r="C117" s="13">
        <v>100</v>
      </c>
      <c r="D117" s="13">
        <v>200</v>
      </c>
      <c r="E117" s="13">
        <v>300</v>
      </c>
      <c r="F117" s="13" t="s">
        <v>31</v>
      </c>
      <c r="G117" s="9"/>
      <c r="H117" s="10"/>
      <c r="I117" s="9"/>
    </row>
    <row r="118" ht="15.6" spans="1:9">
      <c r="A118" s="9">
        <v>1</v>
      </c>
      <c r="B118" s="17" t="s">
        <v>32</v>
      </c>
      <c r="C118" s="16"/>
      <c r="D118" s="16"/>
      <c r="E118" s="16">
        <v>56</v>
      </c>
      <c r="F118" s="16"/>
      <c r="G118" s="9"/>
      <c r="H118" s="10"/>
      <c r="I118" s="9"/>
    </row>
    <row r="119" ht="15.6" spans="1:9">
      <c r="A119" s="11"/>
      <c r="B119" s="19" t="s">
        <v>6</v>
      </c>
      <c r="C119" s="20" t="s">
        <v>7</v>
      </c>
      <c r="D119" s="20"/>
      <c r="E119" s="20"/>
      <c r="F119" s="9"/>
      <c r="G119" s="9"/>
      <c r="H119" s="14"/>
      <c r="I119" s="9"/>
    </row>
    <row r="120" ht="15.6" spans="1:9">
      <c r="A120" s="9"/>
      <c r="B120" s="19"/>
      <c r="C120" s="20"/>
      <c r="D120" s="20"/>
      <c r="E120" s="20"/>
      <c r="F120" s="9"/>
      <c r="G120" s="9"/>
      <c r="H120" s="14"/>
      <c r="I120" s="9"/>
    </row>
    <row r="121" ht="15.6" spans="1:9">
      <c r="A121" s="9"/>
      <c r="B121" s="21" t="s">
        <v>8</v>
      </c>
      <c r="C121" s="22" t="s">
        <v>9</v>
      </c>
      <c r="D121" s="22" t="s">
        <v>10</v>
      </c>
      <c r="E121" s="22" t="s">
        <v>11</v>
      </c>
      <c r="F121" s="9"/>
      <c r="G121" s="9"/>
      <c r="H121" s="14"/>
      <c r="I121" s="9"/>
    </row>
    <row r="122" ht="15.6" spans="1:9">
      <c r="A122" s="9">
        <v>2</v>
      </c>
      <c r="B122" s="21" t="s">
        <v>63</v>
      </c>
      <c r="C122" s="16"/>
      <c r="D122" s="16">
        <v>866.2</v>
      </c>
      <c r="E122" s="16"/>
      <c r="F122" s="9"/>
      <c r="G122" s="9"/>
      <c r="H122" s="14"/>
      <c r="I122" s="9"/>
    </row>
    <row r="123" ht="15.6" spans="1:9">
      <c r="A123" s="9">
        <v>3</v>
      </c>
      <c r="B123" s="21" t="s">
        <v>38</v>
      </c>
      <c r="C123" s="16">
        <v>343.8</v>
      </c>
      <c r="D123" s="16"/>
      <c r="E123" s="16"/>
      <c r="F123" s="9"/>
      <c r="G123" s="9"/>
      <c r="H123" s="14"/>
      <c r="I123" s="9"/>
    </row>
    <row r="124" ht="15.6" spans="1:9">
      <c r="A124" s="9">
        <v>4</v>
      </c>
      <c r="B124" s="21" t="s">
        <v>118</v>
      </c>
      <c r="C124" s="16">
        <v>363.5</v>
      </c>
      <c r="D124" s="16">
        <v>525.5</v>
      </c>
      <c r="E124" s="16"/>
      <c r="F124" s="9"/>
      <c r="G124" s="9"/>
      <c r="H124" s="14"/>
      <c r="I124" s="9"/>
    </row>
    <row r="125" ht="15.6" spans="1:9">
      <c r="A125" s="9">
        <v>5</v>
      </c>
      <c r="B125" s="25" t="s">
        <v>228</v>
      </c>
      <c r="C125" s="16">
        <v>869.6</v>
      </c>
      <c r="D125" s="16"/>
      <c r="E125" s="16"/>
      <c r="F125" s="9"/>
      <c r="G125" s="9"/>
      <c r="H125" s="14"/>
      <c r="I125" s="9"/>
    </row>
    <row r="126" ht="15.6" spans="1:9">
      <c r="A126" s="9">
        <v>6</v>
      </c>
      <c r="B126" s="25" t="s">
        <v>96</v>
      </c>
      <c r="C126" s="16">
        <v>1338.7</v>
      </c>
      <c r="D126" s="16"/>
      <c r="E126" s="16"/>
      <c r="F126" s="9"/>
      <c r="G126" s="9"/>
      <c r="H126" s="14"/>
      <c r="I126" s="9"/>
    </row>
    <row r="127" ht="15.6" spans="1:9">
      <c r="A127" s="9"/>
      <c r="B127" s="25" t="s">
        <v>40</v>
      </c>
      <c r="C127" s="26" t="s">
        <v>46</v>
      </c>
      <c r="D127" s="9"/>
      <c r="E127" s="9"/>
      <c r="F127" s="9"/>
      <c r="G127" s="9"/>
      <c r="H127" s="14"/>
      <c r="I127" s="9"/>
    </row>
    <row r="128" ht="15.6" spans="1:9">
      <c r="A128" s="9"/>
      <c r="B128" s="25"/>
      <c r="C128" s="26" t="s">
        <v>47</v>
      </c>
      <c r="D128" s="9"/>
      <c r="E128" s="9"/>
      <c r="F128" s="9"/>
      <c r="G128" s="9"/>
      <c r="H128" s="14"/>
      <c r="I128" s="9"/>
    </row>
    <row r="129" ht="15.6" spans="1:9">
      <c r="A129" s="9">
        <v>7</v>
      </c>
      <c r="B129" s="27" t="s">
        <v>48</v>
      </c>
      <c r="C129" s="16">
        <v>852.3</v>
      </c>
      <c r="D129" s="9"/>
      <c r="E129" s="9"/>
      <c r="F129" s="9"/>
      <c r="G129" s="9"/>
      <c r="H129" s="14"/>
      <c r="I129" s="9"/>
    </row>
    <row r="130" ht="15.6" spans="1:9">
      <c r="A130" s="9">
        <v>8</v>
      </c>
      <c r="B130" s="27" t="s">
        <v>73</v>
      </c>
      <c r="C130" s="16">
        <v>523.1</v>
      </c>
      <c r="D130" s="9"/>
      <c r="E130" s="9"/>
      <c r="F130" s="9"/>
      <c r="G130" s="9"/>
      <c r="H130" s="14"/>
      <c r="I130" s="9"/>
    </row>
    <row r="131" ht="15.6" spans="1:9">
      <c r="A131" s="9">
        <v>9</v>
      </c>
      <c r="B131" s="25" t="s">
        <v>192</v>
      </c>
      <c r="C131" s="16">
        <v>372.2</v>
      </c>
      <c r="D131" s="26"/>
      <c r="E131" s="26"/>
      <c r="F131" s="9"/>
      <c r="G131" s="9"/>
      <c r="H131" s="14"/>
      <c r="I131" s="9"/>
    </row>
    <row r="132" ht="15.6" spans="1:9">
      <c r="A132" s="9">
        <v>10</v>
      </c>
      <c r="B132" s="25" t="s">
        <v>143</v>
      </c>
      <c r="C132" s="16">
        <v>235.6</v>
      </c>
      <c r="D132" s="26"/>
      <c r="E132" s="26"/>
      <c r="F132" s="9"/>
      <c r="G132" s="9"/>
      <c r="H132" s="14"/>
      <c r="I132" s="9"/>
    </row>
    <row r="133" ht="15.6" spans="1:9">
      <c r="A133" s="9"/>
      <c r="B133" s="12" t="s">
        <v>6</v>
      </c>
      <c r="C133" s="26" t="s">
        <v>49</v>
      </c>
      <c r="D133" s="26"/>
      <c r="E133" s="26"/>
      <c r="F133" s="9"/>
      <c r="G133" s="9"/>
      <c r="H133" s="14"/>
      <c r="I133" s="9"/>
    </row>
    <row r="134" ht="15.6" spans="1:9">
      <c r="A134" s="9"/>
      <c r="B134" s="15" t="s">
        <v>50</v>
      </c>
      <c r="C134" s="26">
        <v>100</v>
      </c>
      <c r="D134" s="26">
        <v>200</v>
      </c>
      <c r="E134" s="26" t="s">
        <v>51</v>
      </c>
      <c r="F134" s="9"/>
      <c r="G134" s="9"/>
      <c r="H134" s="14"/>
      <c r="I134" s="9"/>
    </row>
    <row r="135" ht="15.6" spans="1:9">
      <c r="A135" s="9">
        <v>11</v>
      </c>
      <c r="B135" s="17" t="s">
        <v>84</v>
      </c>
      <c r="C135" s="16">
        <v>22</v>
      </c>
      <c r="D135" s="16">
        <v>45</v>
      </c>
      <c r="E135" s="16"/>
      <c r="F135" s="9"/>
      <c r="G135" s="9"/>
      <c r="H135" s="14"/>
      <c r="I135" s="9"/>
    </row>
    <row r="136" ht="15.6" spans="1:9">
      <c r="A136" s="9">
        <v>12</v>
      </c>
      <c r="B136" s="31" t="s">
        <v>52</v>
      </c>
      <c r="C136" s="16">
        <v>24</v>
      </c>
      <c r="D136" s="16">
        <v>37</v>
      </c>
      <c r="E136" s="16"/>
      <c r="F136" s="31"/>
      <c r="G136" s="31"/>
      <c r="H136" s="31"/>
      <c r="I136" s="31"/>
    </row>
    <row r="137" ht="15.6" spans="1:9">
      <c r="A137" s="9">
        <v>13</v>
      </c>
      <c r="B137" s="31" t="s">
        <v>1863</v>
      </c>
      <c r="C137" s="16">
        <v>28</v>
      </c>
      <c r="D137" s="16"/>
      <c r="E137" s="16"/>
      <c r="F137" s="31"/>
      <c r="G137" s="31"/>
      <c r="H137" s="31"/>
      <c r="I137" s="31"/>
    </row>
    <row r="138" ht="31.2" spans="1:9">
      <c r="A138" s="9" t="s">
        <v>2440</v>
      </c>
      <c r="B138" s="9"/>
      <c r="C138" s="9"/>
      <c r="D138" s="9"/>
      <c r="E138" s="9"/>
      <c r="F138" s="9"/>
      <c r="G138" s="9"/>
      <c r="H138" s="10" t="s">
        <v>2441</v>
      </c>
      <c r="I138" s="9" t="s">
        <v>615</v>
      </c>
    </row>
    <row r="139" ht="15.6" spans="1:9">
      <c r="A139" s="11" t="s">
        <v>5</v>
      </c>
      <c r="B139" s="12" t="s">
        <v>6</v>
      </c>
      <c r="C139" s="13" t="s">
        <v>15</v>
      </c>
      <c r="D139" s="13"/>
      <c r="E139" s="13"/>
      <c r="F139" s="13"/>
      <c r="G139" s="13"/>
      <c r="H139" s="14"/>
      <c r="I139" s="9"/>
    </row>
    <row r="140" ht="15.6" spans="1:9">
      <c r="A140" s="9"/>
      <c r="B140" s="15" t="s">
        <v>16</v>
      </c>
      <c r="C140" s="13" t="s">
        <v>17</v>
      </c>
      <c r="D140" s="13" t="s">
        <v>18</v>
      </c>
      <c r="E140" s="13" t="s">
        <v>19</v>
      </c>
      <c r="F140" s="13" t="s">
        <v>20</v>
      </c>
      <c r="G140" s="13" t="s">
        <v>21</v>
      </c>
      <c r="H140" s="14"/>
      <c r="I140" s="9"/>
    </row>
    <row r="141" ht="15.6" spans="1:9">
      <c r="A141" s="9">
        <v>1</v>
      </c>
      <c r="B141" s="15" t="s">
        <v>89</v>
      </c>
      <c r="C141" s="16"/>
      <c r="D141" s="16"/>
      <c r="E141" s="16">
        <v>3</v>
      </c>
      <c r="F141" s="16"/>
      <c r="G141" s="16"/>
      <c r="H141" s="14"/>
      <c r="I141" s="9"/>
    </row>
    <row r="142" ht="15.6" spans="1:9">
      <c r="A142" s="9">
        <v>2</v>
      </c>
      <c r="B142" s="15" t="s">
        <v>23</v>
      </c>
      <c r="C142" s="16"/>
      <c r="D142" s="16"/>
      <c r="E142" s="16">
        <v>3</v>
      </c>
      <c r="F142" s="16"/>
      <c r="G142" s="16"/>
      <c r="H142" s="14"/>
      <c r="I142" s="9"/>
    </row>
    <row r="143" ht="15.6" spans="1:9">
      <c r="A143" s="9"/>
      <c r="B143" s="12" t="s">
        <v>6</v>
      </c>
      <c r="C143" s="13" t="s">
        <v>24</v>
      </c>
      <c r="D143" s="13"/>
      <c r="E143" s="13"/>
      <c r="F143" s="13"/>
      <c r="G143" s="13"/>
      <c r="H143" s="14"/>
      <c r="I143" s="9"/>
    </row>
    <row r="144" ht="15.6" spans="1:9">
      <c r="A144" s="9"/>
      <c r="B144" s="15" t="s">
        <v>16</v>
      </c>
      <c r="C144" s="13" t="s">
        <v>17</v>
      </c>
      <c r="D144" s="13" t="s">
        <v>18</v>
      </c>
      <c r="E144" s="13" t="s">
        <v>19</v>
      </c>
      <c r="F144" s="13" t="s">
        <v>20</v>
      </c>
      <c r="G144" s="13" t="s">
        <v>21</v>
      </c>
      <c r="H144" s="14"/>
      <c r="I144" s="9"/>
    </row>
    <row r="145" ht="15.6" spans="1:9">
      <c r="A145" s="9">
        <v>3</v>
      </c>
      <c r="B145" s="17" t="s">
        <v>203</v>
      </c>
      <c r="C145" s="16"/>
      <c r="D145" s="16">
        <v>1</v>
      </c>
      <c r="E145" s="16"/>
      <c r="F145" s="16"/>
      <c r="G145" s="16"/>
      <c r="H145" s="14"/>
      <c r="I145" s="9"/>
    </row>
    <row r="146" ht="15.6" spans="1:9">
      <c r="A146" s="9">
        <v>4</v>
      </c>
      <c r="B146" s="17" t="s">
        <v>107</v>
      </c>
      <c r="C146" s="16">
        <v>1</v>
      </c>
      <c r="D146" s="16"/>
      <c r="E146" s="16"/>
      <c r="F146" s="16"/>
      <c r="G146" s="16"/>
      <c r="H146" s="14"/>
      <c r="I146" s="9"/>
    </row>
    <row r="147" ht="15.6" spans="1:9">
      <c r="A147" s="9"/>
      <c r="B147" s="12" t="s">
        <v>6</v>
      </c>
      <c r="C147" s="13" t="s">
        <v>30</v>
      </c>
      <c r="D147" s="13"/>
      <c r="E147" s="13"/>
      <c r="F147" s="13"/>
      <c r="G147" s="9"/>
      <c r="H147" s="14"/>
      <c r="I147" s="9"/>
    </row>
    <row r="148" ht="15.6" spans="1:9">
      <c r="A148" s="9"/>
      <c r="B148" s="15" t="s">
        <v>8</v>
      </c>
      <c r="C148" s="13">
        <v>100</v>
      </c>
      <c r="D148" s="13">
        <v>200</v>
      </c>
      <c r="E148" s="13">
        <v>300</v>
      </c>
      <c r="F148" s="13" t="s">
        <v>31</v>
      </c>
      <c r="G148" s="9"/>
      <c r="H148" s="14"/>
      <c r="I148" s="9"/>
    </row>
    <row r="149" ht="15.6" spans="1:9">
      <c r="A149" s="9">
        <v>5</v>
      </c>
      <c r="B149" s="17" t="s">
        <v>32</v>
      </c>
      <c r="C149" s="16"/>
      <c r="D149" s="16"/>
      <c r="E149" s="16">
        <v>7</v>
      </c>
      <c r="F149" s="16"/>
      <c r="G149" s="9"/>
      <c r="H149" s="14"/>
      <c r="I149" s="9"/>
    </row>
    <row r="150" ht="15.6" spans="1:9">
      <c r="A150" s="9">
        <v>6</v>
      </c>
      <c r="B150" s="17" t="s">
        <v>2442</v>
      </c>
      <c r="C150" s="16"/>
      <c r="D150" s="16">
        <v>2</v>
      </c>
      <c r="E150" s="16">
        <v>1</v>
      </c>
      <c r="F150" s="16"/>
      <c r="G150" s="9"/>
      <c r="H150" s="14"/>
      <c r="I150" s="9"/>
    </row>
    <row r="151" ht="15.6" spans="1:9">
      <c r="A151" s="9">
        <v>7</v>
      </c>
      <c r="B151" s="17" t="s">
        <v>177</v>
      </c>
      <c r="C151" s="16">
        <v>5</v>
      </c>
      <c r="D151" s="16"/>
      <c r="E151" s="16"/>
      <c r="F151" s="16"/>
      <c r="G151" s="9"/>
      <c r="H151" s="14"/>
      <c r="I151" s="9"/>
    </row>
    <row r="152" ht="15.6" spans="1:9">
      <c r="A152" s="9"/>
      <c r="B152" s="12" t="s">
        <v>6</v>
      </c>
      <c r="C152" s="13" t="s">
        <v>35</v>
      </c>
      <c r="D152" s="13"/>
      <c r="E152" s="13"/>
      <c r="F152" s="13"/>
      <c r="G152" s="9"/>
      <c r="H152" s="14"/>
      <c r="I152" s="9"/>
    </row>
    <row r="153" ht="15.6" spans="1:9">
      <c r="A153" s="9"/>
      <c r="B153" s="15" t="s">
        <v>8</v>
      </c>
      <c r="C153" s="13">
        <v>100</v>
      </c>
      <c r="D153" s="13">
        <v>200</v>
      </c>
      <c r="E153" s="13">
        <v>300</v>
      </c>
      <c r="F153" s="13" t="s">
        <v>31</v>
      </c>
      <c r="G153" s="9"/>
      <c r="H153" s="14"/>
      <c r="I153" s="9"/>
    </row>
    <row r="154" ht="15.6" spans="1:9">
      <c r="A154" s="9">
        <v>8</v>
      </c>
      <c r="B154" s="17" t="s">
        <v>141</v>
      </c>
      <c r="C154" s="16"/>
      <c r="D154" s="16"/>
      <c r="E154" s="16"/>
      <c r="F154" s="16">
        <v>1</v>
      </c>
      <c r="G154" s="9"/>
      <c r="H154" s="14"/>
      <c r="I154" s="9"/>
    </row>
    <row r="155" ht="15.6" spans="1:9">
      <c r="A155" s="9"/>
      <c r="B155" s="19" t="s">
        <v>6</v>
      </c>
      <c r="C155" s="20" t="s">
        <v>7</v>
      </c>
      <c r="D155" s="20"/>
      <c r="E155" s="20"/>
      <c r="F155" s="9"/>
      <c r="G155" s="9"/>
      <c r="H155" s="14"/>
      <c r="I155" s="9"/>
    </row>
    <row r="156" ht="15.6" spans="1:9">
      <c r="A156" s="9"/>
      <c r="B156" s="19"/>
      <c r="C156" s="20"/>
      <c r="D156" s="20"/>
      <c r="E156" s="20"/>
      <c r="F156" s="9"/>
      <c r="G156" s="9"/>
      <c r="H156" s="14"/>
      <c r="I156" s="9"/>
    </row>
    <row r="157" ht="15.6" spans="1:9">
      <c r="A157" s="9"/>
      <c r="B157" s="21" t="s">
        <v>8</v>
      </c>
      <c r="C157" s="22" t="s">
        <v>9</v>
      </c>
      <c r="D157" s="22" t="s">
        <v>10</v>
      </c>
      <c r="E157" s="22" t="s">
        <v>11</v>
      </c>
      <c r="F157" s="9"/>
      <c r="G157" s="9"/>
      <c r="H157" s="14"/>
      <c r="I157" s="9"/>
    </row>
    <row r="158" ht="15.6" spans="1:9">
      <c r="A158" s="9">
        <v>9</v>
      </c>
      <c r="B158" s="21" t="s">
        <v>12</v>
      </c>
      <c r="C158" s="16"/>
      <c r="D158" s="16">
        <v>29.7</v>
      </c>
      <c r="E158" s="16"/>
      <c r="F158" s="9"/>
      <c r="G158" s="9"/>
      <c r="H158" s="14"/>
      <c r="I158" s="9"/>
    </row>
    <row r="159" ht="15.6" spans="1:9">
      <c r="A159" s="9">
        <v>10</v>
      </c>
      <c r="B159" s="21" t="s">
        <v>117</v>
      </c>
      <c r="C159" s="16"/>
      <c r="D159" s="16">
        <v>32.5</v>
      </c>
      <c r="E159" s="16"/>
      <c r="F159" s="9"/>
      <c r="G159" s="9"/>
      <c r="H159" s="14"/>
      <c r="I159" s="9"/>
    </row>
    <row r="160" ht="15.6" spans="1:9">
      <c r="A160" s="9">
        <v>11</v>
      </c>
      <c r="B160" s="21" t="s">
        <v>233</v>
      </c>
      <c r="C160" s="16">
        <v>15.9</v>
      </c>
      <c r="D160" s="16"/>
      <c r="E160" s="16"/>
      <c r="F160" s="9"/>
      <c r="G160" s="9"/>
      <c r="H160" s="14"/>
      <c r="I160" s="9"/>
    </row>
    <row r="161" ht="15.6" spans="1:9">
      <c r="A161" s="9">
        <v>12</v>
      </c>
      <c r="B161" s="21" t="s">
        <v>96</v>
      </c>
      <c r="C161" s="16">
        <v>53.2</v>
      </c>
      <c r="D161" s="16"/>
      <c r="E161" s="16"/>
      <c r="F161" s="9"/>
      <c r="G161" s="9"/>
      <c r="H161" s="14"/>
      <c r="I161" s="9"/>
    </row>
    <row r="162" ht="15.6" spans="1:9">
      <c r="A162" s="9">
        <v>13</v>
      </c>
      <c r="B162" s="21" t="s">
        <v>228</v>
      </c>
      <c r="C162" s="16">
        <v>113.8</v>
      </c>
      <c r="D162" s="16"/>
      <c r="E162" s="16"/>
      <c r="F162" s="9"/>
      <c r="G162" s="9"/>
      <c r="H162" s="14"/>
      <c r="I162" s="9"/>
    </row>
    <row r="163" ht="15.6" spans="1:9">
      <c r="A163" s="9"/>
      <c r="B163" s="25" t="s">
        <v>40</v>
      </c>
      <c r="C163" s="26" t="s">
        <v>41</v>
      </c>
      <c r="D163" s="26"/>
      <c r="E163" s="26"/>
      <c r="F163" s="9"/>
      <c r="G163" s="9"/>
      <c r="H163" s="14"/>
      <c r="I163" s="9"/>
    </row>
    <row r="164" ht="15.6" spans="1:9">
      <c r="A164" s="9"/>
      <c r="B164" s="25"/>
      <c r="C164" s="13" t="s">
        <v>42</v>
      </c>
      <c r="D164" s="13" t="s">
        <v>43</v>
      </c>
      <c r="E164" s="13" t="s">
        <v>44</v>
      </c>
      <c r="F164" s="9"/>
      <c r="G164" s="9"/>
      <c r="H164" s="14"/>
      <c r="I164" s="9"/>
    </row>
    <row r="165" ht="15.6" spans="1:9">
      <c r="A165" s="9">
        <v>14</v>
      </c>
      <c r="B165" s="15" t="s">
        <v>191</v>
      </c>
      <c r="C165" s="16"/>
      <c r="D165" s="16"/>
      <c r="E165" s="16">
        <v>162.3</v>
      </c>
      <c r="F165" s="9"/>
      <c r="G165" s="9"/>
      <c r="H165" s="14"/>
      <c r="I165" s="9"/>
    </row>
    <row r="166" ht="15.6" spans="1:9">
      <c r="A166" s="9"/>
      <c r="B166" s="25" t="s">
        <v>40</v>
      </c>
      <c r="C166" s="16" t="s">
        <v>46</v>
      </c>
      <c r="D166" s="16"/>
      <c r="E166" s="16"/>
      <c r="F166" s="9"/>
      <c r="G166" s="9"/>
      <c r="H166" s="14"/>
      <c r="I166" s="9"/>
    </row>
    <row r="167" ht="15.6" spans="1:9">
      <c r="A167" s="9"/>
      <c r="B167" s="25"/>
      <c r="C167" s="26" t="s">
        <v>47</v>
      </c>
      <c r="D167" s="9"/>
      <c r="E167" s="9"/>
      <c r="F167" s="9"/>
      <c r="G167" s="9"/>
      <c r="H167" s="14"/>
      <c r="I167" s="9"/>
    </row>
    <row r="168" ht="15.6" spans="1:9">
      <c r="A168" s="9">
        <v>15</v>
      </c>
      <c r="B168" s="27" t="s">
        <v>2200</v>
      </c>
      <c r="C168" s="18">
        <v>58.6</v>
      </c>
      <c r="D168" s="9"/>
      <c r="E168" s="9"/>
      <c r="F168" s="9"/>
      <c r="G168" s="9"/>
      <c r="H168" s="14"/>
      <c r="I168" s="9"/>
    </row>
    <row r="169" ht="15.6" spans="1:9">
      <c r="A169" s="9">
        <v>16</v>
      </c>
      <c r="B169" s="27" t="s">
        <v>599</v>
      </c>
      <c r="C169" s="18">
        <v>52.5</v>
      </c>
      <c r="D169" s="9"/>
      <c r="E169" s="9"/>
      <c r="F169" s="9"/>
      <c r="G169" s="9"/>
      <c r="H169" s="14"/>
      <c r="I169" s="9"/>
    </row>
    <row r="170" ht="15.6" spans="1:9">
      <c r="A170" s="9">
        <v>17</v>
      </c>
      <c r="B170" s="27" t="s">
        <v>73</v>
      </c>
      <c r="C170" s="18">
        <v>23.1</v>
      </c>
      <c r="D170" s="9"/>
      <c r="E170" s="9"/>
      <c r="F170" s="9"/>
      <c r="G170" s="9"/>
      <c r="H170" s="14"/>
      <c r="I170" s="9"/>
    </row>
    <row r="171" ht="15.6" spans="1:9">
      <c r="A171" s="9">
        <v>18</v>
      </c>
      <c r="B171" s="27" t="s">
        <v>48</v>
      </c>
      <c r="C171" s="18">
        <v>31.2</v>
      </c>
      <c r="D171" s="9"/>
      <c r="E171" s="9"/>
      <c r="F171" s="9"/>
      <c r="G171" s="9"/>
      <c r="H171" s="14"/>
      <c r="I171" s="9"/>
    </row>
    <row r="172" ht="15.6" spans="1:9">
      <c r="A172" s="9">
        <v>19</v>
      </c>
      <c r="B172" s="27" t="s">
        <v>259</v>
      </c>
      <c r="C172" s="18">
        <v>18.5</v>
      </c>
      <c r="D172" s="9"/>
      <c r="E172" s="9"/>
      <c r="F172" s="9"/>
      <c r="G172" s="9"/>
      <c r="H172" s="14"/>
      <c r="I172" s="9"/>
    </row>
    <row r="173" ht="15.6" spans="1:9">
      <c r="A173" s="9">
        <v>20</v>
      </c>
      <c r="B173" s="29" t="s">
        <v>404</v>
      </c>
      <c r="C173" s="26">
        <v>19.8</v>
      </c>
      <c r="D173" s="26"/>
      <c r="E173" s="26"/>
      <c r="F173" s="9"/>
      <c r="G173" s="9"/>
      <c r="H173" s="14"/>
      <c r="I173" s="9"/>
    </row>
    <row r="174" ht="15.6" spans="1:9">
      <c r="A174" s="9"/>
      <c r="B174" s="29" t="s">
        <v>40</v>
      </c>
      <c r="C174" s="26" t="s">
        <v>287</v>
      </c>
      <c r="D174" s="26"/>
      <c r="E174" s="26"/>
      <c r="F174" s="9"/>
      <c r="G174" s="9"/>
      <c r="H174" s="14"/>
      <c r="I174" s="9"/>
    </row>
    <row r="175" ht="31.2" spans="1:9">
      <c r="A175" s="9"/>
      <c r="B175" s="29"/>
      <c r="C175" s="13" t="s">
        <v>288</v>
      </c>
      <c r="D175" s="13" t="s">
        <v>268</v>
      </c>
      <c r="E175" s="13" t="s">
        <v>289</v>
      </c>
      <c r="F175" s="9"/>
      <c r="G175" s="9"/>
      <c r="H175" s="14"/>
      <c r="I175" s="9"/>
    </row>
    <row r="176" ht="15.6" spans="1:9">
      <c r="A176" s="9">
        <v>21</v>
      </c>
      <c r="B176" s="30" t="s">
        <v>288</v>
      </c>
      <c r="C176" s="16">
        <v>81</v>
      </c>
      <c r="D176" s="16"/>
      <c r="E176" s="16"/>
      <c r="F176" s="9"/>
      <c r="G176" s="9"/>
      <c r="H176" s="14"/>
      <c r="I176" s="9"/>
    </row>
    <row r="177" ht="15.6" spans="1:9">
      <c r="A177" s="9"/>
      <c r="B177" s="29" t="s">
        <v>40</v>
      </c>
      <c r="C177" s="26" t="s">
        <v>194</v>
      </c>
      <c r="D177" s="26"/>
      <c r="E177" s="26"/>
      <c r="F177" s="9"/>
      <c r="G177" s="9"/>
      <c r="H177" s="14"/>
      <c r="I177" s="9"/>
    </row>
    <row r="178" ht="46.8" spans="1:9">
      <c r="A178" s="9"/>
      <c r="B178" s="29"/>
      <c r="C178" s="28" t="s">
        <v>195</v>
      </c>
      <c r="D178" s="28" t="s">
        <v>196</v>
      </c>
      <c r="E178" s="28" t="s">
        <v>197</v>
      </c>
      <c r="F178" s="9"/>
      <c r="G178" s="9"/>
      <c r="H178" s="14"/>
      <c r="I178" s="9"/>
    </row>
    <row r="179" ht="15.6" spans="1:9">
      <c r="A179" s="9">
        <v>22</v>
      </c>
      <c r="B179" s="25" t="s">
        <v>264</v>
      </c>
      <c r="C179" s="26"/>
      <c r="D179" s="26">
        <v>32.8</v>
      </c>
      <c r="E179" s="26"/>
      <c r="F179" s="9"/>
      <c r="G179" s="9"/>
      <c r="H179" s="14"/>
      <c r="I179" s="9"/>
    </row>
    <row r="180" ht="15.6" spans="1:9">
      <c r="A180" s="9"/>
      <c r="B180" s="12" t="s">
        <v>6</v>
      </c>
      <c r="C180" s="26" t="s">
        <v>49</v>
      </c>
      <c r="D180" s="26"/>
      <c r="E180" s="26"/>
      <c r="F180" s="9"/>
      <c r="G180" s="9"/>
      <c r="H180" s="14"/>
      <c r="I180" s="9"/>
    </row>
    <row r="181" ht="15.6" spans="1:9">
      <c r="A181" s="9"/>
      <c r="B181" s="15" t="s">
        <v>50</v>
      </c>
      <c r="C181" s="26">
        <v>100</v>
      </c>
      <c r="D181" s="26">
        <v>200</v>
      </c>
      <c r="E181" s="26" t="s">
        <v>51</v>
      </c>
      <c r="F181" s="9"/>
      <c r="G181" s="9"/>
      <c r="H181" s="14"/>
      <c r="I181" s="9"/>
    </row>
    <row r="182" ht="15.6" spans="1:9">
      <c r="A182" s="9">
        <v>23</v>
      </c>
      <c r="B182" s="17" t="s">
        <v>200</v>
      </c>
      <c r="C182" s="16"/>
      <c r="D182" s="16">
        <v>13</v>
      </c>
      <c r="E182" s="16"/>
      <c r="F182" s="9"/>
      <c r="G182" s="9"/>
      <c r="H182" s="14"/>
      <c r="I182" s="9"/>
    </row>
    <row r="183" ht="15.6" spans="1:9">
      <c r="A183" s="9">
        <v>24</v>
      </c>
      <c r="B183" s="17" t="s">
        <v>53</v>
      </c>
      <c r="C183" s="16">
        <v>3</v>
      </c>
      <c r="D183" s="16">
        <v>3</v>
      </c>
      <c r="E183" s="16"/>
      <c r="F183" s="9"/>
      <c r="G183" s="9"/>
      <c r="H183" s="14"/>
      <c r="I183" s="9"/>
    </row>
    <row r="184" ht="15.6" spans="1:9">
      <c r="A184" s="9">
        <v>25</v>
      </c>
      <c r="B184" s="17" t="s">
        <v>1863</v>
      </c>
      <c r="C184" s="16">
        <v>4</v>
      </c>
      <c r="D184" s="16"/>
      <c r="E184" s="16"/>
      <c r="F184" s="9"/>
      <c r="G184" s="9"/>
      <c r="H184" s="14"/>
      <c r="I184" s="9"/>
    </row>
    <row r="185" ht="15.6" spans="1:9">
      <c r="A185" s="9">
        <v>26</v>
      </c>
      <c r="B185" s="17" t="s">
        <v>86</v>
      </c>
      <c r="C185" s="16">
        <v>3</v>
      </c>
      <c r="D185" s="16">
        <v>4</v>
      </c>
      <c r="E185" s="16"/>
      <c r="F185" s="9"/>
      <c r="G185" s="9"/>
      <c r="H185" s="14"/>
      <c r="I185" s="9"/>
    </row>
    <row r="186" ht="15.6" spans="1:9">
      <c r="A186" s="9">
        <v>27</v>
      </c>
      <c r="B186" s="17" t="s">
        <v>52</v>
      </c>
      <c r="C186" s="16">
        <v>1</v>
      </c>
      <c r="D186" s="16">
        <v>3</v>
      </c>
      <c r="E186" s="16"/>
      <c r="F186" s="9"/>
      <c r="G186" s="9"/>
      <c r="H186" s="14"/>
      <c r="I186" s="9"/>
    </row>
    <row r="187" ht="31.2" spans="1:9">
      <c r="A187" s="9" t="s">
        <v>2443</v>
      </c>
      <c r="B187" s="9"/>
      <c r="C187" s="9"/>
      <c r="D187" s="9"/>
      <c r="E187" s="9"/>
      <c r="F187" s="9"/>
      <c r="G187" s="9"/>
      <c r="H187" s="10" t="s">
        <v>2444</v>
      </c>
      <c r="I187" s="9" t="s">
        <v>615</v>
      </c>
    </row>
    <row r="188" ht="15.6" spans="1:9">
      <c r="A188" s="11" t="s">
        <v>5</v>
      </c>
      <c r="B188" s="12" t="s">
        <v>6</v>
      </c>
      <c r="C188" s="13" t="s">
        <v>15</v>
      </c>
      <c r="D188" s="13"/>
      <c r="E188" s="13"/>
      <c r="F188" s="13"/>
      <c r="G188" s="13"/>
      <c r="H188" s="14"/>
      <c r="I188" s="9"/>
    </row>
    <row r="189" ht="15.6" spans="1:9">
      <c r="A189" s="9"/>
      <c r="B189" s="15" t="s">
        <v>16</v>
      </c>
      <c r="C189" s="13" t="s">
        <v>17</v>
      </c>
      <c r="D189" s="13" t="s">
        <v>18</v>
      </c>
      <c r="E189" s="13" t="s">
        <v>19</v>
      </c>
      <c r="F189" s="13" t="s">
        <v>20</v>
      </c>
      <c r="G189" s="13" t="s">
        <v>21</v>
      </c>
      <c r="H189" s="14"/>
      <c r="I189" s="9"/>
    </row>
    <row r="190" ht="15.6" spans="1:9">
      <c r="A190" s="9">
        <v>1</v>
      </c>
      <c r="B190" s="15" t="s">
        <v>1414</v>
      </c>
      <c r="C190" s="16"/>
      <c r="D190" s="16">
        <v>1</v>
      </c>
      <c r="E190" s="16"/>
      <c r="F190" s="16"/>
      <c r="G190" s="16"/>
      <c r="H190" s="14"/>
      <c r="I190" s="9"/>
    </row>
    <row r="191" ht="15.6" spans="1:9">
      <c r="A191" s="9">
        <v>2</v>
      </c>
      <c r="B191" s="15" t="s">
        <v>59</v>
      </c>
      <c r="C191" s="16"/>
      <c r="D191" s="16">
        <v>9</v>
      </c>
      <c r="E191" s="16"/>
      <c r="F191" s="16"/>
      <c r="G191" s="16"/>
      <c r="H191" s="14"/>
      <c r="I191" s="9"/>
    </row>
    <row r="192" ht="15.6" spans="1:9">
      <c r="A192" s="9"/>
      <c r="B192" s="12" t="s">
        <v>6</v>
      </c>
      <c r="C192" s="13" t="s">
        <v>24</v>
      </c>
      <c r="D192" s="13"/>
      <c r="E192" s="13"/>
      <c r="F192" s="13"/>
      <c r="G192" s="13"/>
      <c r="H192" s="14"/>
      <c r="I192" s="9"/>
    </row>
    <row r="193" ht="15.6" spans="1:9">
      <c r="A193" s="9"/>
      <c r="B193" s="15" t="s">
        <v>16</v>
      </c>
      <c r="C193" s="13" t="s">
        <v>17</v>
      </c>
      <c r="D193" s="13" t="s">
        <v>18</v>
      </c>
      <c r="E193" s="13" t="s">
        <v>19</v>
      </c>
      <c r="F193" s="13" t="s">
        <v>20</v>
      </c>
      <c r="G193" s="13" t="s">
        <v>21</v>
      </c>
      <c r="H193" s="14"/>
      <c r="I193" s="9"/>
    </row>
    <row r="194" ht="15.6" spans="1:9">
      <c r="A194" s="9">
        <v>3</v>
      </c>
      <c r="B194" s="17" t="s">
        <v>102</v>
      </c>
      <c r="C194" s="16"/>
      <c r="D194" s="16">
        <v>1</v>
      </c>
      <c r="E194" s="16"/>
      <c r="F194" s="16"/>
      <c r="G194" s="16"/>
      <c r="H194" s="14"/>
      <c r="I194" s="9"/>
    </row>
    <row r="195" ht="15.6" spans="1:9">
      <c r="A195" s="9">
        <v>4</v>
      </c>
      <c r="B195" s="17" t="s">
        <v>61</v>
      </c>
      <c r="C195" s="16">
        <v>8</v>
      </c>
      <c r="D195" s="16"/>
      <c r="E195" s="16"/>
      <c r="F195" s="16"/>
      <c r="G195" s="16"/>
      <c r="H195" s="14"/>
      <c r="I195" s="9"/>
    </row>
    <row r="196" ht="15.6" spans="1:9">
      <c r="A196" s="9">
        <v>5</v>
      </c>
      <c r="B196" s="17" t="s">
        <v>107</v>
      </c>
      <c r="C196" s="16"/>
      <c r="D196" s="16">
        <v>1</v>
      </c>
      <c r="E196" s="16"/>
      <c r="F196" s="16"/>
      <c r="G196" s="16"/>
      <c r="H196" s="14"/>
      <c r="I196" s="9"/>
    </row>
    <row r="197" ht="15.6" spans="1:9">
      <c r="A197" s="9">
        <v>6</v>
      </c>
      <c r="B197" s="17" t="s">
        <v>347</v>
      </c>
      <c r="C197" s="16"/>
      <c r="D197" s="16"/>
      <c r="E197" s="16"/>
      <c r="F197" s="16">
        <v>1</v>
      </c>
      <c r="G197" s="16"/>
      <c r="H197" s="14"/>
      <c r="I197" s="9"/>
    </row>
    <row r="198" ht="15.6" spans="1:9">
      <c r="A198" s="9">
        <v>7</v>
      </c>
      <c r="B198" s="17" t="s">
        <v>90</v>
      </c>
      <c r="C198" s="16">
        <v>2</v>
      </c>
      <c r="D198" s="16"/>
      <c r="E198" s="16"/>
      <c r="F198" s="16"/>
      <c r="G198" s="16"/>
      <c r="H198" s="14"/>
      <c r="I198" s="9"/>
    </row>
    <row r="199" ht="15.6" spans="1:9">
      <c r="A199" s="9">
        <v>8</v>
      </c>
      <c r="B199" s="25" t="s">
        <v>29</v>
      </c>
      <c r="C199" s="16"/>
      <c r="D199" s="16">
        <v>5</v>
      </c>
      <c r="E199" s="16"/>
      <c r="F199" s="16"/>
      <c r="G199" s="16"/>
      <c r="H199" s="14"/>
      <c r="I199" s="9"/>
    </row>
    <row r="200" ht="15.6" spans="1:9">
      <c r="A200" s="9"/>
      <c r="B200" s="12" t="s">
        <v>6</v>
      </c>
      <c r="C200" s="13" t="s">
        <v>30</v>
      </c>
      <c r="D200" s="13"/>
      <c r="E200" s="13"/>
      <c r="F200" s="13"/>
      <c r="G200" s="9"/>
      <c r="H200" s="14"/>
      <c r="I200" s="9"/>
    </row>
    <row r="201" ht="15.6" spans="1:9">
      <c r="A201" s="9"/>
      <c r="B201" s="15" t="s">
        <v>8</v>
      </c>
      <c r="C201" s="13">
        <v>100</v>
      </c>
      <c r="D201" s="13">
        <v>200</v>
      </c>
      <c r="E201" s="13">
        <v>300</v>
      </c>
      <c r="F201" s="13" t="s">
        <v>31</v>
      </c>
      <c r="G201" s="9"/>
      <c r="H201" s="14"/>
      <c r="I201" s="9"/>
    </row>
    <row r="202" ht="15.6" spans="1:9">
      <c r="A202" s="9">
        <v>9</v>
      </c>
      <c r="B202" s="17" t="s">
        <v>32</v>
      </c>
      <c r="C202" s="16"/>
      <c r="D202" s="16"/>
      <c r="E202" s="16">
        <v>4</v>
      </c>
      <c r="F202" s="16">
        <v>2</v>
      </c>
      <c r="G202" s="9"/>
      <c r="H202" s="14"/>
      <c r="I202" s="9"/>
    </row>
    <row r="203" ht="15.6" spans="1:9">
      <c r="A203" s="9"/>
      <c r="B203" s="12" t="s">
        <v>6</v>
      </c>
      <c r="C203" s="13" t="s">
        <v>35</v>
      </c>
      <c r="D203" s="13"/>
      <c r="E203" s="13"/>
      <c r="F203" s="13"/>
      <c r="G203" s="9"/>
      <c r="H203" s="14"/>
      <c r="I203" s="9"/>
    </row>
    <row r="204" ht="15.6" spans="1:9">
      <c r="A204" s="9"/>
      <c r="B204" s="15" t="s">
        <v>8</v>
      </c>
      <c r="C204" s="13">
        <v>100</v>
      </c>
      <c r="D204" s="13">
        <v>200</v>
      </c>
      <c r="E204" s="13">
        <v>300</v>
      </c>
      <c r="F204" s="13" t="s">
        <v>31</v>
      </c>
      <c r="G204" s="9"/>
      <c r="H204" s="14"/>
      <c r="I204" s="9"/>
    </row>
    <row r="205" ht="15.6" spans="1:9">
      <c r="A205" s="9">
        <v>10</v>
      </c>
      <c r="B205" s="17" t="s">
        <v>36</v>
      </c>
      <c r="C205" s="16"/>
      <c r="D205" s="16"/>
      <c r="E205" s="16">
        <v>7</v>
      </c>
      <c r="F205" s="16"/>
      <c r="G205" s="9"/>
      <c r="H205" s="14"/>
      <c r="I205" s="9"/>
    </row>
    <row r="206" ht="15.6" spans="1:9">
      <c r="A206" s="9"/>
      <c r="B206" s="19" t="s">
        <v>6</v>
      </c>
      <c r="C206" s="20" t="s">
        <v>7</v>
      </c>
      <c r="D206" s="20"/>
      <c r="E206" s="20"/>
      <c r="F206" s="9"/>
      <c r="G206" s="9"/>
      <c r="H206" s="14"/>
      <c r="I206" s="9"/>
    </row>
    <row r="207" ht="15.6" spans="1:9">
      <c r="A207" s="9"/>
      <c r="B207" s="19"/>
      <c r="C207" s="20"/>
      <c r="D207" s="20"/>
      <c r="E207" s="20"/>
      <c r="F207" s="9"/>
      <c r="G207" s="9"/>
      <c r="H207" s="14"/>
      <c r="I207" s="9"/>
    </row>
    <row r="208" ht="15.6" spans="1:9">
      <c r="A208" s="9"/>
      <c r="B208" s="21" t="s">
        <v>8</v>
      </c>
      <c r="C208" s="22" t="s">
        <v>9</v>
      </c>
      <c r="D208" s="22" t="s">
        <v>10</v>
      </c>
      <c r="E208" s="22" t="s">
        <v>11</v>
      </c>
      <c r="F208" s="9"/>
      <c r="G208" s="9"/>
      <c r="H208" s="14"/>
      <c r="I208" s="9"/>
    </row>
    <row r="209" ht="15.6" spans="1:9">
      <c r="A209" s="9">
        <v>11</v>
      </c>
      <c r="B209" s="21" t="s">
        <v>97</v>
      </c>
      <c r="C209" s="16">
        <v>37.5</v>
      </c>
      <c r="D209" s="16"/>
      <c r="E209" s="16"/>
      <c r="F209" s="9"/>
      <c r="G209" s="9"/>
      <c r="H209" s="14"/>
      <c r="I209" s="9"/>
    </row>
    <row r="210" ht="15.6" spans="1:9">
      <c r="A210" s="9">
        <v>12</v>
      </c>
      <c r="B210" s="21" t="s">
        <v>91</v>
      </c>
      <c r="C210" s="16">
        <v>85.7</v>
      </c>
      <c r="D210" s="16"/>
      <c r="E210" s="16"/>
      <c r="F210" s="9"/>
      <c r="G210" s="9"/>
      <c r="H210" s="14"/>
      <c r="I210" s="9"/>
    </row>
    <row r="211" ht="15.6" spans="1:9">
      <c r="A211" s="9">
        <v>13</v>
      </c>
      <c r="B211" s="21" t="s">
        <v>39</v>
      </c>
      <c r="C211" s="16">
        <v>165.8</v>
      </c>
      <c r="D211" s="16"/>
      <c r="E211" s="16"/>
      <c r="F211" s="9"/>
      <c r="G211" s="9"/>
      <c r="H211" s="14"/>
      <c r="I211" s="9"/>
    </row>
    <row r="212" ht="15.6" spans="1:9">
      <c r="A212" s="9">
        <v>14</v>
      </c>
      <c r="B212" s="21" t="s">
        <v>96</v>
      </c>
      <c r="C212" s="16">
        <v>135.9</v>
      </c>
      <c r="D212" s="16"/>
      <c r="E212" s="16"/>
      <c r="F212" s="9"/>
      <c r="G212" s="9"/>
      <c r="H212" s="14"/>
      <c r="I212" s="9"/>
    </row>
    <row r="213" ht="15.6" spans="1:9">
      <c r="A213" s="9">
        <v>15</v>
      </c>
      <c r="B213" s="21" t="s">
        <v>228</v>
      </c>
      <c r="C213" s="16">
        <v>81.3</v>
      </c>
      <c r="D213" s="16"/>
      <c r="E213" s="16"/>
      <c r="F213" s="9"/>
      <c r="G213" s="9"/>
      <c r="H213" s="14"/>
      <c r="I213" s="9"/>
    </row>
    <row r="214" ht="15.6" spans="1:9">
      <c r="A214" s="9">
        <v>16</v>
      </c>
      <c r="B214" s="21" t="s">
        <v>117</v>
      </c>
      <c r="C214" s="16">
        <v>87.6</v>
      </c>
      <c r="D214" s="16"/>
      <c r="E214" s="16"/>
      <c r="F214" s="9"/>
      <c r="G214" s="9"/>
      <c r="H214" s="14"/>
      <c r="I214" s="9"/>
    </row>
    <row r="215" ht="15.6" spans="1:9">
      <c r="A215" s="9">
        <v>17</v>
      </c>
      <c r="B215" s="21" t="s">
        <v>128</v>
      </c>
      <c r="C215" s="16"/>
      <c r="D215" s="16">
        <v>55.8</v>
      </c>
      <c r="E215" s="16"/>
      <c r="F215" s="9"/>
      <c r="G215" s="9"/>
      <c r="H215" s="14"/>
      <c r="I215" s="9"/>
    </row>
    <row r="216" ht="15.6" spans="1:9">
      <c r="A216" s="9"/>
      <c r="B216" s="25" t="s">
        <v>40</v>
      </c>
      <c r="C216" s="26" t="s">
        <v>41</v>
      </c>
      <c r="D216" s="26"/>
      <c r="E216" s="26"/>
      <c r="F216" s="9"/>
      <c r="G216" s="9"/>
      <c r="H216" s="14"/>
      <c r="I216" s="9"/>
    </row>
    <row r="217" ht="15.6" spans="1:9">
      <c r="A217" s="9"/>
      <c r="B217" s="25"/>
      <c r="C217" s="13" t="s">
        <v>42</v>
      </c>
      <c r="D217" s="13" t="s">
        <v>43</v>
      </c>
      <c r="E217" s="13" t="s">
        <v>44</v>
      </c>
      <c r="F217" s="9"/>
      <c r="G217" s="9"/>
      <c r="H217" s="14"/>
      <c r="I217" s="9"/>
    </row>
    <row r="218" ht="15.6" spans="1:9">
      <c r="A218" s="9">
        <v>18</v>
      </c>
      <c r="B218" s="15" t="s">
        <v>888</v>
      </c>
      <c r="C218" s="16"/>
      <c r="D218" s="16"/>
      <c r="E218" s="16">
        <v>268.8</v>
      </c>
      <c r="F218" s="9"/>
      <c r="G218" s="9"/>
      <c r="H218" s="14"/>
      <c r="I218" s="9"/>
    </row>
    <row r="219" ht="15.6" spans="1:9">
      <c r="A219" s="9"/>
      <c r="B219" s="25" t="s">
        <v>40</v>
      </c>
      <c r="C219" s="16" t="s">
        <v>46</v>
      </c>
      <c r="D219" s="16"/>
      <c r="E219" s="16"/>
      <c r="F219" s="9"/>
      <c r="G219" s="9"/>
      <c r="H219" s="14"/>
      <c r="I219" s="9"/>
    </row>
    <row r="220" ht="15.6" spans="1:9">
      <c r="A220" s="9"/>
      <c r="B220" s="25"/>
      <c r="C220" s="26" t="s">
        <v>47</v>
      </c>
      <c r="D220" s="9"/>
      <c r="E220" s="9"/>
      <c r="F220" s="9"/>
      <c r="G220" s="9"/>
      <c r="H220" s="14"/>
      <c r="I220" s="9"/>
    </row>
    <row r="221" ht="15.6" spans="1:9">
      <c r="A221" s="9">
        <v>19</v>
      </c>
      <c r="B221" s="27" t="s">
        <v>599</v>
      </c>
      <c r="C221" s="16">
        <v>86.1</v>
      </c>
      <c r="D221" s="9"/>
      <c r="E221" s="9"/>
      <c r="F221" s="9"/>
      <c r="G221" s="9"/>
      <c r="H221" s="14"/>
      <c r="I221" s="9"/>
    </row>
    <row r="222" ht="15.6" spans="1:9">
      <c r="A222" s="9">
        <v>20</v>
      </c>
      <c r="B222" s="25" t="s">
        <v>192</v>
      </c>
      <c r="C222" s="16">
        <v>23.8</v>
      </c>
      <c r="D222" s="26"/>
      <c r="E222" s="26"/>
      <c r="F222" s="9"/>
      <c r="G222" s="9"/>
      <c r="H222" s="14"/>
      <c r="I222" s="9"/>
    </row>
    <row r="223" ht="15.6" spans="1:9">
      <c r="A223" s="9"/>
      <c r="B223" s="12" t="s">
        <v>6</v>
      </c>
      <c r="C223" s="26" t="s">
        <v>49</v>
      </c>
      <c r="D223" s="26"/>
      <c r="E223" s="26"/>
      <c r="F223" s="9"/>
      <c r="G223" s="9"/>
      <c r="H223" s="14"/>
      <c r="I223" s="9"/>
    </row>
    <row r="224" ht="15.6" spans="1:9">
      <c r="A224" s="9"/>
      <c r="B224" s="15" t="s">
        <v>50</v>
      </c>
      <c r="C224" s="26">
        <v>100</v>
      </c>
      <c r="D224" s="26">
        <v>200</v>
      </c>
      <c r="E224" s="26" t="s">
        <v>51</v>
      </c>
      <c r="F224" s="9"/>
      <c r="G224" s="9"/>
      <c r="H224" s="14"/>
      <c r="I224" s="9"/>
    </row>
    <row r="225" ht="15.6" spans="1:9">
      <c r="A225" s="9">
        <v>21</v>
      </c>
      <c r="B225" s="17" t="s">
        <v>53</v>
      </c>
      <c r="C225" s="16"/>
      <c r="D225" s="16">
        <v>2</v>
      </c>
      <c r="E225" s="16"/>
      <c r="F225" s="9"/>
      <c r="G225" s="9"/>
      <c r="H225" s="14"/>
      <c r="I225" s="9"/>
    </row>
    <row r="226" ht="15.6" spans="1:9">
      <c r="A226" s="9">
        <v>22</v>
      </c>
      <c r="B226" s="17" t="s">
        <v>607</v>
      </c>
      <c r="C226" s="16"/>
      <c r="D226" s="16">
        <v>8</v>
      </c>
      <c r="E226" s="16"/>
      <c r="F226" s="9"/>
      <c r="G226" s="9"/>
      <c r="H226" s="14"/>
      <c r="I226" s="9"/>
    </row>
    <row r="227" ht="31.2" spans="1:9">
      <c r="A227" s="9" t="s">
        <v>2445</v>
      </c>
      <c r="B227" s="9"/>
      <c r="C227" s="9"/>
      <c r="D227" s="9"/>
      <c r="E227" s="9"/>
      <c r="F227" s="9"/>
      <c r="G227" s="9"/>
      <c r="H227" s="10" t="s">
        <v>2446</v>
      </c>
      <c r="I227" s="9" t="s">
        <v>615</v>
      </c>
    </row>
    <row r="228" ht="15.6" spans="1:9">
      <c r="A228" s="11" t="s">
        <v>5</v>
      </c>
      <c r="B228" s="12" t="s">
        <v>6</v>
      </c>
      <c r="C228" s="13" t="s">
        <v>15</v>
      </c>
      <c r="D228" s="13"/>
      <c r="E228" s="13"/>
      <c r="F228" s="13"/>
      <c r="G228" s="13"/>
      <c r="H228" s="14"/>
      <c r="I228" s="9"/>
    </row>
    <row r="229" ht="15.6" spans="1:9">
      <c r="A229" s="9"/>
      <c r="B229" s="15" t="s">
        <v>16</v>
      </c>
      <c r="C229" s="13" t="s">
        <v>17</v>
      </c>
      <c r="D229" s="13" t="s">
        <v>18</v>
      </c>
      <c r="E229" s="13" t="s">
        <v>19</v>
      </c>
      <c r="F229" s="13" t="s">
        <v>20</v>
      </c>
      <c r="G229" s="13" t="s">
        <v>21</v>
      </c>
      <c r="H229" s="14"/>
      <c r="I229" s="9"/>
    </row>
    <row r="230" ht="15.6" spans="1:9">
      <c r="A230" s="9">
        <v>1</v>
      </c>
      <c r="B230" s="15" t="s">
        <v>89</v>
      </c>
      <c r="C230" s="16"/>
      <c r="D230" s="16">
        <v>1</v>
      </c>
      <c r="E230" s="16"/>
      <c r="F230" s="16"/>
      <c r="G230" s="16"/>
      <c r="H230" s="14"/>
      <c r="I230" s="9"/>
    </row>
    <row r="231" ht="15.6" spans="1:9">
      <c r="A231" s="9"/>
      <c r="B231" s="12" t="s">
        <v>6</v>
      </c>
      <c r="C231" s="13" t="s">
        <v>24</v>
      </c>
      <c r="D231" s="13"/>
      <c r="E231" s="13"/>
      <c r="F231" s="13"/>
      <c r="G231" s="13"/>
      <c r="H231" s="14"/>
      <c r="I231" s="9"/>
    </row>
    <row r="232" ht="15.6" spans="1:9">
      <c r="A232" s="9"/>
      <c r="B232" s="15" t="s">
        <v>16</v>
      </c>
      <c r="C232" s="13" t="s">
        <v>17</v>
      </c>
      <c r="D232" s="13" t="s">
        <v>18</v>
      </c>
      <c r="E232" s="13" t="s">
        <v>19</v>
      </c>
      <c r="F232" s="13" t="s">
        <v>20</v>
      </c>
      <c r="G232" s="13" t="s">
        <v>21</v>
      </c>
      <c r="H232" s="14"/>
      <c r="I232" s="9"/>
    </row>
    <row r="233" ht="15.6" spans="1:9">
      <c r="A233" s="9">
        <v>2</v>
      </c>
      <c r="B233" s="17" t="s">
        <v>25</v>
      </c>
      <c r="C233" s="16"/>
      <c r="D233" s="16"/>
      <c r="E233" s="16">
        <v>2</v>
      </c>
      <c r="F233" s="16"/>
      <c r="G233" s="16"/>
      <c r="H233" s="14"/>
      <c r="I233" s="9"/>
    </row>
    <row r="234" ht="15.6" spans="1:9">
      <c r="A234" s="9">
        <v>3</v>
      </c>
      <c r="B234" s="17" t="s">
        <v>2035</v>
      </c>
      <c r="C234" s="16">
        <v>2</v>
      </c>
      <c r="D234" s="16"/>
      <c r="E234" s="16"/>
      <c r="F234" s="16"/>
      <c r="G234" s="16"/>
      <c r="H234" s="14"/>
      <c r="I234" s="9"/>
    </row>
    <row r="235" ht="15.6" spans="1:9">
      <c r="A235" s="9">
        <v>4</v>
      </c>
      <c r="B235" s="17" t="s">
        <v>90</v>
      </c>
      <c r="C235" s="16">
        <v>13</v>
      </c>
      <c r="D235" s="16"/>
      <c r="E235" s="16"/>
      <c r="F235" s="16"/>
      <c r="G235" s="16"/>
      <c r="H235" s="14"/>
      <c r="I235" s="9"/>
    </row>
    <row r="236" ht="15.6" spans="1:9">
      <c r="A236" s="9"/>
      <c r="B236" s="12" t="s">
        <v>6</v>
      </c>
      <c r="C236" s="13" t="s">
        <v>30</v>
      </c>
      <c r="D236" s="13"/>
      <c r="E236" s="13"/>
      <c r="F236" s="13"/>
      <c r="G236" s="9"/>
      <c r="H236" s="14"/>
      <c r="I236" s="9"/>
    </row>
    <row r="237" ht="15.6" spans="1:9">
      <c r="A237" s="9"/>
      <c r="B237" s="15" t="s">
        <v>8</v>
      </c>
      <c r="C237" s="13">
        <v>100</v>
      </c>
      <c r="D237" s="13">
        <v>200</v>
      </c>
      <c r="E237" s="13">
        <v>300</v>
      </c>
      <c r="F237" s="13" t="s">
        <v>31</v>
      </c>
      <c r="G237" s="9"/>
      <c r="H237" s="14"/>
      <c r="I237" s="9"/>
    </row>
    <row r="238" ht="15.6" spans="1:9">
      <c r="A238" s="9">
        <v>5</v>
      </c>
      <c r="B238" s="17" t="s">
        <v>32</v>
      </c>
      <c r="C238" s="16"/>
      <c r="D238" s="16"/>
      <c r="E238" s="16">
        <v>13</v>
      </c>
      <c r="F238" s="16">
        <v>8</v>
      </c>
      <c r="G238" s="9"/>
      <c r="H238" s="14"/>
      <c r="I238" s="9"/>
    </row>
    <row r="239" ht="15.6" spans="1:9">
      <c r="A239" s="9">
        <v>6</v>
      </c>
      <c r="B239" s="17" t="s">
        <v>64</v>
      </c>
      <c r="C239" s="16"/>
      <c r="D239" s="16"/>
      <c r="E239" s="16">
        <v>10</v>
      </c>
      <c r="F239" s="16">
        <v>6</v>
      </c>
      <c r="G239" s="9"/>
      <c r="H239" s="14"/>
      <c r="I239" s="9"/>
    </row>
    <row r="240" ht="15.6" spans="1:9">
      <c r="A240" s="9">
        <v>7</v>
      </c>
      <c r="B240" s="17" t="s">
        <v>1989</v>
      </c>
      <c r="C240" s="16"/>
      <c r="D240" s="16"/>
      <c r="E240" s="16">
        <v>1</v>
      </c>
      <c r="F240" s="16"/>
      <c r="G240" s="9"/>
      <c r="H240" s="14"/>
      <c r="I240" s="9"/>
    </row>
    <row r="241" ht="15.6" spans="1:9">
      <c r="A241" s="9"/>
      <c r="B241" s="12" t="s">
        <v>6</v>
      </c>
      <c r="C241" s="13" t="s">
        <v>35</v>
      </c>
      <c r="D241" s="13"/>
      <c r="E241" s="13"/>
      <c r="F241" s="13"/>
      <c r="G241" s="9"/>
      <c r="H241" s="14"/>
      <c r="I241" s="9"/>
    </row>
    <row r="242" ht="15.6" spans="1:9">
      <c r="A242" s="9"/>
      <c r="B242" s="15" t="s">
        <v>8</v>
      </c>
      <c r="C242" s="13">
        <v>100</v>
      </c>
      <c r="D242" s="13">
        <v>200</v>
      </c>
      <c r="E242" s="13">
        <v>300</v>
      </c>
      <c r="F242" s="13" t="s">
        <v>31</v>
      </c>
      <c r="G242" s="9"/>
      <c r="H242" s="14"/>
      <c r="I242" s="9"/>
    </row>
    <row r="243" ht="15.6" spans="1:9">
      <c r="A243" s="9">
        <v>8</v>
      </c>
      <c r="B243" s="17" t="s">
        <v>142</v>
      </c>
      <c r="C243" s="16"/>
      <c r="D243" s="16"/>
      <c r="E243" s="16">
        <v>1</v>
      </c>
      <c r="F243" s="16"/>
      <c r="G243" s="9"/>
      <c r="H243" s="14"/>
      <c r="I243" s="9"/>
    </row>
    <row r="244" ht="15.6" spans="1:9">
      <c r="A244" s="9">
        <v>9</v>
      </c>
      <c r="B244" s="17" t="s">
        <v>36</v>
      </c>
      <c r="C244" s="16"/>
      <c r="D244" s="16"/>
      <c r="E244" s="16">
        <v>5</v>
      </c>
      <c r="F244" s="16"/>
      <c r="G244" s="9"/>
      <c r="H244" s="14"/>
      <c r="I244" s="9"/>
    </row>
    <row r="245" ht="15.6" spans="1:9">
      <c r="A245" s="9">
        <v>10</v>
      </c>
      <c r="B245" s="17" t="s">
        <v>69</v>
      </c>
      <c r="C245" s="16"/>
      <c r="D245" s="16">
        <v>2</v>
      </c>
      <c r="E245" s="16">
        <v>1</v>
      </c>
      <c r="F245" s="16"/>
      <c r="G245" s="9"/>
      <c r="H245" s="14"/>
      <c r="I245" s="9"/>
    </row>
    <row r="246" ht="15.6" spans="1:9">
      <c r="A246" s="9"/>
      <c r="B246" s="19" t="s">
        <v>6</v>
      </c>
      <c r="C246" s="20" t="s">
        <v>7</v>
      </c>
      <c r="D246" s="20"/>
      <c r="E246" s="20"/>
      <c r="F246" s="9"/>
      <c r="G246" s="9"/>
      <c r="H246" s="14"/>
      <c r="I246" s="9"/>
    </row>
    <row r="247" ht="15.6" spans="1:9">
      <c r="A247" s="9"/>
      <c r="B247" s="19"/>
      <c r="C247" s="20"/>
      <c r="D247" s="20"/>
      <c r="E247" s="20"/>
      <c r="F247" s="9"/>
      <c r="G247" s="9"/>
      <c r="H247" s="14"/>
      <c r="I247" s="9"/>
    </row>
    <row r="248" ht="15.6" spans="1:9">
      <c r="A248" s="9"/>
      <c r="B248" s="21" t="s">
        <v>8</v>
      </c>
      <c r="C248" s="22" t="s">
        <v>9</v>
      </c>
      <c r="D248" s="22" t="s">
        <v>10</v>
      </c>
      <c r="E248" s="22" t="s">
        <v>11</v>
      </c>
      <c r="F248" s="9"/>
      <c r="G248" s="9"/>
      <c r="H248" s="14"/>
      <c r="I248" s="9"/>
    </row>
    <row r="249" ht="15.6" spans="1:9">
      <c r="A249" s="9">
        <v>11</v>
      </c>
      <c r="B249" s="21" t="s">
        <v>63</v>
      </c>
      <c r="C249" s="24"/>
      <c r="D249" s="23">
        <v>96.3</v>
      </c>
      <c r="E249" s="24"/>
      <c r="F249" s="9"/>
      <c r="G249" s="9"/>
      <c r="H249" s="14"/>
      <c r="I249" s="9"/>
    </row>
    <row r="250" ht="15.6" spans="1:9">
      <c r="A250" s="9">
        <v>12</v>
      </c>
      <c r="B250" s="21" t="s">
        <v>178</v>
      </c>
      <c r="C250" s="23">
        <v>113.7</v>
      </c>
      <c r="D250" s="24"/>
      <c r="E250" s="24"/>
      <c r="F250" s="9"/>
      <c r="G250" s="9"/>
      <c r="H250" s="14"/>
      <c r="I250" s="9"/>
    </row>
    <row r="251" ht="15.6" spans="1:9">
      <c r="A251" s="9"/>
      <c r="B251" s="21"/>
      <c r="C251" s="24"/>
      <c r="D251" s="24"/>
      <c r="E251" s="24"/>
      <c r="F251" s="9"/>
      <c r="G251" s="9"/>
      <c r="H251" s="14"/>
      <c r="I251" s="9"/>
    </row>
    <row r="252" ht="15.6" spans="1:9">
      <c r="A252" s="9"/>
      <c r="B252" s="25" t="s">
        <v>40</v>
      </c>
      <c r="C252" s="26" t="s">
        <v>41</v>
      </c>
      <c r="D252" s="26"/>
      <c r="E252" s="26"/>
      <c r="F252" s="9"/>
      <c r="G252" s="9"/>
      <c r="H252" s="14"/>
      <c r="I252" s="9"/>
    </row>
    <row r="253" ht="15.6" spans="1:9">
      <c r="A253" s="9"/>
      <c r="B253" s="25"/>
      <c r="C253" s="13" t="s">
        <v>42</v>
      </c>
      <c r="D253" s="13" t="s">
        <v>43</v>
      </c>
      <c r="E253" s="13" t="s">
        <v>44</v>
      </c>
      <c r="F253" s="9"/>
      <c r="G253" s="9"/>
      <c r="H253" s="14"/>
      <c r="I253" s="9"/>
    </row>
    <row r="254" ht="15.6" spans="1:9">
      <c r="A254" s="9">
        <v>13</v>
      </c>
      <c r="B254" s="15" t="s">
        <v>191</v>
      </c>
      <c r="C254" s="16"/>
      <c r="D254" s="16"/>
      <c r="E254" s="18">
        <v>724.1</v>
      </c>
      <c r="F254" s="9"/>
      <c r="G254" s="9"/>
      <c r="H254" s="14"/>
      <c r="I254" s="9"/>
    </row>
    <row r="255" ht="31.2" spans="1:9">
      <c r="A255" s="9" t="s">
        <v>2447</v>
      </c>
      <c r="B255" s="9"/>
      <c r="C255" s="9"/>
      <c r="D255" s="9"/>
      <c r="E255" s="9"/>
      <c r="F255" s="9"/>
      <c r="G255" s="9"/>
      <c r="H255" s="10" t="s">
        <v>2448</v>
      </c>
      <c r="I255" s="9" t="s">
        <v>615</v>
      </c>
    </row>
    <row r="256" ht="15.6" spans="1:9">
      <c r="A256" s="11" t="s">
        <v>5</v>
      </c>
      <c r="B256" s="12" t="s">
        <v>6</v>
      </c>
      <c r="C256" s="13" t="s">
        <v>15</v>
      </c>
      <c r="D256" s="13"/>
      <c r="E256" s="13"/>
      <c r="F256" s="13"/>
      <c r="G256" s="13"/>
      <c r="H256" s="14"/>
      <c r="I256" s="9"/>
    </row>
    <row r="257" ht="15.6" spans="1:9">
      <c r="A257" s="9"/>
      <c r="B257" s="15" t="s">
        <v>16</v>
      </c>
      <c r="C257" s="13" t="s">
        <v>17</v>
      </c>
      <c r="D257" s="13" t="s">
        <v>18</v>
      </c>
      <c r="E257" s="13" t="s">
        <v>19</v>
      </c>
      <c r="F257" s="13" t="s">
        <v>20</v>
      </c>
      <c r="G257" s="13" t="s">
        <v>21</v>
      </c>
      <c r="H257" s="14"/>
      <c r="I257" s="9"/>
    </row>
    <row r="258" ht="15.6" spans="1:9">
      <c r="A258" s="9">
        <v>1</v>
      </c>
      <c r="B258" s="15" t="s">
        <v>58</v>
      </c>
      <c r="C258" s="16"/>
      <c r="D258" s="16"/>
      <c r="E258" s="16">
        <v>2</v>
      </c>
      <c r="F258" s="16">
        <v>4</v>
      </c>
      <c r="G258" s="16"/>
      <c r="H258" s="14"/>
      <c r="I258" s="9"/>
    </row>
    <row r="259" ht="15.6" spans="1:9">
      <c r="A259" s="9"/>
      <c r="B259" s="12" t="s">
        <v>6</v>
      </c>
      <c r="C259" s="13" t="s">
        <v>24</v>
      </c>
      <c r="D259" s="13"/>
      <c r="E259" s="13"/>
      <c r="F259" s="13"/>
      <c r="G259" s="13"/>
      <c r="H259" s="14"/>
      <c r="I259" s="9"/>
    </row>
    <row r="260" ht="15.6" spans="1:9">
      <c r="A260" s="9"/>
      <c r="B260" s="15" t="s">
        <v>16</v>
      </c>
      <c r="C260" s="13" t="s">
        <v>17</v>
      </c>
      <c r="D260" s="13" t="s">
        <v>18</v>
      </c>
      <c r="E260" s="13" t="s">
        <v>19</v>
      </c>
      <c r="F260" s="13" t="s">
        <v>20</v>
      </c>
      <c r="G260" s="13" t="s">
        <v>21</v>
      </c>
      <c r="H260" s="14"/>
      <c r="I260" s="9"/>
    </row>
    <row r="261" ht="15.6" spans="1:9">
      <c r="A261" s="9">
        <v>2</v>
      </c>
      <c r="B261" s="17" t="s">
        <v>347</v>
      </c>
      <c r="C261" s="16"/>
      <c r="D261" s="16"/>
      <c r="E261" s="16"/>
      <c r="F261" s="16"/>
      <c r="G261" s="16">
        <v>1</v>
      </c>
      <c r="H261" s="14"/>
      <c r="I261" s="9"/>
    </row>
    <row r="262" ht="15.6" spans="1:9">
      <c r="A262" s="9"/>
      <c r="B262" s="12" t="s">
        <v>6</v>
      </c>
      <c r="C262" s="13" t="s">
        <v>30</v>
      </c>
      <c r="D262" s="13"/>
      <c r="E262" s="13"/>
      <c r="F262" s="13"/>
      <c r="G262" s="9"/>
      <c r="H262" s="14"/>
      <c r="I262" s="9"/>
    </row>
    <row r="263" ht="15.6" spans="1:9">
      <c r="A263" s="9"/>
      <c r="B263" s="15" t="s">
        <v>8</v>
      </c>
      <c r="C263" s="13">
        <v>100</v>
      </c>
      <c r="D263" s="13">
        <v>200</v>
      </c>
      <c r="E263" s="13">
        <v>300</v>
      </c>
      <c r="F263" s="13" t="s">
        <v>31</v>
      </c>
      <c r="G263" s="9"/>
      <c r="H263" s="14"/>
      <c r="I263" s="9"/>
    </row>
    <row r="264" ht="15.6" spans="1:9">
      <c r="A264" s="9">
        <v>3</v>
      </c>
      <c r="B264" s="17" t="s">
        <v>32</v>
      </c>
      <c r="C264" s="16"/>
      <c r="D264" s="16"/>
      <c r="E264" s="16"/>
      <c r="F264" s="16">
        <v>8</v>
      </c>
      <c r="G264" s="16"/>
      <c r="H264" s="14"/>
      <c r="I264" s="9"/>
    </row>
    <row r="265" ht="15.6" spans="1:9">
      <c r="A265" s="9"/>
      <c r="B265" s="25" t="s">
        <v>40</v>
      </c>
      <c r="C265" s="26" t="s">
        <v>46</v>
      </c>
      <c r="D265" s="9"/>
      <c r="E265" s="9"/>
      <c r="F265" s="9"/>
      <c r="G265" s="9"/>
      <c r="H265" s="14"/>
      <c r="I265" s="9"/>
    </row>
    <row r="266" ht="15.6" spans="1:9">
      <c r="A266" s="9"/>
      <c r="B266" s="25"/>
      <c r="C266" s="26" t="s">
        <v>47</v>
      </c>
      <c r="D266" s="9"/>
      <c r="E266" s="9"/>
      <c r="F266" s="9"/>
      <c r="G266" s="9"/>
      <c r="H266" s="14"/>
      <c r="I266" s="9"/>
    </row>
    <row r="267" ht="15.6" spans="1:9">
      <c r="A267" s="9">
        <v>4</v>
      </c>
      <c r="B267" s="27" t="s">
        <v>48</v>
      </c>
      <c r="C267" s="18">
        <v>331.1</v>
      </c>
      <c r="D267" s="9"/>
      <c r="E267" s="9"/>
      <c r="F267" s="9"/>
      <c r="G267" s="9"/>
      <c r="H267" s="14"/>
      <c r="I267" s="9"/>
    </row>
    <row r="268" ht="31.2" spans="1:9">
      <c r="A268" s="9" t="s">
        <v>2449</v>
      </c>
      <c r="B268" s="9"/>
      <c r="C268" s="9"/>
      <c r="D268" s="9"/>
      <c r="E268" s="9"/>
      <c r="F268" s="9"/>
      <c r="G268" s="9"/>
      <c r="H268" s="10" t="s">
        <v>2450</v>
      </c>
      <c r="I268" s="9" t="s">
        <v>615</v>
      </c>
    </row>
    <row r="269" ht="15.6" spans="1:9">
      <c r="A269" s="11" t="s">
        <v>5</v>
      </c>
      <c r="B269" s="12" t="s">
        <v>6</v>
      </c>
      <c r="C269" s="13" t="s">
        <v>15</v>
      </c>
      <c r="D269" s="13"/>
      <c r="E269" s="13"/>
      <c r="F269" s="13"/>
      <c r="G269" s="13"/>
      <c r="H269" s="14"/>
      <c r="I269" s="9"/>
    </row>
    <row r="270" ht="15.6" spans="1:9">
      <c r="A270" s="9"/>
      <c r="B270" s="15" t="s">
        <v>16</v>
      </c>
      <c r="C270" s="13" t="s">
        <v>17</v>
      </c>
      <c r="D270" s="13" t="s">
        <v>18</v>
      </c>
      <c r="E270" s="13" t="s">
        <v>19</v>
      </c>
      <c r="F270" s="13" t="s">
        <v>20</v>
      </c>
      <c r="G270" s="13" t="s">
        <v>21</v>
      </c>
      <c r="H270" s="14"/>
      <c r="I270" s="9"/>
    </row>
    <row r="271" ht="15.6" spans="1:9">
      <c r="A271" s="9">
        <v>1</v>
      </c>
      <c r="B271" s="15" t="s">
        <v>58</v>
      </c>
      <c r="C271" s="16"/>
      <c r="D271" s="16">
        <v>9</v>
      </c>
      <c r="E271" s="16">
        <v>9</v>
      </c>
      <c r="F271" s="16"/>
      <c r="G271" s="16"/>
      <c r="H271" s="14"/>
      <c r="I271" s="9"/>
    </row>
    <row r="272" ht="15.6" spans="1:9">
      <c r="A272" s="9">
        <v>2</v>
      </c>
      <c r="B272" s="15" t="s">
        <v>115</v>
      </c>
      <c r="C272" s="16"/>
      <c r="D272" s="16">
        <v>3</v>
      </c>
      <c r="E272" s="16"/>
      <c r="F272" s="16"/>
      <c r="G272" s="16"/>
      <c r="H272" s="14"/>
      <c r="I272" s="9"/>
    </row>
    <row r="273" ht="15.6" spans="1:9">
      <c r="A273" s="9">
        <v>3</v>
      </c>
      <c r="B273" s="15" t="s">
        <v>89</v>
      </c>
      <c r="C273" s="16"/>
      <c r="D273" s="16"/>
      <c r="E273" s="16"/>
      <c r="F273" s="16"/>
      <c r="G273" s="16">
        <v>2</v>
      </c>
      <c r="H273" s="14"/>
      <c r="I273" s="9"/>
    </row>
    <row r="274" ht="15.6" spans="1:9">
      <c r="A274" s="9">
        <v>4</v>
      </c>
      <c r="B274" s="15" t="s">
        <v>76</v>
      </c>
      <c r="C274" s="16"/>
      <c r="D274" s="16"/>
      <c r="E274" s="16"/>
      <c r="F274" s="16">
        <v>3</v>
      </c>
      <c r="G274" s="16">
        <v>2</v>
      </c>
      <c r="H274" s="14"/>
      <c r="I274" s="9"/>
    </row>
    <row r="275" ht="15.6" spans="1:9">
      <c r="A275" s="9">
        <v>5</v>
      </c>
      <c r="B275" s="15" t="s">
        <v>60</v>
      </c>
      <c r="C275" s="16"/>
      <c r="D275" s="16">
        <v>3</v>
      </c>
      <c r="E275" s="16"/>
      <c r="F275" s="16"/>
      <c r="G275" s="16"/>
      <c r="H275" s="14"/>
      <c r="I275" s="9"/>
    </row>
    <row r="276" ht="15.6" spans="1:9">
      <c r="A276" s="9"/>
      <c r="B276" s="12" t="s">
        <v>6</v>
      </c>
      <c r="C276" s="13" t="s">
        <v>24</v>
      </c>
      <c r="D276" s="13"/>
      <c r="E276" s="13"/>
      <c r="F276" s="13"/>
      <c r="G276" s="13"/>
      <c r="H276" s="14"/>
      <c r="I276" s="9"/>
    </row>
    <row r="277" ht="15.6" spans="1:9">
      <c r="A277" s="9"/>
      <c r="B277" s="15" t="s">
        <v>16</v>
      </c>
      <c r="C277" s="13" t="s">
        <v>17</v>
      </c>
      <c r="D277" s="13" t="s">
        <v>18</v>
      </c>
      <c r="E277" s="13" t="s">
        <v>19</v>
      </c>
      <c r="F277" s="13" t="s">
        <v>20</v>
      </c>
      <c r="G277" s="13" t="s">
        <v>21</v>
      </c>
      <c r="H277" s="14"/>
      <c r="I277" s="9"/>
    </row>
    <row r="278" ht="15.6" spans="1:9">
      <c r="A278" s="9">
        <v>6</v>
      </c>
      <c r="B278" s="17" t="s">
        <v>62</v>
      </c>
      <c r="C278" s="16"/>
      <c r="D278" s="16"/>
      <c r="E278" s="16"/>
      <c r="F278" s="16">
        <v>4</v>
      </c>
      <c r="G278" s="16">
        <v>1</v>
      </c>
      <c r="H278" s="14"/>
      <c r="I278" s="9"/>
    </row>
    <row r="279" ht="15.6" spans="1:9">
      <c r="A279" s="9"/>
      <c r="B279" s="12" t="s">
        <v>6</v>
      </c>
      <c r="C279" s="13" t="s">
        <v>30</v>
      </c>
      <c r="D279" s="13"/>
      <c r="E279" s="13"/>
      <c r="F279" s="13"/>
      <c r="G279" s="9"/>
      <c r="H279" s="14"/>
      <c r="I279" s="9"/>
    </row>
    <row r="280" ht="15.6" spans="1:9">
      <c r="A280" s="9"/>
      <c r="B280" s="15" t="s">
        <v>8</v>
      </c>
      <c r="C280" s="13">
        <v>100</v>
      </c>
      <c r="D280" s="13">
        <v>200</v>
      </c>
      <c r="E280" s="13">
        <v>300</v>
      </c>
      <c r="F280" s="13" t="s">
        <v>31</v>
      </c>
      <c r="G280" s="9"/>
      <c r="H280" s="14"/>
      <c r="I280" s="9"/>
    </row>
    <row r="281" ht="15.6" spans="1:9">
      <c r="A281" s="9">
        <v>7</v>
      </c>
      <c r="B281" s="17" t="s">
        <v>32</v>
      </c>
      <c r="C281" s="16"/>
      <c r="D281" s="16"/>
      <c r="E281" s="16">
        <v>6</v>
      </c>
      <c r="F281" s="16">
        <v>21</v>
      </c>
      <c r="G281" s="9"/>
      <c r="H281" s="14"/>
      <c r="I281" s="9"/>
    </row>
    <row r="282" ht="15.6" spans="1:9">
      <c r="A282" s="9">
        <v>8</v>
      </c>
      <c r="B282" s="17" t="s">
        <v>64</v>
      </c>
      <c r="C282" s="16"/>
      <c r="D282" s="16"/>
      <c r="E282" s="16">
        <v>5</v>
      </c>
      <c r="F282" s="16">
        <v>6</v>
      </c>
      <c r="G282" s="9"/>
      <c r="H282" s="14"/>
      <c r="I282" s="9"/>
    </row>
    <row r="283" ht="15.6" spans="1:9">
      <c r="A283" s="9">
        <v>9</v>
      </c>
      <c r="B283" s="17" t="s">
        <v>110</v>
      </c>
      <c r="C283" s="16"/>
      <c r="D283" s="16"/>
      <c r="E283" s="16"/>
      <c r="F283" s="16">
        <v>3</v>
      </c>
      <c r="G283" s="9"/>
      <c r="H283" s="14"/>
      <c r="I283" s="9"/>
    </row>
    <row r="284" ht="15.6" spans="1:9">
      <c r="A284" s="9">
        <v>10</v>
      </c>
      <c r="B284" s="17" t="s">
        <v>65</v>
      </c>
      <c r="C284" s="16"/>
      <c r="D284" s="16"/>
      <c r="E284" s="16">
        <v>3</v>
      </c>
      <c r="F284" s="16"/>
      <c r="G284" s="9"/>
      <c r="H284" s="14"/>
      <c r="I284" s="9"/>
    </row>
    <row r="285" ht="15.6" spans="1:9">
      <c r="A285" s="9">
        <v>11</v>
      </c>
      <c r="B285" s="17" t="s">
        <v>66</v>
      </c>
      <c r="C285" s="16"/>
      <c r="D285" s="16"/>
      <c r="E285" s="16">
        <v>1</v>
      </c>
      <c r="F285" s="16">
        <v>21</v>
      </c>
      <c r="G285" s="9"/>
      <c r="H285" s="14"/>
      <c r="I285" s="9"/>
    </row>
    <row r="286" ht="15.6" spans="1:9">
      <c r="A286" s="9"/>
      <c r="B286" s="12" t="s">
        <v>6</v>
      </c>
      <c r="C286" s="13" t="s">
        <v>35</v>
      </c>
      <c r="D286" s="13"/>
      <c r="E286" s="13"/>
      <c r="F286" s="13"/>
      <c r="G286" s="9"/>
      <c r="H286" s="14"/>
      <c r="I286" s="9"/>
    </row>
    <row r="287" ht="15.6" spans="1:9">
      <c r="A287" s="9"/>
      <c r="B287" s="15" t="s">
        <v>8</v>
      </c>
      <c r="C287" s="13">
        <v>100</v>
      </c>
      <c r="D287" s="13">
        <v>200</v>
      </c>
      <c r="E287" s="13">
        <v>300</v>
      </c>
      <c r="F287" s="13" t="s">
        <v>31</v>
      </c>
      <c r="G287" s="9"/>
      <c r="H287" s="14"/>
      <c r="I287" s="9"/>
    </row>
    <row r="288" ht="15.6" spans="1:9">
      <c r="A288" s="9">
        <v>12</v>
      </c>
      <c r="B288" s="17" t="s">
        <v>142</v>
      </c>
      <c r="C288" s="16"/>
      <c r="D288" s="16"/>
      <c r="E288" s="16">
        <v>3</v>
      </c>
      <c r="F288" s="16">
        <v>1</v>
      </c>
      <c r="G288" s="9"/>
      <c r="H288" s="14"/>
      <c r="I288" s="9"/>
    </row>
    <row r="289" ht="15.6" spans="1:9">
      <c r="A289" s="9">
        <v>13</v>
      </c>
      <c r="B289" s="17" t="s">
        <v>36</v>
      </c>
      <c r="C289" s="16"/>
      <c r="D289" s="16"/>
      <c r="E289" s="16">
        <v>1</v>
      </c>
      <c r="F289" s="16">
        <v>1</v>
      </c>
      <c r="G289" s="9"/>
      <c r="H289" s="14"/>
      <c r="I289" s="9"/>
    </row>
    <row r="290" ht="15.6" spans="1:9">
      <c r="A290" s="9"/>
      <c r="B290" s="19" t="s">
        <v>6</v>
      </c>
      <c r="C290" s="20" t="s">
        <v>7</v>
      </c>
      <c r="D290" s="20"/>
      <c r="E290" s="20"/>
      <c r="F290" s="9"/>
      <c r="G290" s="9"/>
      <c r="H290" s="14"/>
      <c r="I290" s="9"/>
    </row>
    <row r="291" ht="15.6" spans="1:9">
      <c r="A291" s="9"/>
      <c r="B291" s="19"/>
      <c r="C291" s="20"/>
      <c r="D291" s="20"/>
      <c r="E291" s="20"/>
      <c r="F291" s="9"/>
      <c r="G291" s="9"/>
      <c r="H291" s="14"/>
      <c r="I291" s="9"/>
    </row>
    <row r="292" ht="15.6" spans="1:9">
      <c r="A292" s="9"/>
      <c r="B292" s="21" t="s">
        <v>8</v>
      </c>
      <c r="C292" s="22" t="s">
        <v>9</v>
      </c>
      <c r="D292" s="22" t="s">
        <v>10</v>
      </c>
      <c r="E292" s="22" t="s">
        <v>11</v>
      </c>
      <c r="F292" s="9"/>
      <c r="G292" s="9"/>
      <c r="H292" s="14"/>
      <c r="I292" s="9"/>
    </row>
    <row r="293" ht="15.6" spans="1:9">
      <c r="A293" s="9">
        <v>14</v>
      </c>
      <c r="B293" s="21" t="s">
        <v>91</v>
      </c>
      <c r="C293" s="16">
        <v>34.3</v>
      </c>
      <c r="D293" s="16">
        <v>31.3</v>
      </c>
      <c r="E293" s="16"/>
      <c r="F293" s="9"/>
      <c r="G293" s="9"/>
      <c r="H293" s="14"/>
      <c r="I293" s="9"/>
    </row>
    <row r="294" ht="15.6" spans="1:9">
      <c r="A294" s="9"/>
      <c r="B294" s="25" t="s">
        <v>40</v>
      </c>
      <c r="C294" s="26" t="s">
        <v>41</v>
      </c>
      <c r="D294" s="26"/>
      <c r="E294" s="26"/>
      <c r="F294" s="9"/>
      <c r="G294" s="9"/>
      <c r="H294" s="14"/>
      <c r="I294" s="9"/>
    </row>
    <row r="295" ht="15.6" spans="1:9">
      <c r="A295" s="9"/>
      <c r="B295" s="25"/>
      <c r="C295" s="13" t="s">
        <v>42</v>
      </c>
      <c r="D295" s="13" t="s">
        <v>43</v>
      </c>
      <c r="E295" s="13" t="s">
        <v>44</v>
      </c>
      <c r="F295" s="9"/>
      <c r="G295" s="9"/>
      <c r="H295" s="14"/>
      <c r="I295" s="9"/>
    </row>
    <row r="296" ht="15.6" spans="1:9">
      <c r="A296" s="9">
        <v>15</v>
      </c>
      <c r="B296" s="15" t="s">
        <v>191</v>
      </c>
      <c r="C296" s="16"/>
      <c r="D296" s="16"/>
      <c r="E296" s="16">
        <v>249.1</v>
      </c>
      <c r="F296" s="9"/>
      <c r="G296" s="9"/>
      <c r="H296" s="14"/>
      <c r="I296" s="9"/>
    </row>
    <row r="297" ht="15.6" spans="1:9">
      <c r="A297" s="9"/>
      <c r="B297" s="25" t="s">
        <v>40</v>
      </c>
      <c r="C297" s="26" t="s">
        <v>46</v>
      </c>
      <c r="D297" s="9"/>
      <c r="E297" s="9"/>
      <c r="F297" s="9"/>
      <c r="G297" s="9"/>
      <c r="H297" s="14"/>
      <c r="I297" s="9"/>
    </row>
    <row r="298" ht="15.6" spans="1:9">
      <c r="A298" s="9"/>
      <c r="B298" s="25"/>
      <c r="C298" s="26" t="s">
        <v>47</v>
      </c>
      <c r="D298" s="9"/>
      <c r="E298" s="9"/>
      <c r="F298" s="9"/>
      <c r="G298" s="9"/>
      <c r="H298" s="14"/>
      <c r="I298" s="9"/>
    </row>
    <row r="299" ht="15.6" spans="1:9">
      <c r="A299" s="9">
        <v>16</v>
      </c>
      <c r="B299" s="27" t="s">
        <v>48</v>
      </c>
      <c r="C299" s="16">
        <v>1545.9</v>
      </c>
      <c r="D299" s="9"/>
      <c r="E299" s="9"/>
      <c r="F299" s="9"/>
      <c r="G299" s="9"/>
      <c r="H299" s="14"/>
      <c r="I299" s="9"/>
    </row>
    <row r="300" ht="15.6" spans="1:9">
      <c r="A300" s="9"/>
      <c r="B300" s="12" t="s">
        <v>6</v>
      </c>
      <c r="C300" s="26" t="s">
        <v>49</v>
      </c>
      <c r="D300" s="26"/>
      <c r="E300" s="26"/>
      <c r="F300" s="9"/>
      <c r="G300" s="9"/>
      <c r="H300" s="14"/>
      <c r="I300" s="9"/>
    </row>
    <row r="301" ht="15.6" spans="1:9">
      <c r="A301" s="9"/>
      <c r="B301" s="15" t="s">
        <v>50</v>
      </c>
      <c r="C301" s="26">
        <v>100</v>
      </c>
      <c r="D301" s="26">
        <v>200</v>
      </c>
      <c r="E301" s="26" t="s">
        <v>51</v>
      </c>
      <c r="F301" s="9"/>
      <c r="G301" s="9"/>
      <c r="H301" s="14"/>
      <c r="I301" s="9"/>
    </row>
    <row r="302" ht="15.6" spans="1:9">
      <c r="A302" s="9">
        <v>17</v>
      </c>
      <c r="B302" s="17" t="s">
        <v>52</v>
      </c>
      <c r="C302" s="16">
        <v>3</v>
      </c>
      <c r="D302" s="16">
        <v>18</v>
      </c>
      <c r="E302" s="16">
        <v>2</v>
      </c>
      <c r="F302" s="9"/>
      <c r="G302" s="9"/>
      <c r="H302" s="14"/>
      <c r="I302" s="9"/>
    </row>
    <row r="303" ht="15.6" spans="1:9">
      <c r="A303" s="9">
        <v>18</v>
      </c>
      <c r="B303" s="17" t="s">
        <v>55</v>
      </c>
      <c r="C303" s="16"/>
      <c r="D303" s="16"/>
      <c r="E303" s="16">
        <v>3</v>
      </c>
      <c r="F303" s="9"/>
      <c r="G303" s="9"/>
      <c r="H303" s="14"/>
      <c r="I303" s="9"/>
    </row>
    <row r="304" ht="15.6" spans="1:9">
      <c r="A304" s="9">
        <v>19</v>
      </c>
      <c r="B304" s="17" t="s">
        <v>86</v>
      </c>
      <c r="C304" s="16">
        <v>1</v>
      </c>
      <c r="D304" s="16"/>
      <c r="E304" s="16"/>
      <c r="F304" s="9"/>
      <c r="G304" s="9"/>
      <c r="H304" s="14"/>
      <c r="I304" s="9"/>
    </row>
    <row r="305" ht="31.2" spans="1:9">
      <c r="A305" s="9" t="s">
        <v>2451</v>
      </c>
      <c r="B305" s="9"/>
      <c r="C305" s="9"/>
      <c r="D305" s="9"/>
      <c r="E305" s="9"/>
      <c r="F305" s="9"/>
      <c r="G305" s="9"/>
      <c r="H305" s="10" t="s">
        <v>2452</v>
      </c>
      <c r="I305" s="9" t="s">
        <v>615</v>
      </c>
    </row>
    <row r="306" ht="15.6" spans="1:9">
      <c r="A306" s="11" t="s">
        <v>5</v>
      </c>
      <c r="B306" s="19" t="s">
        <v>6</v>
      </c>
      <c r="C306" s="20" t="s">
        <v>7</v>
      </c>
      <c r="D306" s="20"/>
      <c r="E306" s="20"/>
      <c r="F306" s="9"/>
      <c r="G306" s="9"/>
      <c r="H306" s="14"/>
      <c r="I306" s="9"/>
    </row>
    <row r="307" ht="15.6" spans="1:9">
      <c r="A307" s="9"/>
      <c r="B307" s="19"/>
      <c r="C307" s="20"/>
      <c r="D307" s="20"/>
      <c r="E307" s="20"/>
      <c r="F307" s="9"/>
      <c r="G307" s="9"/>
      <c r="H307" s="14"/>
      <c r="I307" s="9"/>
    </row>
    <row r="308" ht="15.6" spans="1:9">
      <c r="A308" s="9"/>
      <c r="B308" s="21" t="s">
        <v>8</v>
      </c>
      <c r="C308" s="22" t="s">
        <v>9</v>
      </c>
      <c r="D308" s="22" t="s">
        <v>10</v>
      </c>
      <c r="E308" s="22" t="s">
        <v>11</v>
      </c>
      <c r="F308" s="9"/>
      <c r="G308" s="9"/>
      <c r="H308" s="14"/>
      <c r="I308" s="9"/>
    </row>
    <row r="309" ht="15.6" spans="1:9">
      <c r="A309" s="9">
        <v>1</v>
      </c>
      <c r="B309" s="21" t="s">
        <v>63</v>
      </c>
      <c r="C309" s="16"/>
      <c r="D309" s="16">
        <v>1066.2</v>
      </c>
      <c r="E309" s="16"/>
      <c r="F309" s="9"/>
      <c r="G309" s="9"/>
      <c r="H309" s="14"/>
      <c r="I309" s="9"/>
    </row>
    <row r="310" ht="15.6" spans="1:9">
      <c r="A310" s="9">
        <v>2</v>
      </c>
      <c r="B310" s="21" t="s">
        <v>38</v>
      </c>
      <c r="C310" s="16">
        <v>343.8</v>
      </c>
      <c r="D310" s="16"/>
      <c r="E310" s="16"/>
      <c r="F310" s="9"/>
      <c r="G310" s="9"/>
      <c r="H310" s="14"/>
      <c r="I310" s="9"/>
    </row>
    <row r="311" ht="15.6" spans="1:9">
      <c r="A311" s="9">
        <v>3</v>
      </c>
      <c r="B311" s="21" t="s">
        <v>118</v>
      </c>
      <c r="C311" s="16">
        <v>1250.5</v>
      </c>
      <c r="D311" s="16">
        <v>216.5</v>
      </c>
      <c r="E311" s="16"/>
      <c r="F311" s="9"/>
      <c r="G311" s="9"/>
      <c r="H311" s="14"/>
      <c r="I311" s="9"/>
    </row>
    <row r="312" ht="15.6" spans="1:9">
      <c r="A312" s="9"/>
      <c r="B312" s="25" t="s">
        <v>40</v>
      </c>
      <c r="C312" s="26" t="s">
        <v>46</v>
      </c>
      <c r="D312" s="9"/>
      <c r="E312" s="9"/>
      <c r="F312" s="9"/>
      <c r="G312" s="9"/>
      <c r="H312" s="14"/>
      <c r="I312" s="9"/>
    </row>
    <row r="313" ht="15.6" spans="1:9">
      <c r="A313" s="9"/>
      <c r="B313" s="25"/>
      <c r="C313" s="26" t="s">
        <v>47</v>
      </c>
      <c r="D313" s="9"/>
      <c r="E313" s="9"/>
      <c r="F313" s="9"/>
      <c r="G313" s="9"/>
      <c r="H313" s="14"/>
      <c r="I313" s="9"/>
    </row>
    <row r="314" ht="15.6" spans="1:9">
      <c r="A314" s="9">
        <v>4</v>
      </c>
      <c r="B314" s="27" t="s">
        <v>143</v>
      </c>
      <c r="C314" s="16">
        <v>1086.4</v>
      </c>
      <c r="D314" s="9"/>
      <c r="E314" s="9"/>
      <c r="F314" s="9"/>
      <c r="G314" s="9"/>
      <c r="H314" s="14"/>
      <c r="I314" s="9"/>
    </row>
    <row r="315" ht="15.6" spans="1:9">
      <c r="A315" s="9">
        <v>5</v>
      </c>
      <c r="B315" s="27" t="s">
        <v>73</v>
      </c>
      <c r="C315" s="16">
        <v>668.9</v>
      </c>
      <c r="D315" s="9"/>
      <c r="E315" s="9"/>
      <c r="F315" s="9"/>
      <c r="G315" s="9"/>
      <c r="H315" s="14"/>
      <c r="I315" s="9"/>
    </row>
    <row r="316" ht="15.6" spans="1:9">
      <c r="A316" s="9">
        <v>6</v>
      </c>
      <c r="B316" s="25" t="s">
        <v>48</v>
      </c>
      <c r="C316" s="16">
        <v>265.8</v>
      </c>
      <c r="D316" s="26"/>
      <c r="E316" s="26"/>
      <c r="F316" s="9"/>
      <c r="G316" s="9"/>
      <c r="H316" s="14"/>
      <c r="I316" s="9"/>
    </row>
    <row r="317" ht="15.6" spans="1:9">
      <c r="A317" s="9"/>
      <c r="B317" s="12" t="s">
        <v>6</v>
      </c>
      <c r="C317" s="26" t="s">
        <v>49</v>
      </c>
      <c r="D317" s="26"/>
      <c r="E317" s="26"/>
      <c r="F317" s="9"/>
      <c r="G317" s="9"/>
      <c r="H317" s="14"/>
      <c r="I317" s="9"/>
    </row>
    <row r="318" ht="15.6" spans="1:9">
      <c r="A318" s="9"/>
      <c r="B318" s="15" t="s">
        <v>50</v>
      </c>
      <c r="C318" s="26">
        <v>100</v>
      </c>
      <c r="D318" s="26">
        <v>200</v>
      </c>
      <c r="E318" s="26" t="s">
        <v>51</v>
      </c>
      <c r="F318" s="9"/>
      <c r="G318" s="9"/>
      <c r="H318" s="14"/>
      <c r="I318" s="9"/>
    </row>
    <row r="319" ht="15.6" spans="1:9">
      <c r="A319" s="9">
        <v>7</v>
      </c>
      <c r="B319" s="17" t="s">
        <v>84</v>
      </c>
      <c r="C319" s="16">
        <v>14</v>
      </c>
      <c r="D319" s="16">
        <v>126</v>
      </c>
      <c r="E319" s="18"/>
      <c r="F319" s="9"/>
      <c r="G319" s="9"/>
      <c r="H319" s="14"/>
      <c r="I319" s="9"/>
    </row>
    <row r="320" ht="31.2" spans="1:9">
      <c r="A320" s="9" t="s">
        <v>2453</v>
      </c>
      <c r="B320" s="9"/>
      <c r="C320" s="9"/>
      <c r="D320" s="9"/>
      <c r="E320" s="9"/>
      <c r="F320" s="9"/>
      <c r="G320" s="9"/>
      <c r="H320" s="10" t="s">
        <v>2454</v>
      </c>
      <c r="I320" s="9" t="s">
        <v>615</v>
      </c>
    </row>
    <row r="321" ht="15.6" spans="1:9">
      <c r="A321" s="11" t="s">
        <v>5</v>
      </c>
      <c r="B321" s="12" t="s">
        <v>6</v>
      </c>
      <c r="C321" s="13" t="s">
        <v>24</v>
      </c>
      <c r="D321" s="13"/>
      <c r="E321" s="13"/>
      <c r="F321" s="13"/>
      <c r="G321" s="13"/>
      <c r="H321" s="14"/>
      <c r="I321" s="9"/>
    </row>
    <row r="322" ht="15.6" spans="1:9">
      <c r="A322" s="9"/>
      <c r="B322" s="15" t="s">
        <v>16</v>
      </c>
      <c r="C322" s="13" t="s">
        <v>17</v>
      </c>
      <c r="D322" s="13" t="s">
        <v>18</v>
      </c>
      <c r="E322" s="13" t="s">
        <v>19</v>
      </c>
      <c r="F322" s="13" t="s">
        <v>20</v>
      </c>
      <c r="G322" s="13" t="s">
        <v>21</v>
      </c>
      <c r="H322" s="14"/>
      <c r="I322" s="9"/>
    </row>
    <row r="323" ht="15.6" spans="1:9">
      <c r="A323" s="9">
        <v>1</v>
      </c>
      <c r="B323" s="17" t="s">
        <v>347</v>
      </c>
      <c r="C323" s="16"/>
      <c r="D323" s="16"/>
      <c r="E323" s="16"/>
      <c r="F323" s="16">
        <v>1</v>
      </c>
      <c r="G323" s="16"/>
      <c r="H323" s="14"/>
      <c r="I323" s="9"/>
    </row>
    <row r="324" ht="15.6" spans="1:9">
      <c r="A324" s="9"/>
      <c r="B324" s="12" t="s">
        <v>6</v>
      </c>
      <c r="C324" s="13" t="s">
        <v>35</v>
      </c>
      <c r="D324" s="13"/>
      <c r="E324" s="13"/>
      <c r="F324" s="13"/>
      <c r="G324" s="9"/>
      <c r="H324" s="14"/>
      <c r="I324" s="9"/>
    </row>
    <row r="325" ht="15.6" spans="1:9">
      <c r="A325" s="9"/>
      <c r="B325" s="15" t="s">
        <v>8</v>
      </c>
      <c r="C325" s="13">
        <v>100</v>
      </c>
      <c r="D325" s="13">
        <v>200</v>
      </c>
      <c r="E325" s="13">
        <v>300</v>
      </c>
      <c r="F325" s="13" t="s">
        <v>31</v>
      </c>
      <c r="G325" s="9"/>
      <c r="H325" s="14"/>
      <c r="I325" s="9"/>
    </row>
    <row r="326" ht="15.6" spans="1:9">
      <c r="A326" s="9">
        <v>2</v>
      </c>
      <c r="B326" s="17" t="s">
        <v>68</v>
      </c>
      <c r="C326" s="16"/>
      <c r="D326" s="16"/>
      <c r="E326" s="16"/>
      <c r="F326" s="16">
        <v>12</v>
      </c>
      <c r="G326" s="16"/>
      <c r="H326" s="14"/>
      <c r="I326" s="9"/>
    </row>
    <row r="327" ht="15.6" spans="1:9">
      <c r="A327" s="9"/>
      <c r="B327" s="19" t="s">
        <v>6</v>
      </c>
      <c r="C327" s="20" t="s">
        <v>37</v>
      </c>
      <c r="D327" s="20"/>
      <c r="E327" s="20"/>
      <c r="F327" s="20" t="s">
        <v>7</v>
      </c>
      <c r="G327" s="20"/>
      <c r="H327" s="20"/>
      <c r="I327" s="9"/>
    </row>
    <row r="328" ht="15.6" spans="1:9">
      <c r="A328" s="9"/>
      <c r="B328" s="19"/>
      <c r="C328" s="20"/>
      <c r="D328" s="20"/>
      <c r="E328" s="20"/>
      <c r="F328" s="20"/>
      <c r="G328" s="20"/>
      <c r="H328" s="20"/>
      <c r="I328" s="9"/>
    </row>
    <row r="329" ht="15.6" spans="1:9">
      <c r="A329" s="9"/>
      <c r="B329" s="21" t="s">
        <v>8</v>
      </c>
      <c r="C329" s="22" t="s">
        <v>9</v>
      </c>
      <c r="D329" s="22" t="s">
        <v>10</v>
      </c>
      <c r="E329" s="22" t="s">
        <v>11</v>
      </c>
      <c r="F329" s="22" t="s">
        <v>9</v>
      </c>
      <c r="G329" s="22" t="s">
        <v>10</v>
      </c>
      <c r="H329" s="32" t="s">
        <v>11</v>
      </c>
      <c r="I329" s="9"/>
    </row>
    <row r="330" ht="15.6" spans="1:9">
      <c r="A330" s="9">
        <v>3</v>
      </c>
      <c r="B330" s="21" t="s">
        <v>12</v>
      </c>
      <c r="C330" s="16"/>
      <c r="D330" s="16">
        <v>75.6</v>
      </c>
      <c r="E330" s="16"/>
      <c r="F330" s="16"/>
      <c r="G330" s="16"/>
      <c r="H330" s="16"/>
      <c r="I330" s="9"/>
    </row>
    <row r="331" ht="15.6" spans="1:9">
      <c r="A331" s="9"/>
      <c r="B331" s="25" t="s">
        <v>40</v>
      </c>
      <c r="C331" s="26" t="s">
        <v>46</v>
      </c>
      <c r="D331" s="9"/>
      <c r="E331" s="9"/>
      <c r="F331" s="9"/>
      <c r="G331" s="9"/>
      <c r="H331" s="14"/>
      <c r="I331" s="9"/>
    </row>
    <row r="332" ht="15.6" spans="1:9">
      <c r="A332" s="9"/>
      <c r="B332" s="25"/>
      <c r="C332" s="26" t="s">
        <v>47</v>
      </c>
      <c r="D332" s="9"/>
      <c r="E332" s="9"/>
      <c r="F332" s="9"/>
      <c r="G332" s="9"/>
      <c r="H332" s="14"/>
      <c r="I332" s="9"/>
    </row>
    <row r="333" ht="15.6" spans="1:9">
      <c r="A333" s="9">
        <v>4</v>
      </c>
      <c r="B333" s="27" t="s">
        <v>48</v>
      </c>
      <c r="C333" s="16">
        <v>196.6</v>
      </c>
      <c r="D333" s="9"/>
      <c r="E333" s="9"/>
      <c r="F333" s="9"/>
      <c r="G333" s="9"/>
      <c r="H333" s="14"/>
      <c r="I333" s="9"/>
    </row>
    <row r="334" ht="15.6" spans="1:9">
      <c r="A334" s="9"/>
      <c r="B334" s="12" t="s">
        <v>6</v>
      </c>
      <c r="C334" s="26" t="s">
        <v>49</v>
      </c>
      <c r="D334" s="26"/>
      <c r="E334" s="26"/>
      <c r="F334" s="9"/>
      <c r="G334" s="9"/>
      <c r="H334" s="14"/>
      <c r="I334" s="9"/>
    </row>
    <row r="335" ht="15.6" spans="1:9">
      <c r="A335" s="9"/>
      <c r="B335" s="15" t="s">
        <v>50</v>
      </c>
      <c r="C335" s="26">
        <v>100</v>
      </c>
      <c r="D335" s="26">
        <v>200</v>
      </c>
      <c r="E335" s="26" t="s">
        <v>51</v>
      </c>
      <c r="F335" s="9"/>
      <c r="G335" s="9"/>
      <c r="H335" s="14"/>
      <c r="I335" s="9"/>
    </row>
    <row r="336" ht="15.6" spans="1:9">
      <c r="A336" s="9">
        <v>5</v>
      </c>
      <c r="B336" s="17" t="s">
        <v>137</v>
      </c>
      <c r="C336" s="16"/>
      <c r="D336" s="16">
        <v>10</v>
      </c>
      <c r="E336" s="16"/>
      <c r="F336" s="9"/>
      <c r="G336" s="9"/>
      <c r="H336" s="14"/>
      <c r="I336" s="9"/>
    </row>
    <row r="337" ht="31.2" spans="1:9">
      <c r="A337" s="9" t="s">
        <v>2455</v>
      </c>
      <c r="B337" s="9"/>
      <c r="C337" s="9"/>
      <c r="D337" s="9"/>
      <c r="E337" s="9"/>
      <c r="F337" s="9"/>
      <c r="G337" s="9"/>
      <c r="H337" s="10" t="s">
        <v>2456</v>
      </c>
      <c r="I337" s="9" t="s">
        <v>615</v>
      </c>
    </row>
    <row r="338" ht="15.6" spans="1:9">
      <c r="A338" s="11" t="s">
        <v>5</v>
      </c>
      <c r="B338" s="12" t="s">
        <v>6</v>
      </c>
      <c r="C338" s="13" t="s">
        <v>15</v>
      </c>
      <c r="D338" s="13"/>
      <c r="E338" s="13"/>
      <c r="F338" s="13"/>
      <c r="G338" s="13"/>
      <c r="H338" s="14"/>
      <c r="I338" s="9"/>
    </row>
    <row r="339" ht="15.6" spans="1:9">
      <c r="A339" s="9"/>
      <c r="B339" s="15" t="s">
        <v>16</v>
      </c>
      <c r="C339" s="13" t="s">
        <v>17</v>
      </c>
      <c r="D339" s="13" t="s">
        <v>18</v>
      </c>
      <c r="E339" s="13" t="s">
        <v>19</v>
      </c>
      <c r="F339" s="13" t="s">
        <v>20</v>
      </c>
      <c r="G339" s="13" t="s">
        <v>21</v>
      </c>
      <c r="H339" s="14"/>
      <c r="I339" s="9"/>
    </row>
    <row r="340" ht="15.6" spans="1:9">
      <c r="A340" s="9">
        <v>1</v>
      </c>
      <c r="B340" s="15" t="s">
        <v>58</v>
      </c>
      <c r="C340" s="16"/>
      <c r="D340" s="16"/>
      <c r="E340" s="16">
        <v>2</v>
      </c>
      <c r="F340" s="16"/>
      <c r="G340" s="16"/>
      <c r="H340" s="14"/>
      <c r="I340" s="9"/>
    </row>
    <row r="341" ht="15.6" spans="1:9">
      <c r="A341" s="9">
        <v>2</v>
      </c>
      <c r="B341" s="15" t="s">
        <v>60</v>
      </c>
      <c r="C341" s="16"/>
      <c r="D341" s="16">
        <v>1</v>
      </c>
      <c r="E341" s="16"/>
      <c r="F341" s="16"/>
      <c r="G341" s="16"/>
      <c r="H341" s="14"/>
      <c r="I341" s="9"/>
    </row>
    <row r="342" ht="15.6" spans="1:9">
      <c r="A342" s="9"/>
      <c r="B342" s="12" t="s">
        <v>6</v>
      </c>
      <c r="C342" s="13" t="s">
        <v>30</v>
      </c>
      <c r="D342" s="13"/>
      <c r="E342" s="13"/>
      <c r="F342" s="13"/>
      <c r="G342" s="9"/>
      <c r="H342" s="14"/>
      <c r="I342" s="9"/>
    </row>
    <row r="343" ht="15.6" spans="1:9">
      <c r="A343" s="9"/>
      <c r="B343" s="15" t="s">
        <v>8</v>
      </c>
      <c r="C343" s="13">
        <v>100</v>
      </c>
      <c r="D343" s="13">
        <v>200</v>
      </c>
      <c r="E343" s="13">
        <v>300</v>
      </c>
      <c r="F343" s="13" t="s">
        <v>31</v>
      </c>
      <c r="G343" s="9"/>
      <c r="H343" s="14"/>
      <c r="I343" s="9"/>
    </row>
    <row r="344" ht="15.6" spans="1:9">
      <c r="A344" s="9">
        <v>3</v>
      </c>
      <c r="B344" s="17" t="s">
        <v>32</v>
      </c>
      <c r="C344" s="16"/>
      <c r="D344" s="16"/>
      <c r="E344" s="16"/>
      <c r="F344" s="16">
        <v>6</v>
      </c>
      <c r="G344" s="9"/>
      <c r="H344" s="14"/>
      <c r="I344" s="9"/>
    </row>
    <row r="345" ht="15.6" spans="1:9">
      <c r="A345" s="9">
        <v>4</v>
      </c>
      <c r="B345" s="17" t="s">
        <v>66</v>
      </c>
      <c r="C345" s="16"/>
      <c r="D345" s="16"/>
      <c r="E345" s="16"/>
      <c r="F345" s="16">
        <v>2</v>
      </c>
      <c r="G345" s="9"/>
      <c r="H345" s="14"/>
      <c r="I345" s="9"/>
    </row>
    <row r="346" ht="15.6" spans="1:9">
      <c r="A346" s="9"/>
      <c r="B346" s="12" t="s">
        <v>6</v>
      </c>
      <c r="C346" s="13" t="s">
        <v>35</v>
      </c>
      <c r="D346" s="13"/>
      <c r="E346" s="13"/>
      <c r="F346" s="13"/>
      <c r="G346" s="9"/>
      <c r="H346" s="14"/>
      <c r="I346" s="9"/>
    </row>
    <row r="347" ht="15.6" spans="1:9">
      <c r="A347" s="9"/>
      <c r="B347" s="15" t="s">
        <v>8</v>
      </c>
      <c r="C347" s="13">
        <v>100</v>
      </c>
      <c r="D347" s="13">
        <v>200</v>
      </c>
      <c r="E347" s="13">
        <v>300</v>
      </c>
      <c r="F347" s="13" t="s">
        <v>31</v>
      </c>
      <c r="G347" s="9"/>
      <c r="H347" s="14"/>
      <c r="I347" s="9"/>
    </row>
    <row r="348" ht="15.6" spans="1:9">
      <c r="A348" s="9">
        <v>5</v>
      </c>
      <c r="B348" s="17" t="s">
        <v>68</v>
      </c>
      <c r="C348" s="16"/>
      <c r="D348" s="16"/>
      <c r="E348" s="16"/>
      <c r="F348" s="16">
        <v>2</v>
      </c>
      <c r="G348" s="9"/>
      <c r="H348" s="14"/>
      <c r="I348" s="9"/>
    </row>
    <row r="349" ht="15.6" spans="1:9">
      <c r="A349" s="9">
        <v>6</v>
      </c>
      <c r="B349" s="17" t="s">
        <v>69</v>
      </c>
      <c r="C349" s="16"/>
      <c r="D349" s="16">
        <v>26</v>
      </c>
      <c r="E349" s="16">
        <v>1</v>
      </c>
      <c r="F349" s="16"/>
      <c r="G349" s="9"/>
      <c r="H349" s="14"/>
      <c r="I349" s="9"/>
    </row>
    <row r="350" ht="15.6" spans="1:9">
      <c r="A350" s="9"/>
      <c r="B350" s="19" t="s">
        <v>6</v>
      </c>
      <c r="C350" s="20" t="s">
        <v>7</v>
      </c>
      <c r="D350" s="20"/>
      <c r="E350" s="20"/>
      <c r="F350" s="9"/>
      <c r="G350" s="9"/>
      <c r="H350" s="14"/>
      <c r="I350" s="9"/>
    </row>
    <row r="351" ht="15.6" spans="1:9">
      <c r="A351" s="9"/>
      <c r="B351" s="19"/>
      <c r="C351" s="20"/>
      <c r="D351" s="20"/>
      <c r="E351" s="20"/>
      <c r="F351" s="9"/>
      <c r="G351" s="9"/>
      <c r="H351" s="14"/>
      <c r="I351" s="9"/>
    </row>
    <row r="352" ht="15.6" spans="1:9">
      <c r="A352" s="9"/>
      <c r="B352" s="21" t="s">
        <v>8</v>
      </c>
      <c r="C352" s="22" t="s">
        <v>9</v>
      </c>
      <c r="D352" s="22" t="s">
        <v>10</v>
      </c>
      <c r="E352" s="22" t="s">
        <v>11</v>
      </c>
      <c r="F352" s="9"/>
      <c r="G352" s="9"/>
      <c r="H352" s="14"/>
      <c r="I352" s="9"/>
    </row>
    <row r="353" ht="15.6" spans="1:9">
      <c r="A353" s="9">
        <v>7</v>
      </c>
      <c r="B353" s="21" t="s">
        <v>12</v>
      </c>
      <c r="C353" s="16"/>
      <c r="D353" s="16">
        <v>22.4</v>
      </c>
      <c r="E353" s="16"/>
      <c r="F353" s="9"/>
      <c r="G353" s="9"/>
      <c r="H353" s="14"/>
      <c r="I353" s="9"/>
    </row>
    <row r="354" ht="15.6" spans="1:9">
      <c r="A354" s="9"/>
      <c r="B354" s="25" t="s">
        <v>40</v>
      </c>
      <c r="C354" s="26" t="s">
        <v>46</v>
      </c>
      <c r="D354" s="9"/>
      <c r="E354" s="9"/>
      <c r="F354" s="9"/>
      <c r="G354" s="9"/>
      <c r="H354" s="14"/>
      <c r="I354" s="9"/>
    </row>
    <row r="355" ht="15.6" spans="1:9">
      <c r="A355" s="9"/>
      <c r="B355" s="25"/>
      <c r="C355" s="26" t="s">
        <v>47</v>
      </c>
      <c r="D355" s="9"/>
      <c r="E355" s="9"/>
      <c r="F355" s="9"/>
      <c r="G355" s="9"/>
      <c r="H355" s="14"/>
      <c r="I355" s="9"/>
    </row>
    <row r="356" ht="15.6" spans="1:9">
      <c r="A356" s="9">
        <v>8</v>
      </c>
      <c r="B356" s="27" t="s">
        <v>48</v>
      </c>
      <c r="C356" s="16">
        <v>236.1</v>
      </c>
      <c r="D356" s="9"/>
      <c r="E356" s="9"/>
      <c r="F356" s="9"/>
      <c r="G356" s="9"/>
      <c r="H356" s="14"/>
      <c r="I356" s="9"/>
    </row>
    <row r="357" ht="15.6" spans="1:9">
      <c r="A357" s="9"/>
      <c r="B357" s="12" t="s">
        <v>6</v>
      </c>
      <c r="C357" s="26" t="s">
        <v>49</v>
      </c>
      <c r="D357" s="26"/>
      <c r="E357" s="26"/>
      <c r="F357" s="9"/>
      <c r="G357" s="9"/>
      <c r="H357" s="14"/>
      <c r="I357" s="9"/>
    </row>
    <row r="358" ht="15.6" spans="1:9">
      <c r="A358" s="9"/>
      <c r="B358" s="15" t="s">
        <v>50</v>
      </c>
      <c r="C358" s="26">
        <v>100</v>
      </c>
      <c r="D358" s="26">
        <v>200</v>
      </c>
      <c r="E358" s="26" t="s">
        <v>51</v>
      </c>
      <c r="F358" s="9"/>
      <c r="G358" s="9"/>
      <c r="H358" s="14"/>
      <c r="I358" s="9"/>
    </row>
    <row r="359" ht="15.6" spans="1:9">
      <c r="A359" s="9">
        <v>9</v>
      </c>
      <c r="B359" s="17" t="s">
        <v>260</v>
      </c>
      <c r="C359" s="16"/>
      <c r="D359" s="16">
        <v>3</v>
      </c>
      <c r="E359" s="16"/>
      <c r="F359" s="9"/>
      <c r="G359" s="9"/>
      <c r="H359" s="14"/>
      <c r="I359" s="9"/>
    </row>
    <row r="360" ht="15.6" spans="1:9">
      <c r="A360" s="9">
        <v>10</v>
      </c>
      <c r="B360" s="17" t="s">
        <v>137</v>
      </c>
      <c r="C360" s="16"/>
      <c r="D360" s="16"/>
      <c r="E360" s="16">
        <v>1</v>
      </c>
      <c r="F360" s="9"/>
      <c r="G360" s="9"/>
      <c r="H360" s="14"/>
      <c r="I360" s="9"/>
    </row>
    <row r="361" ht="31.2" spans="1:9">
      <c r="A361" s="9" t="s">
        <v>2457</v>
      </c>
      <c r="B361" s="9"/>
      <c r="C361" s="9"/>
      <c r="D361" s="9"/>
      <c r="E361" s="9"/>
      <c r="F361" s="9"/>
      <c r="G361" s="9"/>
      <c r="H361" s="10" t="s">
        <v>2458</v>
      </c>
      <c r="I361" s="9" t="s">
        <v>615</v>
      </c>
    </row>
    <row r="362" ht="15.6" spans="1:9">
      <c r="A362" s="11" t="s">
        <v>5</v>
      </c>
      <c r="B362" s="12" t="s">
        <v>6</v>
      </c>
      <c r="C362" s="13" t="s">
        <v>24</v>
      </c>
      <c r="D362" s="13"/>
      <c r="E362" s="13"/>
      <c r="F362" s="13"/>
      <c r="G362" s="13"/>
      <c r="H362" s="14"/>
      <c r="I362" s="9"/>
    </row>
    <row r="363" ht="15.6" spans="1:9">
      <c r="A363" s="9"/>
      <c r="B363" s="15" t="s">
        <v>16</v>
      </c>
      <c r="C363" s="13" t="s">
        <v>17</v>
      </c>
      <c r="D363" s="13" t="s">
        <v>18</v>
      </c>
      <c r="E363" s="13" t="s">
        <v>19</v>
      </c>
      <c r="F363" s="13" t="s">
        <v>20</v>
      </c>
      <c r="G363" s="13" t="s">
        <v>21</v>
      </c>
      <c r="H363" s="14"/>
      <c r="I363" s="9"/>
    </row>
    <row r="364" ht="15.6" spans="1:9">
      <c r="A364" s="9">
        <v>1</v>
      </c>
      <c r="B364" s="15" t="s">
        <v>495</v>
      </c>
      <c r="C364" s="16"/>
      <c r="D364" s="16">
        <v>6</v>
      </c>
      <c r="E364" s="16"/>
      <c r="F364" s="16"/>
      <c r="G364" s="16"/>
      <c r="H364" s="14"/>
      <c r="I364" s="9"/>
    </row>
    <row r="365" ht="15.6" spans="1:9">
      <c r="A365" s="9"/>
      <c r="B365" s="12" t="s">
        <v>6</v>
      </c>
      <c r="C365" s="13" t="s">
        <v>30</v>
      </c>
      <c r="D365" s="13"/>
      <c r="E365" s="13"/>
      <c r="F365" s="13"/>
      <c r="G365" s="9"/>
      <c r="H365" s="14"/>
      <c r="I365" s="9"/>
    </row>
    <row r="366" ht="15.6" spans="1:9">
      <c r="A366" s="9"/>
      <c r="B366" s="15" t="s">
        <v>8</v>
      </c>
      <c r="C366" s="13">
        <v>100</v>
      </c>
      <c r="D366" s="13">
        <v>200</v>
      </c>
      <c r="E366" s="13">
        <v>300</v>
      </c>
      <c r="F366" s="13" t="s">
        <v>31</v>
      </c>
      <c r="G366" s="9"/>
      <c r="H366" s="14"/>
      <c r="I366" s="9"/>
    </row>
    <row r="367" ht="15.6" spans="1:9">
      <c r="A367" s="9">
        <v>2</v>
      </c>
      <c r="B367" s="17" t="s">
        <v>433</v>
      </c>
      <c r="C367" s="16"/>
      <c r="D367" s="16"/>
      <c r="E367" s="16"/>
      <c r="F367" s="16">
        <v>1</v>
      </c>
      <c r="G367" s="16"/>
      <c r="H367" s="14"/>
      <c r="I367" s="9"/>
    </row>
    <row r="368" ht="15.6" spans="1:9">
      <c r="A368" s="9">
        <v>3</v>
      </c>
      <c r="B368" s="17" t="s">
        <v>26</v>
      </c>
      <c r="C368" s="16"/>
      <c r="D368" s="16">
        <v>1</v>
      </c>
      <c r="E368" s="16">
        <v>1</v>
      </c>
      <c r="F368" s="16"/>
      <c r="G368" s="16"/>
      <c r="H368" s="14"/>
      <c r="I368" s="9"/>
    </row>
    <row r="369" ht="15.6" spans="1:9">
      <c r="A369" s="9"/>
      <c r="B369" s="12" t="s">
        <v>6</v>
      </c>
      <c r="C369" s="13" t="s">
        <v>35</v>
      </c>
      <c r="D369" s="13"/>
      <c r="E369" s="13"/>
      <c r="F369" s="13"/>
      <c r="G369" s="9"/>
      <c r="H369" s="14"/>
      <c r="I369" s="9"/>
    </row>
    <row r="370" ht="15.6" spans="1:9">
      <c r="A370" s="9"/>
      <c r="B370" s="15" t="s">
        <v>8</v>
      </c>
      <c r="C370" s="13">
        <v>100</v>
      </c>
      <c r="D370" s="13">
        <v>200</v>
      </c>
      <c r="E370" s="13">
        <v>300</v>
      </c>
      <c r="F370" s="13" t="s">
        <v>31</v>
      </c>
      <c r="G370" s="9"/>
      <c r="H370" s="14"/>
      <c r="I370" s="9"/>
    </row>
    <row r="371" ht="15.6" spans="1:9">
      <c r="A371" s="9">
        <v>4</v>
      </c>
      <c r="B371" s="17" t="s">
        <v>68</v>
      </c>
      <c r="C371" s="16"/>
      <c r="D371" s="16"/>
      <c r="E371" s="16"/>
      <c r="F371" s="16">
        <v>6</v>
      </c>
      <c r="G371" s="9"/>
      <c r="H371" s="14"/>
      <c r="I371" s="9"/>
    </row>
    <row r="372" ht="15.6" spans="1:9">
      <c r="A372" s="9"/>
      <c r="B372" s="19" t="s">
        <v>6</v>
      </c>
      <c r="C372" s="20" t="s">
        <v>7</v>
      </c>
      <c r="D372" s="20"/>
      <c r="E372" s="20"/>
      <c r="F372" s="9"/>
      <c r="G372" s="9"/>
      <c r="H372" s="14"/>
      <c r="I372" s="9"/>
    </row>
    <row r="373" ht="15.6" spans="1:9">
      <c r="A373" s="9"/>
      <c r="B373" s="19"/>
      <c r="C373" s="20"/>
      <c r="D373" s="20"/>
      <c r="E373" s="20"/>
      <c r="F373" s="9"/>
      <c r="G373" s="9"/>
      <c r="H373" s="14"/>
      <c r="I373" s="9"/>
    </row>
    <row r="374" ht="15.6" spans="1:9">
      <c r="A374" s="9"/>
      <c r="B374" s="21" t="s">
        <v>8</v>
      </c>
      <c r="C374" s="22" t="s">
        <v>9</v>
      </c>
      <c r="D374" s="22" t="s">
        <v>10</v>
      </c>
      <c r="E374" s="22" t="s">
        <v>11</v>
      </c>
      <c r="F374" s="9"/>
      <c r="G374" s="9"/>
      <c r="H374" s="14"/>
      <c r="I374" s="9"/>
    </row>
    <row r="375" ht="15.6" spans="1:9">
      <c r="A375" s="9">
        <v>5</v>
      </c>
      <c r="B375" s="21" t="s">
        <v>12</v>
      </c>
      <c r="C375" s="16"/>
      <c r="D375" s="16">
        <v>7</v>
      </c>
      <c r="E375" s="16"/>
      <c r="F375" s="9"/>
      <c r="G375" s="9"/>
      <c r="H375" s="14"/>
      <c r="I375" s="9"/>
    </row>
    <row r="376" ht="15.6" spans="1:9">
      <c r="A376" s="9">
        <v>6</v>
      </c>
      <c r="B376" s="21" t="s">
        <v>82</v>
      </c>
      <c r="C376" s="16">
        <v>11.5</v>
      </c>
      <c r="D376" s="16"/>
      <c r="E376" s="16"/>
      <c r="F376" s="9"/>
      <c r="G376" s="9"/>
      <c r="H376" s="14"/>
      <c r="I376" s="9"/>
    </row>
    <row r="377" ht="15.6" spans="1:9">
      <c r="A377" s="9"/>
      <c r="B377" s="25" t="s">
        <v>40</v>
      </c>
      <c r="C377" s="26" t="s">
        <v>41</v>
      </c>
      <c r="D377" s="26"/>
      <c r="E377" s="26"/>
      <c r="F377" s="9"/>
      <c r="G377" s="9"/>
      <c r="H377" s="14"/>
      <c r="I377" s="9"/>
    </row>
    <row r="378" ht="15.6" spans="1:9">
      <c r="A378" s="9"/>
      <c r="B378" s="25"/>
      <c r="C378" s="13" t="s">
        <v>42</v>
      </c>
      <c r="D378" s="13" t="s">
        <v>43</v>
      </c>
      <c r="E378" s="13" t="s">
        <v>44</v>
      </c>
      <c r="F378" s="9"/>
      <c r="G378" s="9"/>
      <c r="H378" s="14"/>
      <c r="I378" s="9"/>
    </row>
    <row r="379" ht="15.6" spans="1:9">
      <c r="A379" s="9">
        <v>7</v>
      </c>
      <c r="B379" s="15" t="s">
        <v>191</v>
      </c>
      <c r="C379" s="16"/>
      <c r="D379" s="16"/>
      <c r="E379" s="16">
        <v>278.5</v>
      </c>
      <c r="F379" s="9"/>
      <c r="G379" s="9"/>
      <c r="H379" s="14"/>
      <c r="I379" s="9"/>
    </row>
    <row r="380" ht="15.6" spans="1:9">
      <c r="A380" s="9"/>
      <c r="B380" s="12" t="s">
        <v>6</v>
      </c>
      <c r="C380" s="26" t="s">
        <v>49</v>
      </c>
      <c r="D380" s="26"/>
      <c r="E380" s="26"/>
      <c r="F380" s="9"/>
      <c r="G380" s="9"/>
      <c r="H380" s="14"/>
      <c r="I380" s="9"/>
    </row>
    <row r="381" ht="15.6" spans="1:9">
      <c r="A381" s="9"/>
      <c r="B381" s="15" t="s">
        <v>50</v>
      </c>
      <c r="C381" s="26">
        <v>100</v>
      </c>
      <c r="D381" s="26">
        <v>200</v>
      </c>
      <c r="E381" s="26" t="s">
        <v>51</v>
      </c>
      <c r="F381" s="9"/>
      <c r="G381" s="9"/>
      <c r="H381" s="14"/>
      <c r="I381" s="9"/>
    </row>
    <row r="382" ht="15.6" spans="1:9">
      <c r="A382" s="9">
        <v>8</v>
      </c>
      <c r="B382" s="17" t="s">
        <v>52</v>
      </c>
      <c r="C382" s="16"/>
      <c r="D382" s="16">
        <v>15</v>
      </c>
      <c r="E382" s="16"/>
      <c r="F382" s="9"/>
      <c r="G382" s="9"/>
      <c r="H382" s="14"/>
      <c r="I382" s="9"/>
    </row>
    <row r="383" ht="15.6" spans="1:9">
      <c r="A383" s="9">
        <v>9</v>
      </c>
      <c r="B383" s="17" t="s">
        <v>169</v>
      </c>
      <c r="C383" s="16">
        <v>2</v>
      </c>
      <c r="D383" s="16">
        <v>10</v>
      </c>
      <c r="E383" s="16"/>
      <c r="F383" s="9"/>
      <c r="G383" s="9"/>
      <c r="H383" s="14"/>
      <c r="I383" s="9"/>
    </row>
    <row r="384" ht="31.2" spans="1:9">
      <c r="A384" s="9" t="s">
        <v>2459</v>
      </c>
      <c r="B384" s="9"/>
      <c r="C384" s="9"/>
      <c r="D384" s="9"/>
      <c r="E384" s="9"/>
      <c r="F384" s="9"/>
      <c r="G384" s="9"/>
      <c r="H384" s="10" t="s">
        <v>2460</v>
      </c>
      <c r="I384" s="9" t="s">
        <v>615</v>
      </c>
    </row>
    <row r="385" ht="15.6" spans="1:9">
      <c r="A385" s="11" t="s">
        <v>5</v>
      </c>
      <c r="B385" s="12" t="s">
        <v>6</v>
      </c>
      <c r="C385" s="13" t="s">
        <v>15</v>
      </c>
      <c r="D385" s="13"/>
      <c r="E385" s="13"/>
      <c r="F385" s="13"/>
      <c r="G385" s="13"/>
      <c r="H385" s="14"/>
      <c r="I385" s="9"/>
    </row>
    <row r="386" ht="15.6" spans="1:9">
      <c r="A386" s="9"/>
      <c r="B386" s="15" t="s">
        <v>16</v>
      </c>
      <c r="C386" s="13" t="s">
        <v>17</v>
      </c>
      <c r="D386" s="13" t="s">
        <v>18</v>
      </c>
      <c r="E386" s="13" t="s">
        <v>19</v>
      </c>
      <c r="F386" s="13" t="s">
        <v>20</v>
      </c>
      <c r="G386" s="13" t="s">
        <v>21</v>
      </c>
      <c r="H386" s="14"/>
      <c r="I386" s="9"/>
    </row>
    <row r="387" ht="15.6" spans="1:9">
      <c r="A387" s="9">
        <v>1</v>
      </c>
      <c r="B387" s="15" t="s">
        <v>58</v>
      </c>
      <c r="C387" s="16"/>
      <c r="D387" s="16"/>
      <c r="E387" s="16">
        <v>13</v>
      </c>
      <c r="F387" s="16"/>
      <c r="G387" s="16"/>
      <c r="H387" s="14"/>
      <c r="I387" s="9"/>
    </row>
    <row r="388" ht="15.6" spans="1:9">
      <c r="A388" s="9">
        <v>2</v>
      </c>
      <c r="B388" s="15" t="s">
        <v>59</v>
      </c>
      <c r="C388" s="16"/>
      <c r="D388" s="16">
        <v>1</v>
      </c>
      <c r="E388" s="16"/>
      <c r="F388" s="16"/>
      <c r="G388" s="16"/>
      <c r="H388" s="14"/>
      <c r="I388" s="9"/>
    </row>
    <row r="389" ht="15.6" spans="1:9">
      <c r="A389" s="9">
        <v>3</v>
      </c>
      <c r="B389" s="15" t="s">
        <v>115</v>
      </c>
      <c r="C389" s="16"/>
      <c r="D389" s="16">
        <v>4</v>
      </c>
      <c r="E389" s="16">
        <v>1</v>
      </c>
      <c r="F389" s="16"/>
      <c r="G389" s="16"/>
      <c r="H389" s="14"/>
      <c r="I389" s="9"/>
    </row>
    <row r="390" ht="15.6" spans="1:9">
      <c r="A390" s="9">
        <v>4</v>
      </c>
      <c r="B390" s="15" t="s">
        <v>89</v>
      </c>
      <c r="C390" s="16"/>
      <c r="D390" s="16">
        <v>5</v>
      </c>
      <c r="E390" s="16">
        <v>20</v>
      </c>
      <c r="F390" s="16">
        <v>10</v>
      </c>
      <c r="G390" s="16">
        <v>9</v>
      </c>
      <c r="H390" s="14"/>
      <c r="I390" s="9"/>
    </row>
    <row r="391" ht="15.6" spans="1:9">
      <c r="A391" s="9">
        <v>5</v>
      </c>
      <c r="B391" s="15" t="s">
        <v>76</v>
      </c>
      <c r="C391" s="16"/>
      <c r="D391" s="16"/>
      <c r="E391" s="16">
        <v>2</v>
      </c>
      <c r="F391" s="16">
        <v>10</v>
      </c>
      <c r="G391" s="16">
        <v>7</v>
      </c>
      <c r="H391" s="14"/>
      <c r="I391" s="9"/>
    </row>
    <row r="392" ht="15.6" spans="1:9">
      <c r="A392" s="9">
        <v>6</v>
      </c>
      <c r="B392" s="15" t="s">
        <v>60</v>
      </c>
      <c r="C392" s="16"/>
      <c r="D392" s="16">
        <v>27</v>
      </c>
      <c r="E392" s="16"/>
      <c r="F392" s="16"/>
      <c r="G392" s="16"/>
      <c r="H392" s="14"/>
      <c r="I392" s="9"/>
    </row>
    <row r="393" ht="15.6" spans="1:9">
      <c r="A393" s="9"/>
      <c r="B393" s="12" t="s">
        <v>6</v>
      </c>
      <c r="C393" s="13" t="s">
        <v>24</v>
      </c>
      <c r="D393" s="13"/>
      <c r="E393" s="13"/>
      <c r="F393" s="13"/>
      <c r="G393" s="13"/>
      <c r="H393" s="14"/>
      <c r="I393" s="9"/>
    </row>
    <row r="394" ht="15.6" spans="1:9">
      <c r="A394" s="9"/>
      <c r="B394" s="15" t="s">
        <v>16</v>
      </c>
      <c r="C394" s="13" t="s">
        <v>17</v>
      </c>
      <c r="D394" s="13" t="s">
        <v>18</v>
      </c>
      <c r="E394" s="13" t="s">
        <v>19</v>
      </c>
      <c r="F394" s="13" t="s">
        <v>20</v>
      </c>
      <c r="G394" s="13" t="s">
        <v>21</v>
      </c>
      <c r="H394" s="14"/>
      <c r="I394" s="9"/>
    </row>
    <row r="395" ht="15.6" spans="1:9">
      <c r="A395" s="9">
        <v>7</v>
      </c>
      <c r="B395" s="17" t="s">
        <v>102</v>
      </c>
      <c r="C395" s="16">
        <v>2</v>
      </c>
      <c r="D395" s="16">
        <v>2</v>
      </c>
      <c r="E395" s="16">
        <v>2</v>
      </c>
      <c r="F395" s="16"/>
      <c r="G395" s="16"/>
      <c r="H395" s="14"/>
      <c r="I395" s="9"/>
    </row>
    <row r="396" ht="15.6" spans="1:9">
      <c r="A396" s="9">
        <v>8</v>
      </c>
      <c r="B396" s="17" t="s">
        <v>726</v>
      </c>
      <c r="C396" s="16"/>
      <c r="D396" s="16"/>
      <c r="E396" s="16"/>
      <c r="F396" s="16">
        <v>4</v>
      </c>
      <c r="G396" s="16">
        <v>3</v>
      </c>
      <c r="H396" s="14"/>
      <c r="I396" s="9"/>
    </row>
    <row r="397" ht="15.6" spans="1:9">
      <c r="A397" s="9">
        <v>9</v>
      </c>
      <c r="B397" s="17" t="s">
        <v>61</v>
      </c>
      <c r="C397" s="16">
        <v>1</v>
      </c>
      <c r="D397" s="16">
        <v>6</v>
      </c>
      <c r="E397" s="16"/>
      <c r="F397" s="16"/>
      <c r="G397" s="16"/>
      <c r="H397" s="14"/>
      <c r="I397" s="9"/>
    </row>
    <row r="398" ht="15.6" spans="1:9">
      <c r="A398" s="9">
        <v>10</v>
      </c>
      <c r="B398" s="17" t="s">
        <v>25</v>
      </c>
      <c r="C398" s="16"/>
      <c r="D398" s="16"/>
      <c r="E398" s="16">
        <v>3</v>
      </c>
      <c r="F398" s="16">
        <v>8</v>
      </c>
      <c r="G398" s="16">
        <v>6</v>
      </c>
      <c r="H398" s="14"/>
      <c r="I398" s="9"/>
    </row>
    <row r="399" ht="15.6" spans="1:9">
      <c r="A399" s="9">
        <v>11</v>
      </c>
      <c r="B399" s="17" t="s">
        <v>107</v>
      </c>
      <c r="C399" s="16">
        <v>1</v>
      </c>
      <c r="D399" s="16"/>
      <c r="E399" s="16">
        <v>1</v>
      </c>
      <c r="F399" s="16"/>
      <c r="G399" s="16"/>
      <c r="H399" s="14"/>
      <c r="I399" s="9"/>
    </row>
    <row r="400" ht="15.6" spans="1:9">
      <c r="A400" s="9">
        <v>12</v>
      </c>
      <c r="B400" s="17" t="s">
        <v>390</v>
      </c>
      <c r="C400" s="16"/>
      <c r="D400" s="16"/>
      <c r="E400" s="16">
        <v>1</v>
      </c>
      <c r="F400" s="16">
        <v>2</v>
      </c>
      <c r="G400" s="16">
        <v>1</v>
      </c>
      <c r="H400" s="14"/>
      <c r="I400" s="9"/>
    </row>
    <row r="401" ht="15.6" spans="1:9">
      <c r="A401" s="9">
        <v>13</v>
      </c>
      <c r="B401" s="17" t="s">
        <v>1485</v>
      </c>
      <c r="C401" s="16"/>
      <c r="D401" s="16">
        <v>1</v>
      </c>
      <c r="E401" s="16">
        <v>3</v>
      </c>
      <c r="F401" s="16"/>
      <c r="G401" s="16"/>
      <c r="H401" s="14"/>
      <c r="I401" s="9"/>
    </row>
    <row r="402" ht="15.6" spans="1:9">
      <c r="A402" s="9">
        <v>14</v>
      </c>
      <c r="B402" s="17" t="s">
        <v>2386</v>
      </c>
      <c r="C402" s="16"/>
      <c r="D402" s="16">
        <v>2</v>
      </c>
      <c r="E402" s="16"/>
      <c r="F402" s="16"/>
      <c r="G402" s="16"/>
      <c r="H402" s="14"/>
      <c r="I402" s="9"/>
    </row>
    <row r="403" ht="15.6" spans="1:9">
      <c r="A403" s="9">
        <v>15</v>
      </c>
      <c r="B403" s="17" t="s">
        <v>116</v>
      </c>
      <c r="C403" s="16">
        <v>1</v>
      </c>
      <c r="D403" s="16">
        <v>10</v>
      </c>
      <c r="E403" s="16">
        <v>6</v>
      </c>
      <c r="F403" s="16"/>
      <c r="G403" s="16"/>
      <c r="H403" s="14"/>
      <c r="I403" s="9"/>
    </row>
    <row r="404" ht="15.6" spans="1:9">
      <c r="A404" s="9">
        <v>16</v>
      </c>
      <c r="B404" s="17" t="s">
        <v>1562</v>
      </c>
      <c r="C404" s="16">
        <v>2</v>
      </c>
      <c r="D404" s="16"/>
      <c r="E404" s="16"/>
      <c r="F404" s="16"/>
      <c r="G404" s="16"/>
      <c r="H404" s="14"/>
      <c r="I404" s="9"/>
    </row>
    <row r="405" ht="15.6" spans="1:9">
      <c r="A405" s="9">
        <v>17</v>
      </c>
      <c r="B405" s="17" t="s">
        <v>883</v>
      </c>
      <c r="C405" s="16"/>
      <c r="D405" s="16">
        <v>2</v>
      </c>
      <c r="E405" s="16"/>
      <c r="F405" s="16"/>
      <c r="G405" s="16"/>
      <c r="H405" s="14"/>
      <c r="I405" s="9"/>
    </row>
    <row r="406" ht="15.6" spans="1:9">
      <c r="A406" s="9">
        <v>18</v>
      </c>
      <c r="B406" s="17" t="s">
        <v>26</v>
      </c>
      <c r="C406" s="16"/>
      <c r="D406" s="16"/>
      <c r="E406" s="16">
        <v>24</v>
      </c>
      <c r="F406" s="16">
        <v>32</v>
      </c>
      <c r="G406" s="16">
        <v>18</v>
      </c>
      <c r="H406" s="14"/>
      <c r="I406" s="9"/>
    </row>
    <row r="407" ht="15.6" spans="1:9">
      <c r="A407" s="9">
        <v>19</v>
      </c>
      <c r="B407" s="17" t="s">
        <v>27</v>
      </c>
      <c r="C407" s="16"/>
      <c r="D407" s="16">
        <v>1</v>
      </c>
      <c r="E407" s="16"/>
      <c r="F407" s="16"/>
      <c r="G407" s="16"/>
      <c r="H407" s="14"/>
      <c r="I407" s="9"/>
    </row>
    <row r="408" ht="15.6" spans="1:9">
      <c r="A408" s="9">
        <v>20</v>
      </c>
      <c r="B408" s="17" t="s">
        <v>124</v>
      </c>
      <c r="C408" s="16"/>
      <c r="D408" s="16">
        <v>28</v>
      </c>
      <c r="E408" s="16"/>
      <c r="F408" s="16"/>
      <c r="G408" s="16"/>
      <c r="H408" s="14"/>
      <c r="I408" s="9"/>
    </row>
    <row r="409" ht="15.6" spans="1:9">
      <c r="A409" s="9">
        <v>21</v>
      </c>
      <c r="B409" s="17" t="s">
        <v>29</v>
      </c>
      <c r="C409" s="16">
        <v>5</v>
      </c>
      <c r="D409" s="16"/>
      <c r="E409" s="16"/>
      <c r="F409" s="16"/>
      <c r="G409" s="16"/>
      <c r="H409" s="14"/>
      <c r="I409" s="9"/>
    </row>
    <row r="410" ht="15.6" spans="1:9">
      <c r="A410" s="9">
        <v>22</v>
      </c>
      <c r="B410" s="17" t="s">
        <v>90</v>
      </c>
      <c r="C410" s="16">
        <v>24</v>
      </c>
      <c r="D410" s="16">
        <v>4</v>
      </c>
      <c r="E410" s="16"/>
      <c r="F410" s="16"/>
      <c r="G410" s="16"/>
      <c r="H410" s="14"/>
      <c r="I410" s="9"/>
    </row>
    <row r="411" ht="15.6" spans="1:9">
      <c r="A411" s="9"/>
      <c r="B411" s="12" t="s">
        <v>6</v>
      </c>
      <c r="C411" s="13" t="s">
        <v>30</v>
      </c>
      <c r="D411" s="13"/>
      <c r="E411" s="13"/>
      <c r="F411" s="13"/>
      <c r="G411" s="9"/>
      <c r="H411" s="14"/>
      <c r="I411" s="9"/>
    </row>
    <row r="412" ht="15.6" spans="1:9">
      <c r="A412" s="9"/>
      <c r="B412" s="15" t="s">
        <v>8</v>
      </c>
      <c r="C412" s="13">
        <v>100</v>
      </c>
      <c r="D412" s="13">
        <v>200</v>
      </c>
      <c r="E412" s="13">
        <v>300</v>
      </c>
      <c r="F412" s="13" t="s">
        <v>31</v>
      </c>
      <c r="G412" s="9"/>
      <c r="H412" s="14"/>
      <c r="I412" s="9"/>
    </row>
    <row r="413" ht="15.6" spans="1:9">
      <c r="A413" s="9">
        <v>23</v>
      </c>
      <c r="B413" s="17" t="s">
        <v>32</v>
      </c>
      <c r="C413" s="16"/>
      <c r="D413" s="16"/>
      <c r="E413" s="16">
        <v>133</v>
      </c>
      <c r="F413" s="16">
        <v>128</v>
      </c>
      <c r="G413" s="9"/>
      <c r="H413" s="14"/>
      <c r="I413" s="9"/>
    </row>
    <row r="414" ht="15.6" spans="1:9">
      <c r="A414" s="9">
        <v>24</v>
      </c>
      <c r="B414" s="17" t="s">
        <v>64</v>
      </c>
      <c r="C414" s="16"/>
      <c r="D414" s="16"/>
      <c r="E414" s="16"/>
      <c r="F414" s="16">
        <v>2</v>
      </c>
      <c r="G414" s="9"/>
      <c r="H414" s="14"/>
      <c r="I414" s="9"/>
    </row>
    <row r="415" ht="15.6" spans="1:9">
      <c r="A415" s="9">
        <v>25</v>
      </c>
      <c r="B415" s="17" t="s">
        <v>110</v>
      </c>
      <c r="C415" s="16"/>
      <c r="D415" s="16"/>
      <c r="E415" s="16">
        <v>13</v>
      </c>
      <c r="F415" s="16">
        <v>1</v>
      </c>
      <c r="G415" s="9"/>
      <c r="H415" s="14"/>
      <c r="I415" s="9"/>
    </row>
    <row r="416" ht="15.6" spans="1:9">
      <c r="A416" s="9">
        <v>26</v>
      </c>
      <c r="B416" s="17" t="s">
        <v>177</v>
      </c>
      <c r="C416" s="16">
        <v>1</v>
      </c>
      <c r="D416" s="16"/>
      <c r="E416" s="16"/>
      <c r="F416" s="16"/>
      <c r="G416" s="9"/>
      <c r="H416" s="14"/>
      <c r="I416" s="9"/>
    </row>
    <row r="417" ht="15.6" spans="1:9">
      <c r="A417" s="9">
        <v>27</v>
      </c>
      <c r="B417" s="17" t="s">
        <v>66</v>
      </c>
      <c r="C417" s="16"/>
      <c r="D417" s="16"/>
      <c r="E417" s="16">
        <v>4</v>
      </c>
      <c r="F417" s="16"/>
      <c r="G417" s="9"/>
      <c r="H417" s="14"/>
      <c r="I417" s="9"/>
    </row>
    <row r="418" ht="15.6" spans="1:9">
      <c r="A418" s="9"/>
      <c r="B418" s="12" t="s">
        <v>6</v>
      </c>
      <c r="C418" s="13" t="s">
        <v>35</v>
      </c>
      <c r="D418" s="13"/>
      <c r="E418" s="13"/>
      <c r="F418" s="13"/>
      <c r="G418" s="9"/>
      <c r="H418" s="14"/>
      <c r="I418" s="9"/>
    </row>
    <row r="419" ht="15.6" spans="1:9">
      <c r="A419" s="9"/>
      <c r="B419" s="15" t="s">
        <v>8</v>
      </c>
      <c r="C419" s="13">
        <v>100</v>
      </c>
      <c r="D419" s="13">
        <v>200</v>
      </c>
      <c r="E419" s="13">
        <v>300</v>
      </c>
      <c r="F419" s="13" t="s">
        <v>31</v>
      </c>
      <c r="G419" s="9"/>
      <c r="H419" s="14"/>
      <c r="I419" s="9"/>
    </row>
    <row r="420" ht="15.6" spans="1:9">
      <c r="A420" s="9">
        <v>28</v>
      </c>
      <c r="B420" s="17" t="s">
        <v>68</v>
      </c>
      <c r="C420" s="16"/>
      <c r="D420" s="16"/>
      <c r="E420" s="16"/>
      <c r="F420" s="16">
        <v>28</v>
      </c>
      <c r="G420" s="9"/>
      <c r="H420" s="14"/>
      <c r="I420" s="9"/>
    </row>
    <row r="421" ht="15.6" spans="1:9">
      <c r="A421" s="9">
        <v>29</v>
      </c>
      <c r="B421" s="17" t="s">
        <v>562</v>
      </c>
      <c r="C421" s="16"/>
      <c r="D421" s="16">
        <v>8</v>
      </c>
      <c r="E421" s="16"/>
      <c r="F421" s="16"/>
      <c r="G421" s="9"/>
      <c r="H421" s="14"/>
      <c r="I421" s="9"/>
    </row>
    <row r="422" ht="15.6" spans="1:9">
      <c r="A422" s="9">
        <v>30</v>
      </c>
      <c r="B422" s="17" t="s">
        <v>134</v>
      </c>
      <c r="C422" s="16"/>
      <c r="D422" s="16"/>
      <c r="E422" s="16">
        <v>3</v>
      </c>
      <c r="F422" s="16"/>
      <c r="G422" s="9"/>
      <c r="H422" s="14"/>
      <c r="I422" s="9"/>
    </row>
    <row r="423" ht="15.6" spans="1:9">
      <c r="A423" s="9">
        <v>31</v>
      </c>
      <c r="B423" s="17" t="s">
        <v>2461</v>
      </c>
      <c r="C423" s="16"/>
      <c r="D423" s="16"/>
      <c r="E423" s="16"/>
      <c r="F423" s="16">
        <v>8</v>
      </c>
      <c r="G423" s="9"/>
      <c r="H423" s="14"/>
      <c r="I423" s="9"/>
    </row>
    <row r="424" ht="15.6" spans="1:9">
      <c r="A424" s="9">
        <v>32</v>
      </c>
      <c r="B424" s="17" t="s">
        <v>36</v>
      </c>
      <c r="C424" s="16"/>
      <c r="D424" s="16"/>
      <c r="E424" s="16">
        <v>20</v>
      </c>
      <c r="F424" s="16">
        <v>1</v>
      </c>
      <c r="G424" s="9"/>
      <c r="H424" s="14"/>
      <c r="I424" s="9"/>
    </row>
    <row r="425" ht="15.6" spans="1:9">
      <c r="A425" s="9">
        <v>33</v>
      </c>
      <c r="B425" s="17" t="s">
        <v>69</v>
      </c>
      <c r="C425" s="16"/>
      <c r="D425" s="16">
        <v>8</v>
      </c>
      <c r="E425" s="16"/>
      <c r="F425" s="16"/>
      <c r="G425" s="9"/>
      <c r="H425" s="14"/>
      <c r="I425" s="9"/>
    </row>
    <row r="426" ht="15.6" spans="1:9">
      <c r="A426" s="9"/>
      <c r="B426" s="19" t="s">
        <v>6</v>
      </c>
      <c r="C426" s="20" t="s">
        <v>7</v>
      </c>
      <c r="D426" s="20"/>
      <c r="E426" s="20"/>
      <c r="F426" s="9"/>
      <c r="G426" s="9"/>
      <c r="H426" s="14"/>
      <c r="I426" s="9"/>
    </row>
    <row r="427" ht="15.6" spans="1:9">
      <c r="A427" s="9"/>
      <c r="B427" s="19"/>
      <c r="C427" s="20"/>
      <c r="D427" s="20"/>
      <c r="E427" s="20"/>
      <c r="F427" s="9"/>
      <c r="G427" s="9"/>
      <c r="H427" s="14"/>
      <c r="I427" s="9"/>
    </row>
    <row r="428" ht="15.6" spans="1:9">
      <c r="A428" s="9"/>
      <c r="B428" s="21" t="s">
        <v>8</v>
      </c>
      <c r="C428" s="22" t="s">
        <v>9</v>
      </c>
      <c r="D428" s="22" t="s">
        <v>10</v>
      </c>
      <c r="E428" s="22" t="s">
        <v>11</v>
      </c>
      <c r="F428" s="9"/>
      <c r="G428" s="9"/>
      <c r="H428" s="14"/>
      <c r="I428" s="9"/>
    </row>
    <row r="429" ht="15.6" spans="1:9">
      <c r="A429" s="9">
        <v>34</v>
      </c>
      <c r="B429" s="21" t="s">
        <v>63</v>
      </c>
      <c r="C429" s="16"/>
      <c r="D429" s="16">
        <v>157.3</v>
      </c>
      <c r="E429" s="16"/>
      <c r="F429" s="9"/>
      <c r="G429" s="9"/>
      <c r="H429" s="14"/>
      <c r="I429" s="9"/>
    </row>
    <row r="430" ht="15.6" spans="1:9">
      <c r="A430" s="9">
        <v>35</v>
      </c>
      <c r="B430" s="21" t="s">
        <v>178</v>
      </c>
      <c r="C430" s="16">
        <v>32.8</v>
      </c>
      <c r="D430" s="16"/>
      <c r="E430" s="16"/>
      <c r="F430" s="9"/>
      <c r="G430" s="9"/>
      <c r="H430" s="14"/>
      <c r="I430" s="9"/>
    </row>
    <row r="431" ht="15.6" spans="1:9">
      <c r="A431" s="9">
        <v>36</v>
      </c>
      <c r="B431" s="21" t="s">
        <v>111</v>
      </c>
      <c r="C431" s="16">
        <v>23</v>
      </c>
      <c r="D431" s="16"/>
      <c r="E431" s="16"/>
      <c r="F431" s="9"/>
      <c r="G431" s="9"/>
      <c r="H431" s="14"/>
      <c r="I431" s="9"/>
    </row>
    <row r="432" ht="15.6" spans="1:9">
      <c r="A432" s="9">
        <v>37</v>
      </c>
      <c r="B432" s="21" t="s">
        <v>96</v>
      </c>
      <c r="C432" s="16">
        <v>251.5</v>
      </c>
      <c r="D432" s="16"/>
      <c r="E432" s="16"/>
      <c r="F432" s="9"/>
      <c r="G432" s="9"/>
      <c r="H432" s="14"/>
      <c r="I432" s="9"/>
    </row>
    <row r="433" ht="15.6" spans="1:9">
      <c r="A433" s="9">
        <v>38</v>
      </c>
      <c r="B433" s="21" t="s">
        <v>38</v>
      </c>
      <c r="C433" s="16">
        <v>166.2</v>
      </c>
      <c r="D433" s="16"/>
      <c r="E433" s="16"/>
      <c r="F433" s="9"/>
      <c r="G433" s="9"/>
      <c r="H433" s="14"/>
      <c r="I433" s="9"/>
    </row>
    <row r="434" ht="15.6" spans="1:9">
      <c r="A434" s="9">
        <v>39</v>
      </c>
      <c r="B434" s="21" t="s">
        <v>32</v>
      </c>
      <c r="C434" s="16"/>
      <c r="D434" s="16"/>
      <c r="E434" s="16">
        <v>23.7</v>
      </c>
      <c r="F434" s="9"/>
      <c r="G434" s="9"/>
      <c r="H434" s="14"/>
      <c r="I434" s="9"/>
    </row>
    <row r="435" ht="15.6" spans="1:9">
      <c r="A435" s="9">
        <v>40</v>
      </c>
      <c r="B435" s="21" t="s">
        <v>39</v>
      </c>
      <c r="C435" s="16">
        <v>148.8</v>
      </c>
      <c r="D435" s="16">
        <v>20.6</v>
      </c>
      <c r="E435" s="16"/>
      <c r="F435" s="9"/>
      <c r="G435" s="9"/>
      <c r="H435" s="14"/>
      <c r="I435" s="9"/>
    </row>
    <row r="436" ht="15.6" spans="1:9">
      <c r="A436" s="9">
        <v>41</v>
      </c>
      <c r="B436" s="21" t="s">
        <v>91</v>
      </c>
      <c r="C436" s="16">
        <v>204.6</v>
      </c>
      <c r="D436" s="16"/>
      <c r="E436" s="16"/>
      <c r="F436" s="9"/>
      <c r="G436" s="9"/>
      <c r="H436" s="14"/>
      <c r="I436" s="9"/>
    </row>
    <row r="437" ht="15.6" spans="1:9">
      <c r="A437" s="9">
        <v>42</v>
      </c>
      <c r="B437" s="21" t="s">
        <v>80</v>
      </c>
      <c r="C437" s="16">
        <v>8.9</v>
      </c>
      <c r="D437" s="16"/>
      <c r="E437" s="16"/>
      <c r="F437" s="9"/>
      <c r="G437" s="9"/>
      <c r="H437" s="14"/>
      <c r="I437" s="9"/>
    </row>
    <row r="438" ht="15.6" spans="1:9">
      <c r="A438" s="9">
        <v>43</v>
      </c>
      <c r="B438" s="21" t="s">
        <v>97</v>
      </c>
      <c r="C438" s="16">
        <v>92.1</v>
      </c>
      <c r="D438" s="16">
        <v>63</v>
      </c>
      <c r="E438" s="16"/>
      <c r="F438" s="9"/>
      <c r="G438" s="9"/>
      <c r="H438" s="14"/>
      <c r="I438" s="9"/>
    </row>
    <row r="439" ht="15.6" spans="1:9">
      <c r="A439" s="9">
        <v>44</v>
      </c>
      <c r="B439" s="21" t="s">
        <v>125</v>
      </c>
      <c r="C439" s="16">
        <v>43.8</v>
      </c>
      <c r="D439" s="16"/>
      <c r="E439" s="16"/>
      <c r="F439" s="9"/>
      <c r="G439" s="9"/>
      <c r="H439" s="14"/>
      <c r="I439" s="9"/>
    </row>
    <row r="440" ht="15.6" spans="1:9">
      <c r="A440" s="9">
        <v>45</v>
      </c>
      <c r="B440" s="21" t="s">
        <v>177</v>
      </c>
      <c r="C440" s="16">
        <v>3.1</v>
      </c>
      <c r="D440" s="16"/>
      <c r="E440" s="16"/>
      <c r="F440" s="9"/>
      <c r="G440" s="9"/>
      <c r="H440" s="14"/>
      <c r="I440" s="9"/>
    </row>
    <row r="441" ht="15.6" spans="1:9">
      <c r="A441" s="9">
        <v>46</v>
      </c>
      <c r="B441" s="21" t="s">
        <v>34</v>
      </c>
      <c r="C441" s="16">
        <v>77.1</v>
      </c>
      <c r="D441" s="16"/>
      <c r="E441" s="16"/>
      <c r="F441" s="9"/>
      <c r="G441" s="9"/>
      <c r="H441" s="14"/>
      <c r="I441" s="9"/>
    </row>
    <row r="442" ht="15.6" spans="1:9">
      <c r="A442" s="9">
        <v>47</v>
      </c>
      <c r="B442" s="21" t="s">
        <v>2462</v>
      </c>
      <c r="C442" s="16">
        <v>4.2</v>
      </c>
      <c r="D442" s="16"/>
      <c r="E442" s="16"/>
      <c r="F442" s="9"/>
      <c r="G442" s="9"/>
      <c r="H442" s="14"/>
      <c r="I442" s="9"/>
    </row>
    <row r="443" ht="15.6" spans="1:9">
      <c r="A443" s="9">
        <v>48</v>
      </c>
      <c r="B443" s="21" t="s">
        <v>586</v>
      </c>
      <c r="C443" s="16">
        <v>29.5</v>
      </c>
      <c r="D443" s="16"/>
      <c r="E443" s="16"/>
      <c r="F443" s="9"/>
      <c r="G443" s="9"/>
      <c r="H443" s="14"/>
      <c r="I443" s="9"/>
    </row>
    <row r="444" ht="15.6" spans="1:9">
      <c r="A444" s="9">
        <v>49</v>
      </c>
      <c r="B444" s="21" t="s">
        <v>2121</v>
      </c>
      <c r="C444" s="16">
        <v>2.3</v>
      </c>
      <c r="D444" s="16"/>
      <c r="E444" s="16"/>
      <c r="F444" s="9"/>
      <c r="G444" s="9"/>
      <c r="H444" s="14"/>
      <c r="I444" s="9"/>
    </row>
    <row r="445" ht="15.6" spans="1:9">
      <c r="A445" s="9"/>
      <c r="B445" s="25" t="s">
        <v>40</v>
      </c>
      <c r="C445" s="26" t="s">
        <v>41</v>
      </c>
      <c r="D445" s="26"/>
      <c r="E445" s="26"/>
      <c r="F445" s="9"/>
      <c r="G445" s="9"/>
      <c r="H445" s="14"/>
      <c r="I445" s="9"/>
    </row>
    <row r="446" ht="15.6" spans="1:9">
      <c r="A446" s="9"/>
      <c r="B446" s="25"/>
      <c r="C446" s="13" t="s">
        <v>42</v>
      </c>
      <c r="D446" s="13" t="s">
        <v>43</v>
      </c>
      <c r="E446" s="13" t="s">
        <v>44</v>
      </c>
      <c r="F446" s="9"/>
      <c r="G446" s="9"/>
      <c r="H446" s="14"/>
      <c r="I446" s="9"/>
    </row>
    <row r="447" ht="15.6" spans="1:9">
      <c r="A447" s="9">
        <v>50</v>
      </c>
      <c r="B447" s="15" t="s">
        <v>191</v>
      </c>
      <c r="C447" s="16"/>
      <c r="D447" s="16"/>
      <c r="E447" s="16">
        <v>1536.5</v>
      </c>
      <c r="F447" s="9"/>
      <c r="G447" s="9"/>
      <c r="H447" s="14"/>
      <c r="I447" s="9"/>
    </row>
    <row r="448" ht="15.6" spans="1:9">
      <c r="A448" s="9"/>
      <c r="B448" s="25" t="s">
        <v>40</v>
      </c>
      <c r="C448" s="26" t="s">
        <v>46</v>
      </c>
      <c r="D448" s="9"/>
      <c r="E448" s="9"/>
      <c r="F448" s="9"/>
      <c r="G448" s="9"/>
      <c r="H448" s="14"/>
      <c r="I448" s="9"/>
    </row>
    <row r="449" ht="15.6" spans="1:9">
      <c r="A449" s="9"/>
      <c r="B449" s="25"/>
      <c r="C449" s="26" t="s">
        <v>47</v>
      </c>
      <c r="D449" s="9"/>
      <c r="E449" s="9"/>
      <c r="F449" s="9"/>
      <c r="G449" s="9"/>
      <c r="H449" s="14"/>
      <c r="I449" s="9"/>
    </row>
    <row r="450" ht="15.6" spans="1:9">
      <c r="A450" s="9">
        <v>51</v>
      </c>
      <c r="B450" s="27" t="s">
        <v>72</v>
      </c>
      <c r="C450" s="16">
        <v>87.9</v>
      </c>
      <c r="D450" s="9"/>
      <c r="E450" s="9"/>
      <c r="F450" s="9"/>
      <c r="G450" s="9"/>
      <c r="H450" s="14"/>
      <c r="I450" s="9"/>
    </row>
    <row r="451" ht="15.6" spans="1:9">
      <c r="A451" s="9">
        <v>52</v>
      </c>
      <c r="B451" s="27" t="s">
        <v>205</v>
      </c>
      <c r="C451" s="16">
        <v>456.9</v>
      </c>
      <c r="D451" s="9"/>
      <c r="E451" s="9"/>
      <c r="F451" s="9"/>
      <c r="G451" s="9"/>
      <c r="H451" s="14"/>
      <c r="I451" s="9"/>
    </row>
    <row r="452" ht="15.6" spans="1:9">
      <c r="A452" s="9">
        <v>53</v>
      </c>
      <c r="B452" s="27" t="s">
        <v>112</v>
      </c>
      <c r="C452" s="16">
        <v>993.4</v>
      </c>
      <c r="D452" s="9"/>
      <c r="E452" s="9"/>
      <c r="F452" s="9"/>
      <c r="G452" s="9"/>
      <c r="H452" s="14"/>
      <c r="I452" s="9"/>
    </row>
    <row r="453" ht="15.6" spans="1:9">
      <c r="A453" s="9">
        <v>54</v>
      </c>
      <c r="B453" s="27" t="s">
        <v>350</v>
      </c>
      <c r="C453" s="16">
        <v>48.6</v>
      </c>
      <c r="D453" s="9"/>
      <c r="E453" s="9"/>
      <c r="F453" s="9"/>
      <c r="G453" s="9"/>
      <c r="H453" s="14"/>
      <c r="I453" s="9"/>
    </row>
    <row r="454" ht="15.6" spans="1:9">
      <c r="A454" s="9">
        <v>55</v>
      </c>
      <c r="B454" s="27" t="s">
        <v>73</v>
      </c>
      <c r="C454" s="16">
        <v>21.4</v>
      </c>
      <c r="D454" s="9"/>
      <c r="E454" s="9"/>
      <c r="F454" s="9"/>
      <c r="G454" s="9"/>
      <c r="H454" s="14"/>
      <c r="I454" s="9"/>
    </row>
    <row r="455" ht="15.6" spans="1:9">
      <c r="A455" s="9">
        <v>56</v>
      </c>
      <c r="B455" s="27" t="s">
        <v>2418</v>
      </c>
      <c r="C455" s="16">
        <v>4.8</v>
      </c>
      <c r="D455" s="9"/>
      <c r="E455" s="9"/>
      <c r="F455" s="9"/>
      <c r="G455" s="9"/>
      <c r="H455" s="14"/>
      <c r="I455" s="9"/>
    </row>
    <row r="456" ht="15.6" spans="1:9">
      <c r="A456" s="9">
        <v>57</v>
      </c>
      <c r="B456" s="27" t="s">
        <v>48</v>
      </c>
      <c r="C456" s="16">
        <v>5723.1</v>
      </c>
      <c r="D456" s="9"/>
      <c r="E456" s="9"/>
      <c r="F456" s="9"/>
      <c r="G456" s="9"/>
      <c r="H456" s="14"/>
      <c r="I456" s="9"/>
    </row>
    <row r="457" ht="15.6" spans="1:9">
      <c r="A457" s="9">
        <v>58</v>
      </c>
      <c r="B457" s="27" t="s">
        <v>779</v>
      </c>
      <c r="C457" s="16">
        <v>579.6</v>
      </c>
      <c r="D457" s="9"/>
      <c r="E457" s="9"/>
      <c r="F457" s="9"/>
      <c r="G457" s="9"/>
      <c r="H457" s="14"/>
      <c r="I457" s="9"/>
    </row>
    <row r="458" ht="15.6" spans="1:9">
      <c r="A458" s="9">
        <v>59</v>
      </c>
      <c r="B458" s="27" t="s">
        <v>2200</v>
      </c>
      <c r="C458" s="16">
        <v>8.9</v>
      </c>
      <c r="D458" s="9"/>
      <c r="E458" s="9"/>
      <c r="F458" s="9"/>
      <c r="G458" s="9"/>
      <c r="H458" s="14"/>
      <c r="I458" s="9"/>
    </row>
    <row r="459" ht="15.6" spans="1:9">
      <c r="A459" s="9">
        <v>60</v>
      </c>
      <c r="B459" s="27" t="s">
        <v>259</v>
      </c>
      <c r="C459" s="16">
        <v>715.2</v>
      </c>
      <c r="D459" s="9"/>
      <c r="E459" s="9"/>
      <c r="F459" s="9"/>
      <c r="G459" s="9"/>
      <c r="H459" s="14"/>
      <c r="I459" s="9"/>
    </row>
    <row r="460" ht="15.6" spans="1:9">
      <c r="A460" s="9">
        <v>61</v>
      </c>
      <c r="B460" s="27" t="s">
        <v>278</v>
      </c>
      <c r="C460" s="16">
        <v>162.8</v>
      </c>
      <c r="D460" s="9"/>
      <c r="E460" s="9"/>
      <c r="F460" s="9"/>
      <c r="G460" s="9"/>
      <c r="H460" s="14"/>
      <c r="I460" s="9"/>
    </row>
    <row r="461" ht="15.6" spans="1:9">
      <c r="A461" s="9"/>
      <c r="B461" s="25" t="s">
        <v>40</v>
      </c>
      <c r="C461" s="26" t="s">
        <v>287</v>
      </c>
      <c r="D461" s="26"/>
      <c r="E461" s="26"/>
      <c r="F461" s="9"/>
      <c r="G461" s="9"/>
      <c r="H461" s="14"/>
      <c r="I461" s="9"/>
    </row>
    <row r="462" ht="31.2" spans="1:9">
      <c r="A462" s="9"/>
      <c r="B462" s="25"/>
      <c r="C462" s="13" t="s">
        <v>288</v>
      </c>
      <c r="D462" s="13" t="s">
        <v>268</v>
      </c>
      <c r="E462" s="13" t="s">
        <v>289</v>
      </c>
      <c r="F462" s="9"/>
      <c r="G462" s="9"/>
      <c r="H462" s="14"/>
      <c r="I462" s="9"/>
    </row>
    <row r="463" ht="15.6" spans="1:9">
      <c r="A463" s="9">
        <v>62</v>
      </c>
      <c r="B463" s="27" t="s">
        <v>288</v>
      </c>
      <c r="C463" s="16">
        <v>85</v>
      </c>
      <c r="D463" s="16"/>
      <c r="E463" s="16"/>
      <c r="F463" s="9"/>
      <c r="G463" s="9"/>
      <c r="H463" s="14"/>
      <c r="I463" s="9"/>
    </row>
    <row r="464" ht="15.6" spans="1:9">
      <c r="A464" s="9"/>
      <c r="B464" s="25" t="s">
        <v>40</v>
      </c>
      <c r="C464" s="26" t="s">
        <v>194</v>
      </c>
      <c r="D464" s="26"/>
      <c r="E464" s="26"/>
      <c r="F464" s="9"/>
      <c r="G464" s="9"/>
      <c r="H464" s="14"/>
      <c r="I464" s="9"/>
    </row>
    <row r="465" ht="46.8" spans="1:9">
      <c r="A465" s="9"/>
      <c r="B465" s="25"/>
      <c r="C465" s="28" t="s">
        <v>195</v>
      </c>
      <c r="D465" s="28" t="s">
        <v>196</v>
      </c>
      <c r="E465" s="28" t="s">
        <v>197</v>
      </c>
      <c r="F465" s="9"/>
      <c r="G465" s="9"/>
      <c r="H465" s="14"/>
      <c r="I465" s="9"/>
    </row>
    <row r="466" ht="15.6" spans="1:9">
      <c r="A466" s="9">
        <v>63</v>
      </c>
      <c r="B466" s="27" t="s">
        <v>264</v>
      </c>
      <c r="C466" s="16"/>
      <c r="D466" s="16">
        <v>333.5</v>
      </c>
      <c r="E466" s="16"/>
      <c r="F466" s="9"/>
      <c r="G466" s="9"/>
      <c r="H466" s="14"/>
      <c r="I466" s="9"/>
    </row>
    <row r="467" ht="15.6" spans="1:9">
      <c r="A467" s="9">
        <v>64</v>
      </c>
      <c r="B467" s="27" t="s">
        <v>804</v>
      </c>
      <c r="C467" s="16"/>
      <c r="D467" s="16"/>
      <c r="E467" s="16">
        <v>336.5</v>
      </c>
      <c r="F467" s="9"/>
      <c r="G467" s="9"/>
      <c r="H467" s="14"/>
      <c r="I467" s="9"/>
    </row>
    <row r="468" ht="15.6" spans="1:9">
      <c r="A468" s="9"/>
      <c r="B468" s="33" t="s">
        <v>40</v>
      </c>
      <c r="C468" s="28" t="s">
        <v>269</v>
      </c>
      <c r="D468" s="16"/>
      <c r="E468" s="16"/>
      <c r="F468" s="9"/>
      <c r="G468" s="9"/>
      <c r="H468" s="14"/>
      <c r="I468" s="9"/>
    </row>
    <row r="469" ht="15.6" spans="1:9">
      <c r="A469" s="9"/>
      <c r="B469" s="34"/>
      <c r="C469" s="28"/>
      <c r="D469" s="16"/>
      <c r="E469" s="16"/>
      <c r="F469" s="9"/>
      <c r="G469" s="9"/>
      <c r="H469" s="14"/>
      <c r="I469" s="9"/>
    </row>
    <row r="470" ht="15.6" spans="1:9">
      <c r="A470" s="9">
        <v>65</v>
      </c>
      <c r="B470" s="27" t="s">
        <v>270</v>
      </c>
      <c r="C470" s="16">
        <v>4</v>
      </c>
      <c r="D470" s="16"/>
      <c r="E470" s="16"/>
      <c r="F470" s="9"/>
      <c r="G470" s="9"/>
      <c r="H470" s="14"/>
      <c r="I470" s="9"/>
    </row>
    <row r="471" ht="15.6" spans="1:9">
      <c r="A471" s="9"/>
      <c r="B471" s="12" t="s">
        <v>6</v>
      </c>
      <c r="C471" s="26" t="s">
        <v>49</v>
      </c>
      <c r="D471" s="26"/>
      <c r="E471" s="26"/>
      <c r="F471" s="9"/>
      <c r="G471" s="9"/>
      <c r="H471" s="14"/>
      <c r="I471" s="9"/>
    </row>
    <row r="472" ht="15.6" spans="1:9">
      <c r="A472" s="9"/>
      <c r="B472" s="15" t="s">
        <v>50</v>
      </c>
      <c r="C472" s="26">
        <v>100</v>
      </c>
      <c r="D472" s="26">
        <v>200</v>
      </c>
      <c r="E472" s="26" t="s">
        <v>51</v>
      </c>
      <c r="F472" s="9"/>
      <c r="G472" s="9"/>
      <c r="H472" s="14"/>
      <c r="I472" s="9"/>
    </row>
    <row r="473" ht="15.6" spans="1:9">
      <c r="A473" s="9">
        <v>66</v>
      </c>
      <c r="B473" s="17" t="s">
        <v>52</v>
      </c>
      <c r="C473" s="16">
        <v>55</v>
      </c>
      <c r="D473" s="16">
        <v>2</v>
      </c>
      <c r="E473" s="16"/>
      <c r="F473" s="9"/>
      <c r="G473" s="9"/>
      <c r="H473" s="14"/>
      <c r="I473" s="9"/>
    </row>
    <row r="474" ht="15.6" spans="1:9">
      <c r="A474" s="9">
        <v>67</v>
      </c>
      <c r="B474" s="17" t="s">
        <v>84</v>
      </c>
      <c r="C474" s="16"/>
      <c r="D474" s="16"/>
      <c r="E474" s="16">
        <v>2</v>
      </c>
      <c r="F474" s="9"/>
      <c r="G474" s="9"/>
      <c r="H474" s="14"/>
      <c r="I474" s="9"/>
    </row>
    <row r="475" ht="15.6" spans="1:9">
      <c r="A475" s="9">
        <v>68</v>
      </c>
      <c r="B475" s="17" t="s">
        <v>53</v>
      </c>
      <c r="C475" s="16">
        <v>15</v>
      </c>
      <c r="D475" s="16"/>
      <c r="E475" s="16"/>
      <c r="F475" s="9"/>
      <c r="G475" s="9"/>
      <c r="H475" s="14"/>
      <c r="I475" s="9"/>
    </row>
    <row r="476" ht="15.6" spans="1:9">
      <c r="A476" s="9">
        <v>69</v>
      </c>
      <c r="B476" s="17" t="s">
        <v>169</v>
      </c>
      <c r="C476" s="16">
        <v>3</v>
      </c>
      <c r="D476" s="16">
        <v>2</v>
      </c>
      <c r="E476" s="16"/>
      <c r="F476" s="9"/>
      <c r="G476" s="9"/>
      <c r="H476" s="14"/>
      <c r="I476" s="9"/>
    </row>
    <row r="477" ht="15.6" spans="1:9">
      <c r="A477" s="9">
        <v>70</v>
      </c>
      <c r="B477" s="17" t="s">
        <v>55</v>
      </c>
      <c r="C477" s="16">
        <v>8</v>
      </c>
      <c r="D477" s="16">
        <v>3</v>
      </c>
      <c r="E477" s="16"/>
      <c r="F477" s="9"/>
      <c r="G477" s="9"/>
      <c r="H477" s="14"/>
      <c r="I477" s="9"/>
    </row>
    <row r="478" ht="15.6" spans="1:9">
      <c r="A478" s="9">
        <v>71</v>
      </c>
      <c r="B478" s="17" t="s">
        <v>86</v>
      </c>
      <c r="C478" s="16">
        <v>1</v>
      </c>
      <c r="D478" s="16"/>
      <c r="E478" s="16"/>
      <c r="F478" s="9"/>
      <c r="G478" s="9"/>
      <c r="H478" s="14"/>
      <c r="I478" s="9"/>
    </row>
    <row r="479" ht="31.2" spans="1:9">
      <c r="A479" s="9" t="s">
        <v>2463</v>
      </c>
      <c r="B479" s="9"/>
      <c r="C479" s="9"/>
      <c r="D479" s="9"/>
      <c r="E479" s="9"/>
      <c r="F479" s="9"/>
      <c r="G479" s="9"/>
      <c r="H479" s="10" t="s">
        <v>2464</v>
      </c>
      <c r="I479" s="9" t="s">
        <v>615</v>
      </c>
    </row>
    <row r="480" ht="15.6" spans="1:9">
      <c r="A480" s="11" t="s">
        <v>5</v>
      </c>
      <c r="B480" s="12" t="s">
        <v>6</v>
      </c>
      <c r="C480" s="13" t="s">
        <v>15</v>
      </c>
      <c r="D480" s="13"/>
      <c r="E480" s="13"/>
      <c r="F480" s="13"/>
      <c r="G480" s="13"/>
      <c r="H480" s="14"/>
      <c r="I480" s="9"/>
    </row>
    <row r="481" ht="15.6" spans="1:9">
      <c r="A481" s="9"/>
      <c r="B481" s="15" t="s">
        <v>16</v>
      </c>
      <c r="C481" s="13" t="s">
        <v>17</v>
      </c>
      <c r="D481" s="13" t="s">
        <v>18</v>
      </c>
      <c r="E481" s="13" t="s">
        <v>19</v>
      </c>
      <c r="F481" s="13" t="s">
        <v>20</v>
      </c>
      <c r="G481" s="13" t="s">
        <v>21</v>
      </c>
      <c r="H481" s="14"/>
      <c r="I481" s="9"/>
    </row>
    <row r="482" ht="15.6" spans="1:9">
      <c r="A482" s="9">
        <v>1</v>
      </c>
      <c r="B482" s="15" t="s">
        <v>59</v>
      </c>
      <c r="C482" s="16"/>
      <c r="D482" s="16">
        <v>6</v>
      </c>
      <c r="E482" s="16"/>
      <c r="F482" s="16"/>
      <c r="G482" s="16"/>
      <c r="H482" s="14"/>
      <c r="I482" s="9"/>
    </row>
    <row r="483" ht="15.6" spans="1:9">
      <c r="A483" s="9">
        <v>2</v>
      </c>
      <c r="B483" s="15" t="s">
        <v>76</v>
      </c>
      <c r="C483" s="16"/>
      <c r="D483" s="16"/>
      <c r="E483" s="16"/>
      <c r="F483" s="16">
        <v>3</v>
      </c>
      <c r="G483" s="16"/>
      <c r="H483" s="14"/>
      <c r="I483" s="9"/>
    </row>
    <row r="484" ht="15.6" spans="1:9">
      <c r="A484" s="9"/>
      <c r="B484" s="12" t="s">
        <v>6</v>
      </c>
      <c r="C484" s="13" t="s">
        <v>24</v>
      </c>
      <c r="D484" s="13"/>
      <c r="E484" s="13"/>
      <c r="F484" s="13"/>
      <c r="G484" s="13"/>
      <c r="H484" s="14"/>
      <c r="I484" s="9"/>
    </row>
    <row r="485" ht="15.6" spans="1:9">
      <c r="A485" s="9"/>
      <c r="B485" s="15" t="s">
        <v>16</v>
      </c>
      <c r="C485" s="13" t="s">
        <v>17</v>
      </c>
      <c r="D485" s="13" t="s">
        <v>18</v>
      </c>
      <c r="E485" s="13" t="s">
        <v>19</v>
      </c>
      <c r="F485" s="13" t="s">
        <v>20</v>
      </c>
      <c r="G485" s="13" t="s">
        <v>21</v>
      </c>
      <c r="H485" s="14"/>
      <c r="I485" s="9"/>
    </row>
    <row r="486" ht="15.6" spans="1:9">
      <c r="A486" s="9">
        <v>3</v>
      </c>
      <c r="B486" s="17" t="s">
        <v>102</v>
      </c>
      <c r="C486" s="16">
        <v>2</v>
      </c>
      <c r="D486" s="16">
        <v>2</v>
      </c>
      <c r="E486" s="16"/>
      <c r="F486" s="16"/>
      <c r="G486" s="16"/>
      <c r="H486" s="14"/>
      <c r="I486" s="9"/>
    </row>
    <row r="487" ht="15.6" spans="1:9">
      <c r="A487" s="9">
        <v>4</v>
      </c>
      <c r="B487" s="17" t="s">
        <v>61</v>
      </c>
      <c r="C487" s="16"/>
      <c r="D487" s="16">
        <v>3</v>
      </c>
      <c r="E487" s="16"/>
      <c r="F487" s="16"/>
      <c r="G487" s="16"/>
      <c r="H487" s="14"/>
      <c r="I487" s="9"/>
    </row>
    <row r="488" ht="15.6" spans="1:9">
      <c r="A488" s="9">
        <v>5</v>
      </c>
      <c r="B488" s="17" t="s">
        <v>116</v>
      </c>
      <c r="C488" s="16"/>
      <c r="D488" s="16">
        <v>3</v>
      </c>
      <c r="E488" s="16">
        <v>2</v>
      </c>
      <c r="F488" s="16">
        <v>1</v>
      </c>
      <c r="G488" s="16"/>
      <c r="H488" s="14"/>
      <c r="I488" s="9"/>
    </row>
    <row r="489" ht="15.6" spans="1:9">
      <c r="A489" s="9">
        <v>6</v>
      </c>
      <c r="B489" s="17" t="s">
        <v>26</v>
      </c>
      <c r="C489" s="16"/>
      <c r="D489" s="16">
        <v>1</v>
      </c>
      <c r="E489" s="16">
        <v>4</v>
      </c>
      <c r="F489" s="16">
        <v>3</v>
      </c>
      <c r="G489" s="16"/>
      <c r="H489" s="14"/>
      <c r="I489" s="9"/>
    </row>
    <row r="490" ht="15.6" spans="1:9">
      <c r="A490" s="9"/>
      <c r="B490" s="12" t="s">
        <v>6</v>
      </c>
      <c r="C490" s="13" t="s">
        <v>30</v>
      </c>
      <c r="D490" s="13"/>
      <c r="E490" s="13"/>
      <c r="F490" s="13"/>
      <c r="G490" s="9"/>
      <c r="H490" s="14"/>
      <c r="I490" s="9"/>
    </row>
    <row r="491" ht="15.6" spans="1:9">
      <c r="A491" s="9"/>
      <c r="B491" s="15" t="s">
        <v>8</v>
      </c>
      <c r="C491" s="13">
        <v>100</v>
      </c>
      <c r="D491" s="13">
        <v>200</v>
      </c>
      <c r="E491" s="13">
        <v>300</v>
      </c>
      <c r="F491" s="13" t="s">
        <v>31</v>
      </c>
      <c r="G491" s="9"/>
      <c r="H491" s="14"/>
      <c r="I491" s="9"/>
    </row>
    <row r="492" ht="15.6" spans="1:9">
      <c r="A492" s="9">
        <v>7</v>
      </c>
      <c r="B492" s="17" t="s">
        <v>63</v>
      </c>
      <c r="C492" s="16">
        <v>2</v>
      </c>
      <c r="D492" s="16">
        <v>3</v>
      </c>
      <c r="E492" s="16"/>
      <c r="F492" s="16"/>
      <c r="G492" s="9"/>
      <c r="H492" s="14"/>
      <c r="I492" s="9"/>
    </row>
    <row r="493" ht="15.6" spans="1:9">
      <c r="A493" s="9">
        <v>8</v>
      </c>
      <c r="B493" s="17" t="s">
        <v>32</v>
      </c>
      <c r="C493" s="16"/>
      <c r="D493" s="16"/>
      <c r="E493" s="16">
        <v>5</v>
      </c>
      <c r="F493" s="16">
        <v>2</v>
      </c>
      <c r="G493" s="9"/>
      <c r="H493" s="14"/>
      <c r="I493" s="9"/>
    </row>
    <row r="494" ht="15.6" spans="1:9">
      <c r="A494" s="9">
        <v>9</v>
      </c>
      <c r="B494" s="17" t="s">
        <v>33</v>
      </c>
      <c r="C494" s="16">
        <v>1</v>
      </c>
      <c r="D494" s="16"/>
      <c r="E494" s="16"/>
      <c r="F494" s="16"/>
      <c r="G494" s="9"/>
      <c r="H494" s="14"/>
      <c r="I494" s="9"/>
    </row>
    <row r="495" ht="15.6" spans="1:9">
      <c r="A495" s="9">
        <v>10</v>
      </c>
      <c r="B495" s="17" t="s">
        <v>65</v>
      </c>
      <c r="C495" s="16"/>
      <c r="D495" s="16">
        <v>2</v>
      </c>
      <c r="E495" s="16">
        <v>1</v>
      </c>
      <c r="F495" s="16"/>
      <c r="G495" s="9"/>
      <c r="H495" s="14"/>
      <c r="I495" s="9"/>
    </row>
    <row r="496" ht="15.6" spans="1:9">
      <c r="A496" s="9"/>
      <c r="B496" s="12" t="s">
        <v>6</v>
      </c>
      <c r="C496" s="13" t="s">
        <v>35</v>
      </c>
      <c r="D496" s="13"/>
      <c r="E496" s="13"/>
      <c r="F496" s="13"/>
      <c r="G496" s="9"/>
      <c r="H496" s="14"/>
      <c r="I496" s="9"/>
    </row>
    <row r="497" ht="15.6" spans="1:9">
      <c r="A497" s="9"/>
      <c r="B497" s="15" t="s">
        <v>8</v>
      </c>
      <c r="C497" s="13">
        <v>100</v>
      </c>
      <c r="D497" s="13">
        <v>200</v>
      </c>
      <c r="E497" s="13">
        <v>300</v>
      </c>
      <c r="F497" s="13" t="s">
        <v>31</v>
      </c>
      <c r="G497" s="9"/>
      <c r="H497" s="14"/>
      <c r="I497" s="9"/>
    </row>
    <row r="498" ht="15.6" spans="1:9">
      <c r="A498" s="9">
        <v>11</v>
      </c>
      <c r="B498" s="17" t="s">
        <v>68</v>
      </c>
      <c r="C498" s="16"/>
      <c r="D498" s="16"/>
      <c r="E498" s="16"/>
      <c r="F498" s="16">
        <v>1</v>
      </c>
      <c r="G498" s="9"/>
      <c r="H498" s="14"/>
      <c r="I498" s="9"/>
    </row>
    <row r="499" ht="15.6" spans="1:9">
      <c r="A499" s="9">
        <v>12</v>
      </c>
      <c r="B499" s="17" t="s">
        <v>82</v>
      </c>
      <c r="C499" s="16"/>
      <c r="D499" s="16"/>
      <c r="E499" s="16">
        <v>1</v>
      </c>
      <c r="F499" s="16"/>
      <c r="G499" s="9"/>
      <c r="H499" s="14"/>
      <c r="I499" s="9"/>
    </row>
    <row r="500" ht="15.6" spans="1:9">
      <c r="A500" s="9">
        <v>13</v>
      </c>
      <c r="B500" s="17" t="s">
        <v>69</v>
      </c>
      <c r="C500" s="16"/>
      <c r="D500" s="16"/>
      <c r="E500" s="16">
        <v>2</v>
      </c>
      <c r="F500" s="16"/>
      <c r="G500" s="9"/>
      <c r="H500" s="14"/>
      <c r="I500" s="9"/>
    </row>
    <row r="501" ht="15.6" spans="1:9">
      <c r="A501" s="9"/>
      <c r="B501" s="35" t="s">
        <v>6</v>
      </c>
      <c r="C501" s="36" t="s">
        <v>37</v>
      </c>
      <c r="D501" s="37"/>
      <c r="E501" s="38"/>
      <c r="F501" s="36" t="s">
        <v>7</v>
      </c>
      <c r="G501" s="37"/>
      <c r="H501" s="38"/>
      <c r="I501" s="9"/>
    </row>
    <row r="502" ht="15.6" spans="1:9">
      <c r="A502" s="9"/>
      <c r="B502" s="39"/>
      <c r="C502" s="40"/>
      <c r="D502" s="41"/>
      <c r="E502" s="42"/>
      <c r="F502" s="40"/>
      <c r="G502" s="41"/>
      <c r="H502" s="42"/>
      <c r="I502" s="9"/>
    </row>
    <row r="503" ht="15.6" spans="1:9">
      <c r="A503" s="9"/>
      <c r="B503" s="21" t="s">
        <v>8</v>
      </c>
      <c r="C503" s="22" t="s">
        <v>9</v>
      </c>
      <c r="D503" s="22" t="s">
        <v>10</v>
      </c>
      <c r="E503" s="22" t="s">
        <v>11</v>
      </c>
      <c r="F503" s="22" t="s">
        <v>9</v>
      </c>
      <c r="G503" s="22" t="s">
        <v>10</v>
      </c>
      <c r="H503" s="32" t="s">
        <v>11</v>
      </c>
      <c r="I503" s="9"/>
    </row>
    <row r="504" ht="15.6" spans="1:9">
      <c r="A504" s="9">
        <v>14</v>
      </c>
      <c r="B504" s="21" t="s">
        <v>63</v>
      </c>
      <c r="C504" s="16"/>
      <c r="D504" s="16"/>
      <c r="E504" s="16"/>
      <c r="F504" s="16">
        <v>9.9</v>
      </c>
      <c r="G504" s="16"/>
      <c r="H504" s="16"/>
      <c r="I504" s="9"/>
    </row>
    <row r="505" ht="15.6" spans="1:9">
      <c r="A505" s="9">
        <v>15</v>
      </c>
      <c r="B505" s="21" t="s">
        <v>96</v>
      </c>
      <c r="C505" s="16"/>
      <c r="D505" s="16"/>
      <c r="E505" s="16"/>
      <c r="F505" s="16">
        <v>18.8</v>
      </c>
      <c r="G505" s="16"/>
      <c r="H505" s="16"/>
      <c r="I505" s="9"/>
    </row>
    <row r="506" ht="15.6" spans="1:9">
      <c r="A506" s="9">
        <v>16</v>
      </c>
      <c r="B506" s="21" t="s">
        <v>38</v>
      </c>
      <c r="C506" s="16"/>
      <c r="D506" s="16"/>
      <c r="E506" s="16"/>
      <c r="F506" s="16">
        <v>9.8</v>
      </c>
      <c r="G506" s="16"/>
      <c r="H506" s="16"/>
      <c r="I506" s="9"/>
    </row>
    <row r="507" ht="15.6" spans="1:9">
      <c r="A507" s="9">
        <v>17</v>
      </c>
      <c r="B507" s="21" t="s">
        <v>91</v>
      </c>
      <c r="C507" s="16"/>
      <c r="D507" s="16"/>
      <c r="E507" s="16"/>
      <c r="F507" s="16">
        <v>12.9</v>
      </c>
      <c r="G507" s="16"/>
      <c r="H507" s="16"/>
      <c r="I507" s="9"/>
    </row>
    <row r="508" ht="15.6" spans="1:9">
      <c r="A508" s="9">
        <v>18</v>
      </c>
      <c r="B508" s="21" t="s">
        <v>2193</v>
      </c>
      <c r="C508" s="16"/>
      <c r="D508" s="16"/>
      <c r="E508" s="16"/>
      <c r="F508" s="16">
        <v>35</v>
      </c>
      <c r="G508" s="16"/>
      <c r="H508" s="16"/>
      <c r="I508" s="9"/>
    </row>
    <row r="509" ht="15.6" spans="1:9">
      <c r="A509" s="9">
        <v>19</v>
      </c>
      <c r="B509" s="21" t="s">
        <v>12</v>
      </c>
      <c r="C509" s="16"/>
      <c r="D509" s="16"/>
      <c r="E509" s="16">
        <v>49.4</v>
      </c>
      <c r="F509" s="16"/>
      <c r="G509" s="16">
        <v>1.6</v>
      </c>
      <c r="H509" s="16">
        <v>3.5</v>
      </c>
      <c r="I509" s="9"/>
    </row>
    <row r="510" ht="15.6" spans="1:9">
      <c r="A510" s="9"/>
      <c r="B510" s="25" t="s">
        <v>40</v>
      </c>
      <c r="C510" s="26" t="s">
        <v>41</v>
      </c>
      <c r="D510" s="26"/>
      <c r="E510" s="26"/>
      <c r="F510" s="9"/>
      <c r="G510" s="9"/>
      <c r="H510" s="14"/>
      <c r="I510" s="9"/>
    </row>
    <row r="511" ht="15.6" spans="1:9">
      <c r="A511" s="9"/>
      <c r="B511" s="25"/>
      <c r="C511" s="13" t="s">
        <v>42</v>
      </c>
      <c r="D511" s="13" t="s">
        <v>43</v>
      </c>
      <c r="E511" s="13" t="s">
        <v>44</v>
      </c>
      <c r="F511" s="9"/>
      <c r="G511" s="9"/>
      <c r="H511" s="14"/>
      <c r="I511" s="9"/>
    </row>
    <row r="512" ht="15.6" spans="1:9">
      <c r="A512" s="9">
        <v>20</v>
      </c>
      <c r="B512" s="15" t="s">
        <v>191</v>
      </c>
      <c r="C512" s="16"/>
      <c r="D512" s="16"/>
      <c r="E512" s="16">
        <v>45.4</v>
      </c>
      <c r="F512" s="9"/>
      <c r="G512" s="9"/>
      <c r="H512" s="14"/>
      <c r="I512" s="9"/>
    </row>
    <row r="513" ht="15.6" spans="1:9">
      <c r="A513" s="9"/>
      <c r="B513" s="25" t="s">
        <v>40</v>
      </c>
      <c r="C513" s="16" t="s">
        <v>46</v>
      </c>
      <c r="D513" s="16"/>
      <c r="E513" s="16"/>
      <c r="F513" s="9"/>
      <c r="G513" s="9"/>
      <c r="H513" s="14"/>
      <c r="I513" s="9"/>
    </row>
    <row r="514" ht="15.6" spans="1:9">
      <c r="A514" s="9"/>
      <c r="B514" s="25"/>
      <c r="C514" s="26" t="s">
        <v>47</v>
      </c>
      <c r="D514" s="9"/>
      <c r="E514" s="9"/>
      <c r="F514" s="9"/>
      <c r="G514" s="9"/>
      <c r="H514" s="14"/>
      <c r="I514" s="9"/>
    </row>
    <row r="515" ht="15.6" spans="1:9">
      <c r="A515" s="9">
        <v>21</v>
      </c>
      <c r="B515" s="27" t="s">
        <v>48</v>
      </c>
      <c r="C515" s="16">
        <v>671.4</v>
      </c>
      <c r="D515" s="9"/>
      <c r="E515" s="9"/>
      <c r="F515" s="9"/>
      <c r="G515" s="9"/>
      <c r="H515" s="14"/>
      <c r="I515" s="9"/>
    </row>
    <row r="516" ht="15.6" spans="1:9">
      <c r="A516" s="9">
        <v>22</v>
      </c>
      <c r="B516" s="27" t="s">
        <v>259</v>
      </c>
      <c r="C516" s="16">
        <v>74.8</v>
      </c>
      <c r="D516" s="9"/>
      <c r="E516" s="9"/>
      <c r="F516" s="9"/>
      <c r="G516" s="9"/>
      <c r="H516" s="14"/>
      <c r="I516" s="9"/>
    </row>
    <row r="517" ht="15.6" spans="1:9">
      <c r="A517" s="9"/>
      <c r="B517" s="25" t="s">
        <v>40</v>
      </c>
      <c r="C517" s="26" t="s">
        <v>194</v>
      </c>
      <c r="D517" s="26"/>
      <c r="E517" s="26"/>
      <c r="F517" s="9"/>
      <c r="G517" s="9"/>
      <c r="H517" s="14"/>
      <c r="I517" s="9"/>
    </row>
    <row r="518" ht="46.8" spans="1:9">
      <c r="A518" s="9"/>
      <c r="B518" s="25"/>
      <c r="C518" s="28" t="s">
        <v>195</v>
      </c>
      <c r="D518" s="28" t="s">
        <v>196</v>
      </c>
      <c r="E518" s="28" t="s">
        <v>197</v>
      </c>
      <c r="F518" s="9"/>
      <c r="G518" s="9"/>
      <c r="H518" s="14"/>
      <c r="I518" s="9"/>
    </row>
    <row r="519" ht="15.6" spans="1:9">
      <c r="A519" s="9">
        <v>23</v>
      </c>
      <c r="B519" s="27" t="s">
        <v>264</v>
      </c>
      <c r="C519" s="16"/>
      <c r="D519" s="16">
        <v>8.1</v>
      </c>
      <c r="E519" s="16"/>
      <c r="F519" s="9"/>
      <c r="G519" s="9"/>
      <c r="H519" s="14"/>
      <c r="I519" s="9"/>
    </row>
    <row r="520" ht="15.6" spans="1:9">
      <c r="A520" s="9"/>
      <c r="B520" s="33" t="s">
        <v>40</v>
      </c>
      <c r="C520" s="28" t="s">
        <v>269</v>
      </c>
      <c r="D520" s="16"/>
      <c r="E520" s="16"/>
      <c r="F520" s="9"/>
      <c r="G520" s="9"/>
      <c r="H520" s="14"/>
      <c r="I520" s="9"/>
    </row>
    <row r="521" ht="15.6" spans="1:9">
      <c r="A521" s="9"/>
      <c r="B521" s="34"/>
      <c r="C521" s="28"/>
      <c r="D521" s="16"/>
      <c r="E521" s="16"/>
      <c r="F521" s="9"/>
      <c r="G521" s="9"/>
      <c r="H521" s="14"/>
      <c r="I521" s="9"/>
    </row>
    <row r="522" ht="15.6" spans="1:9">
      <c r="A522" s="9">
        <v>24</v>
      </c>
      <c r="B522" s="27" t="s">
        <v>270</v>
      </c>
      <c r="C522" s="16">
        <v>3</v>
      </c>
      <c r="D522" s="16"/>
      <c r="E522" s="16"/>
      <c r="F522" s="9"/>
      <c r="G522" s="9"/>
      <c r="H522" s="14"/>
      <c r="I522" s="9"/>
    </row>
    <row r="523" ht="15.6" spans="1:9">
      <c r="A523" s="9"/>
      <c r="B523" s="12" t="s">
        <v>6</v>
      </c>
      <c r="C523" s="26" t="s">
        <v>49</v>
      </c>
      <c r="D523" s="26"/>
      <c r="E523" s="26"/>
      <c r="F523" s="9"/>
      <c r="G523" s="9"/>
      <c r="H523" s="14"/>
      <c r="I523" s="9"/>
    </row>
    <row r="524" ht="15.6" spans="1:9">
      <c r="A524" s="9"/>
      <c r="B524" s="15" t="s">
        <v>50</v>
      </c>
      <c r="C524" s="26">
        <v>100</v>
      </c>
      <c r="D524" s="26">
        <v>200</v>
      </c>
      <c r="E524" s="26" t="s">
        <v>51</v>
      </c>
      <c r="F524" s="9"/>
      <c r="G524" s="9"/>
      <c r="H524" s="14"/>
      <c r="I524" s="9"/>
    </row>
    <row r="525" ht="15.6" spans="1:9">
      <c r="A525" s="9">
        <v>25</v>
      </c>
      <c r="B525" s="17" t="s">
        <v>52</v>
      </c>
      <c r="C525" s="16">
        <v>8</v>
      </c>
      <c r="D525" s="16">
        <v>2</v>
      </c>
      <c r="E525" s="16"/>
      <c r="F525" s="9"/>
      <c r="G525" s="9"/>
      <c r="H525" s="14"/>
      <c r="I525" s="9"/>
    </row>
    <row r="526" ht="15.6" spans="1:9">
      <c r="A526" s="9">
        <v>26</v>
      </c>
      <c r="B526" s="17" t="s">
        <v>252</v>
      </c>
      <c r="C526" s="16">
        <v>1</v>
      </c>
      <c r="D526" s="16">
        <v>5</v>
      </c>
      <c r="E526" s="16"/>
      <c r="F526" s="9"/>
      <c r="G526" s="9"/>
      <c r="H526" s="14"/>
      <c r="I526" s="9"/>
    </row>
    <row r="527" ht="15.6" spans="1:9">
      <c r="A527" s="9">
        <v>27</v>
      </c>
      <c r="B527" s="17" t="s">
        <v>985</v>
      </c>
      <c r="C527" s="16">
        <v>4</v>
      </c>
      <c r="D527" s="16">
        <v>5</v>
      </c>
      <c r="E527" s="16"/>
      <c r="F527" s="9"/>
      <c r="G527" s="9"/>
      <c r="H527" s="14"/>
      <c r="I527" s="9"/>
    </row>
    <row r="528" ht="15.6" spans="1:9">
      <c r="A528" s="9">
        <v>28</v>
      </c>
      <c r="B528" s="17" t="s">
        <v>55</v>
      </c>
      <c r="C528" s="16">
        <v>1</v>
      </c>
      <c r="D528" s="16"/>
      <c r="E528" s="16"/>
      <c r="F528" s="9"/>
      <c r="G528" s="9"/>
      <c r="H528" s="14"/>
      <c r="I528" s="9"/>
    </row>
    <row r="529" ht="31.2" spans="1:9">
      <c r="A529" s="9" t="s">
        <v>2465</v>
      </c>
      <c r="B529" s="9"/>
      <c r="C529" s="9"/>
      <c r="D529" s="9"/>
      <c r="E529" s="9"/>
      <c r="F529" s="9"/>
      <c r="G529" s="9"/>
      <c r="H529" s="10" t="s">
        <v>2466</v>
      </c>
      <c r="I529" s="9" t="s">
        <v>615</v>
      </c>
    </row>
    <row r="530" ht="15.6" spans="1:9">
      <c r="A530" s="11" t="s">
        <v>5</v>
      </c>
      <c r="B530" s="12" t="s">
        <v>6</v>
      </c>
      <c r="C530" s="13" t="s">
        <v>15</v>
      </c>
      <c r="D530" s="13"/>
      <c r="E530" s="13"/>
      <c r="F530" s="13"/>
      <c r="G530" s="13"/>
      <c r="H530" s="14"/>
      <c r="I530" s="9"/>
    </row>
    <row r="531" ht="15.6" spans="1:9">
      <c r="A531" s="9"/>
      <c r="B531" s="15" t="s">
        <v>16</v>
      </c>
      <c r="C531" s="13" t="s">
        <v>17</v>
      </c>
      <c r="D531" s="13" t="s">
        <v>18</v>
      </c>
      <c r="E531" s="13" t="s">
        <v>19</v>
      </c>
      <c r="F531" s="13" t="s">
        <v>20</v>
      </c>
      <c r="G531" s="13" t="s">
        <v>21</v>
      </c>
      <c r="H531" s="14"/>
      <c r="I531" s="9"/>
    </row>
    <row r="532" ht="15.6" spans="1:9">
      <c r="A532" s="9">
        <v>1</v>
      </c>
      <c r="B532" s="15" t="s">
        <v>58</v>
      </c>
      <c r="C532" s="16"/>
      <c r="D532" s="16"/>
      <c r="E532" s="16">
        <v>1</v>
      </c>
      <c r="F532" s="16"/>
      <c r="G532" s="16"/>
      <c r="H532" s="14"/>
      <c r="I532" s="9"/>
    </row>
    <row r="533" ht="15.6" spans="1:9">
      <c r="A533" s="9">
        <v>2</v>
      </c>
      <c r="B533" s="15" t="s">
        <v>76</v>
      </c>
      <c r="C533" s="16"/>
      <c r="D533" s="16"/>
      <c r="E533" s="16"/>
      <c r="F533" s="16">
        <v>5</v>
      </c>
      <c r="G533" s="16">
        <v>2</v>
      </c>
      <c r="H533" s="14"/>
      <c r="I533" s="9"/>
    </row>
    <row r="534" ht="15.6" spans="1:9">
      <c r="A534" s="9">
        <v>3</v>
      </c>
      <c r="B534" s="15" t="s">
        <v>60</v>
      </c>
      <c r="C534" s="16"/>
      <c r="D534" s="16">
        <v>6</v>
      </c>
      <c r="E534" s="16"/>
      <c r="F534" s="16"/>
      <c r="G534" s="16"/>
      <c r="H534" s="14"/>
      <c r="I534" s="9"/>
    </row>
    <row r="535" ht="15.6" spans="1:9">
      <c r="A535" s="9"/>
      <c r="B535" s="12" t="s">
        <v>6</v>
      </c>
      <c r="C535" s="13" t="s">
        <v>24</v>
      </c>
      <c r="D535" s="13"/>
      <c r="E535" s="13"/>
      <c r="F535" s="13"/>
      <c r="G535" s="13"/>
      <c r="H535" s="14"/>
      <c r="I535" s="9"/>
    </row>
    <row r="536" ht="15.6" spans="1:9">
      <c r="A536" s="9"/>
      <c r="B536" s="15" t="s">
        <v>16</v>
      </c>
      <c r="C536" s="13" t="s">
        <v>17</v>
      </c>
      <c r="D536" s="13" t="s">
        <v>18</v>
      </c>
      <c r="E536" s="13" t="s">
        <v>19</v>
      </c>
      <c r="F536" s="13" t="s">
        <v>20</v>
      </c>
      <c r="G536" s="13" t="s">
        <v>21</v>
      </c>
      <c r="H536" s="14"/>
      <c r="I536" s="9"/>
    </row>
    <row r="537" ht="15.6" spans="1:9">
      <c r="A537" s="9">
        <v>4</v>
      </c>
      <c r="B537" s="17" t="s">
        <v>102</v>
      </c>
      <c r="C537" s="16"/>
      <c r="D537" s="16">
        <v>8</v>
      </c>
      <c r="E537" s="16"/>
      <c r="F537" s="43"/>
      <c r="G537" s="43"/>
      <c r="H537" s="14"/>
      <c r="I537" s="9"/>
    </row>
    <row r="538" ht="15.6" spans="1:9">
      <c r="A538" s="9">
        <v>5</v>
      </c>
      <c r="B538" s="17" t="s">
        <v>61</v>
      </c>
      <c r="C538" s="16">
        <v>1</v>
      </c>
      <c r="D538" s="16"/>
      <c r="E538" s="16"/>
      <c r="F538" s="43"/>
      <c r="G538" s="43"/>
      <c r="H538" s="14"/>
      <c r="I538" s="9"/>
    </row>
    <row r="539" ht="15.6" spans="1:9">
      <c r="A539" s="9">
        <v>6</v>
      </c>
      <c r="B539" s="17" t="s">
        <v>116</v>
      </c>
      <c r="C539" s="16"/>
      <c r="D539" s="16">
        <v>2</v>
      </c>
      <c r="E539" s="16">
        <v>1</v>
      </c>
      <c r="F539" s="43"/>
      <c r="G539" s="43"/>
      <c r="H539" s="14"/>
      <c r="I539" s="9"/>
    </row>
    <row r="540" ht="15.6" spans="1:9">
      <c r="A540" s="9">
        <v>7</v>
      </c>
      <c r="B540" s="17" t="s">
        <v>433</v>
      </c>
      <c r="C540" s="16">
        <v>4</v>
      </c>
      <c r="D540" s="16"/>
      <c r="E540" s="16"/>
      <c r="F540" s="43"/>
      <c r="G540" s="43"/>
      <c r="H540" s="14"/>
      <c r="I540" s="9"/>
    </row>
    <row r="541" ht="15.6" spans="1:9">
      <c r="A541" s="9"/>
      <c r="B541" s="12" t="s">
        <v>6</v>
      </c>
      <c r="C541" s="13" t="s">
        <v>30</v>
      </c>
      <c r="D541" s="13"/>
      <c r="E541" s="13"/>
      <c r="F541" s="13"/>
      <c r="G541" s="9"/>
      <c r="H541" s="14"/>
      <c r="I541" s="9"/>
    </row>
    <row r="542" ht="15.6" spans="1:9">
      <c r="A542" s="9"/>
      <c r="B542" s="15" t="s">
        <v>8</v>
      </c>
      <c r="C542" s="13">
        <v>100</v>
      </c>
      <c r="D542" s="13">
        <v>200</v>
      </c>
      <c r="E542" s="13">
        <v>300</v>
      </c>
      <c r="F542" s="13" t="s">
        <v>31</v>
      </c>
      <c r="G542" s="9"/>
      <c r="H542" s="14"/>
      <c r="I542" s="9"/>
    </row>
    <row r="543" ht="15.6" spans="1:9">
      <c r="A543" s="9">
        <v>8</v>
      </c>
      <c r="B543" s="17" t="s">
        <v>38</v>
      </c>
      <c r="C543" s="16"/>
      <c r="D543" s="16"/>
      <c r="E543" s="16">
        <v>1</v>
      </c>
      <c r="F543" s="16"/>
      <c r="G543" s="9"/>
      <c r="H543" s="14"/>
      <c r="I543" s="9"/>
    </row>
    <row r="544" ht="15.6" spans="1:9">
      <c r="A544" s="9">
        <v>9</v>
      </c>
      <c r="B544" s="17" t="s">
        <v>32</v>
      </c>
      <c r="C544" s="16"/>
      <c r="D544" s="16"/>
      <c r="E544" s="16">
        <v>16</v>
      </c>
      <c r="F544" s="16">
        <v>10</v>
      </c>
      <c r="G544" s="9"/>
      <c r="H544" s="14"/>
      <c r="I544" s="9"/>
    </row>
    <row r="545" ht="15.6" spans="1:9">
      <c r="A545" s="9">
        <v>10</v>
      </c>
      <c r="B545" s="17" t="s">
        <v>110</v>
      </c>
      <c r="C545" s="16"/>
      <c r="D545" s="16"/>
      <c r="E545" s="16">
        <v>12</v>
      </c>
      <c r="F545" s="16">
        <v>5</v>
      </c>
      <c r="G545" s="9"/>
      <c r="H545" s="14"/>
      <c r="I545" s="9"/>
    </row>
    <row r="546" ht="15.6" spans="1:9">
      <c r="A546" s="9">
        <v>11</v>
      </c>
      <c r="B546" s="17" t="s">
        <v>65</v>
      </c>
      <c r="C546" s="16"/>
      <c r="D546" s="16">
        <v>4</v>
      </c>
      <c r="E546" s="16"/>
      <c r="F546" s="16"/>
      <c r="G546" s="9"/>
      <c r="H546" s="14"/>
      <c r="I546" s="9"/>
    </row>
    <row r="547" ht="15.6" spans="1:9">
      <c r="A547" s="9">
        <v>12</v>
      </c>
      <c r="B547" s="17" t="s">
        <v>66</v>
      </c>
      <c r="C547" s="16"/>
      <c r="D547" s="16"/>
      <c r="E547" s="16">
        <v>23</v>
      </c>
      <c r="F547" s="16">
        <v>15</v>
      </c>
      <c r="G547" s="9"/>
      <c r="H547" s="14"/>
      <c r="I547" s="9"/>
    </row>
    <row r="548" ht="15.6" spans="1:9">
      <c r="A548" s="9"/>
      <c r="B548" s="12" t="s">
        <v>6</v>
      </c>
      <c r="C548" s="13" t="s">
        <v>35</v>
      </c>
      <c r="D548" s="13"/>
      <c r="E548" s="13"/>
      <c r="F548" s="13"/>
      <c r="G548" s="9"/>
      <c r="H548" s="14"/>
      <c r="I548" s="9"/>
    </row>
    <row r="549" ht="15.6" spans="1:9">
      <c r="A549" s="9"/>
      <c r="B549" s="15" t="s">
        <v>8</v>
      </c>
      <c r="C549" s="13">
        <v>100</v>
      </c>
      <c r="D549" s="13">
        <v>200</v>
      </c>
      <c r="E549" s="13">
        <v>300</v>
      </c>
      <c r="F549" s="13" t="s">
        <v>31</v>
      </c>
      <c r="G549" s="9"/>
      <c r="H549" s="14"/>
      <c r="I549" s="9"/>
    </row>
    <row r="550" ht="15.6" spans="1:9">
      <c r="A550" s="9">
        <v>13</v>
      </c>
      <c r="B550" s="17" t="s">
        <v>765</v>
      </c>
      <c r="C550" s="16"/>
      <c r="D550" s="16">
        <v>1</v>
      </c>
      <c r="E550" s="16"/>
      <c r="F550" s="16"/>
      <c r="G550" s="9"/>
      <c r="H550" s="14"/>
      <c r="I550" s="9"/>
    </row>
    <row r="551" ht="15.6" spans="1:9">
      <c r="A551" s="9">
        <v>14</v>
      </c>
      <c r="B551" s="17" t="s">
        <v>36</v>
      </c>
      <c r="C551" s="16"/>
      <c r="D551" s="16">
        <v>4</v>
      </c>
      <c r="E551" s="16">
        <v>3</v>
      </c>
      <c r="F551" s="16"/>
      <c r="G551" s="9"/>
      <c r="H551" s="14"/>
      <c r="I551" s="9"/>
    </row>
    <row r="552" ht="15.6" spans="1:9">
      <c r="A552" s="9"/>
      <c r="B552" s="19" t="s">
        <v>6</v>
      </c>
      <c r="C552" s="20" t="s">
        <v>7</v>
      </c>
      <c r="D552" s="20"/>
      <c r="E552" s="20"/>
      <c r="F552" s="9"/>
      <c r="G552" s="9"/>
      <c r="H552" s="14"/>
      <c r="I552" s="9"/>
    </row>
    <row r="553" ht="15.6" spans="1:9">
      <c r="A553" s="9"/>
      <c r="B553" s="19"/>
      <c r="C553" s="20"/>
      <c r="D553" s="20"/>
      <c r="E553" s="20"/>
      <c r="F553" s="9"/>
      <c r="G553" s="9"/>
      <c r="H553" s="14"/>
      <c r="I553" s="9"/>
    </row>
    <row r="554" ht="15.6" spans="1:9">
      <c r="A554" s="9"/>
      <c r="B554" s="21" t="s">
        <v>8</v>
      </c>
      <c r="C554" s="22" t="s">
        <v>9</v>
      </c>
      <c r="D554" s="22" t="s">
        <v>10</v>
      </c>
      <c r="E554" s="22" t="s">
        <v>11</v>
      </c>
      <c r="F554" s="9"/>
      <c r="G554" s="9"/>
      <c r="H554" s="14"/>
      <c r="I554" s="9"/>
    </row>
    <row r="555" ht="15.6" spans="1:9">
      <c r="A555" s="9">
        <v>15</v>
      </c>
      <c r="B555" s="21" t="s">
        <v>111</v>
      </c>
      <c r="C555" s="16">
        <v>16.7</v>
      </c>
      <c r="D555" s="16"/>
      <c r="E555" s="16"/>
      <c r="F555" s="9"/>
      <c r="G555" s="9"/>
      <c r="H555" s="14"/>
      <c r="I555" s="9"/>
    </row>
    <row r="556" ht="15.6" spans="1:9">
      <c r="A556" s="9">
        <v>16</v>
      </c>
      <c r="B556" s="21" t="s">
        <v>39</v>
      </c>
      <c r="C556" s="16">
        <v>112.7</v>
      </c>
      <c r="D556" s="16"/>
      <c r="E556" s="16"/>
      <c r="F556" s="9"/>
      <c r="G556" s="9"/>
      <c r="H556" s="14"/>
      <c r="I556" s="9"/>
    </row>
    <row r="557" ht="15.6" spans="1:9">
      <c r="A557" s="9">
        <v>17</v>
      </c>
      <c r="B557" s="21" t="s">
        <v>91</v>
      </c>
      <c r="C557" s="16">
        <v>98.7</v>
      </c>
      <c r="D557" s="16"/>
      <c r="E557" s="16"/>
      <c r="F557" s="9"/>
      <c r="G557" s="9"/>
      <c r="H557" s="14"/>
      <c r="I557" s="9"/>
    </row>
    <row r="558" ht="15.6" spans="1:9">
      <c r="A558" s="9">
        <v>18</v>
      </c>
      <c r="B558" s="21" t="s">
        <v>125</v>
      </c>
      <c r="C558" s="16">
        <v>5.4</v>
      </c>
      <c r="D558" s="16"/>
      <c r="E558" s="16"/>
      <c r="F558" s="9"/>
      <c r="G558" s="9"/>
      <c r="H558" s="14"/>
      <c r="I558" s="9"/>
    </row>
    <row r="559" ht="15.6" spans="1:9">
      <c r="A559" s="9"/>
      <c r="B559" s="25" t="s">
        <v>40</v>
      </c>
      <c r="C559" s="26" t="s">
        <v>41</v>
      </c>
      <c r="D559" s="26"/>
      <c r="E559" s="26"/>
      <c r="F559" s="9"/>
      <c r="G559" s="9"/>
      <c r="H559" s="14"/>
      <c r="I559" s="9"/>
    </row>
    <row r="560" ht="15.6" spans="1:9">
      <c r="A560" s="9"/>
      <c r="B560" s="25"/>
      <c r="C560" s="13" t="s">
        <v>42</v>
      </c>
      <c r="D560" s="13" t="s">
        <v>43</v>
      </c>
      <c r="E560" s="13" t="s">
        <v>44</v>
      </c>
      <c r="F560" s="9"/>
      <c r="G560" s="9"/>
      <c r="H560" s="14"/>
      <c r="I560" s="9"/>
    </row>
    <row r="561" ht="15.6" spans="1:9">
      <c r="A561" s="9">
        <v>19</v>
      </c>
      <c r="B561" s="15" t="s">
        <v>191</v>
      </c>
      <c r="C561" s="16"/>
      <c r="D561" s="16"/>
      <c r="E561" s="16">
        <v>301.3</v>
      </c>
      <c r="F561" s="9"/>
      <c r="G561" s="9"/>
      <c r="H561" s="14"/>
      <c r="I561" s="9"/>
    </row>
    <row r="562" ht="15.6" spans="1:9">
      <c r="A562" s="9"/>
      <c r="B562" s="25" t="s">
        <v>40</v>
      </c>
      <c r="C562" s="26" t="s">
        <v>46</v>
      </c>
      <c r="D562" s="9"/>
      <c r="E562" s="9"/>
      <c r="F562" s="9"/>
      <c r="G562" s="9"/>
      <c r="H562" s="14"/>
      <c r="I562" s="9"/>
    </row>
    <row r="563" ht="15.6" spans="1:9">
      <c r="A563" s="9"/>
      <c r="B563" s="25"/>
      <c r="C563" s="26" t="s">
        <v>47</v>
      </c>
      <c r="D563" s="9"/>
      <c r="E563" s="9"/>
      <c r="F563" s="9"/>
      <c r="G563" s="9"/>
      <c r="H563" s="14"/>
      <c r="I563" s="9"/>
    </row>
    <row r="564" ht="15.6" spans="1:9">
      <c r="A564" s="9">
        <v>20</v>
      </c>
      <c r="B564" s="27" t="s">
        <v>112</v>
      </c>
      <c r="C564" s="16">
        <v>77.5</v>
      </c>
      <c r="D564" s="9"/>
      <c r="E564" s="9"/>
      <c r="F564" s="9"/>
      <c r="G564" s="9"/>
      <c r="H564" s="14"/>
      <c r="I564" s="9"/>
    </row>
    <row r="565" ht="15.6" spans="1:9">
      <c r="A565" s="9">
        <v>21</v>
      </c>
      <c r="B565" s="27" t="s">
        <v>48</v>
      </c>
      <c r="C565" s="16">
        <v>920</v>
      </c>
      <c r="D565" s="9"/>
      <c r="E565" s="9"/>
      <c r="F565" s="9"/>
      <c r="G565" s="9"/>
      <c r="H565" s="14"/>
      <c r="I565" s="9"/>
    </row>
    <row r="566" ht="15.6" spans="1:9">
      <c r="A566" s="9">
        <v>22</v>
      </c>
      <c r="B566" s="27" t="s">
        <v>779</v>
      </c>
      <c r="C566" s="16">
        <v>144.5</v>
      </c>
      <c r="D566" s="9"/>
      <c r="E566" s="9"/>
      <c r="F566" s="9"/>
      <c r="G566" s="9"/>
      <c r="H566" s="14"/>
      <c r="I566" s="9"/>
    </row>
    <row r="567" ht="15.6" spans="1:9">
      <c r="A567" s="9"/>
      <c r="B567" s="12" t="s">
        <v>6</v>
      </c>
      <c r="C567" s="26" t="s">
        <v>49</v>
      </c>
      <c r="D567" s="26"/>
      <c r="E567" s="26"/>
      <c r="F567" s="9"/>
      <c r="G567" s="9"/>
      <c r="H567" s="14"/>
      <c r="I567" s="9"/>
    </row>
    <row r="568" ht="15.6" spans="1:9">
      <c r="A568" s="9"/>
      <c r="B568" s="15" t="s">
        <v>50</v>
      </c>
      <c r="C568" s="26">
        <v>100</v>
      </c>
      <c r="D568" s="26">
        <v>200</v>
      </c>
      <c r="E568" s="26" t="s">
        <v>51</v>
      </c>
      <c r="F568" s="9"/>
      <c r="G568" s="9"/>
      <c r="H568" s="14"/>
      <c r="I568" s="9"/>
    </row>
    <row r="569" ht="15.6" spans="1:9">
      <c r="A569" s="9">
        <v>23</v>
      </c>
      <c r="B569" s="17" t="s">
        <v>52</v>
      </c>
      <c r="C569" s="16">
        <v>12</v>
      </c>
      <c r="D569" s="16">
        <v>6</v>
      </c>
      <c r="E569" s="16"/>
      <c r="F569" s="9"/>
      <c r="G569" s="9"/>
      <c r="H569" s="14"/>
      <c r="I569" s="9"/>
    </row>
    <row r="570" ht="15.6" spans="1:9">
      <c r="A570" s="9">
        <v>24</v>
      </c>
      <c r="B570" s="17" t="s">
        <v>53</v>
      </c>
      <c r="C570" s="16">
        <v>3</v>
      </c>
      <c r="D570" s="16"/>
      <c r="E570" s="16"/>
      <c r="F570" s="9"/>
      <c r="G570" s="9"/>
      <c r="H570" s="14"/>
      <c r="I570" s="9"/>
    </row>
    <row r="571" ht="15.6" spans="1:9">
      <c r="A571" s="9">
        <v>25</v>
      </c>
      <c r="B571" s="17" t="s">
        <v>252</v>
      </c>
      <c r="C571" s="16"/>
      <c r="D571" s="16"/>
      <c r="E571" s="16">
        <v>1</v>
      </c>
      <c r="F571" s="9"/>
      <c r="G571" s="9"/>
      <c r="H571" s="14"/>
      <c r="I571" s="9"/>
    </row>
    <row r="572" ht="31.2" spans="1:9">
      <c r="A572" s="9" t="s">
        <v>2467</v>
      </c>
      <c r="B572" s="9"/>
      <c r="C572" s="9"/>
      <c r="D572" s="9"/>
      <c r="E572" s="9"/>
      <c r="F572" s="9"/>
      <c r="G572" s="9"/>
      <c r="H572" s="10" t="s">
        <v>2468</v>
      </c>
      <c r="I572" s="9" t="s">
        <v>615</v>
      </c>
    </row>
    <row r="573" ht="15.6" spans="1:9">
      <c r="A573" s="11" t="s">
        <v>5</v>
      </c>
      <c r="B573" s="12" t="s">
        <v>6</v>
      </c>
      <c r="C573" s="13" t="s">
        <v>15</v>
      </c>
      <c r="D573" s="13"/>
      <c r="E573" s="13"/>
      <c r="F573" s="13"/>
      <c r="G573" s="13"/>
      <c r="H573" s="14"/>
      <c r="I573" s="9"/>
    </row>
    <row r="574" ht="15.6" spans="1:9">
      <c r="A574" s="9"/>
      <c r="B574" s="15" t="s">
        <v>16</v>
      </c>
      <c r="C574" s="13" t="s">
        <v>17</v>
      </c>
      <c r="D574" s="13" t="s">
        <v>18</v>
      </c>
      <c r="E574" s="13" t="s">
        <v>19</v>
      </c>
      <c r="F574" s="13" t="s">
        <v>20</v>
      </c>
      <c r="G574" s="13" t="s">
        <v>21</v>
      </c>
      <c r="H574" s="14"/>
      <c r="I574" s="9"/>
    </row>
    <row r="575" ht="15.6" spans="1:9">
      <c r="A575" s="9">
        <v>1</v>
      </c>
      <c r="B575" s="15" t="s">
        <v>58</v>
      </c>
      <c r="C575" s="16"/>
      <c r="D575" s="16"/>
      <c r="E575" s="16">
        <v>14</v>
      </c>
      <c r="F575" s="16">
        <v>8</v>
      </c>
      <c r="G575" s="16"/>
      <c r="H575" s="14"/>
      <c r="I575" s="9"/>
    </row>
    <row r="576" ht="15.6" spans="1:9">
      <c r="A576" s="9">
        <v>2</v>
      </c>
      <c r="B576" s="15" t="s">
        <v>22</v>
      </c>
      <c r="C576" s="16"/>
      <c r="D576" s="16">
        <v>1</v>
      </c>
      <c r="E576" s="16"/>
      <c r="F576" s="16"/>
      <c r="G576" s="16"/>
      <c r="H576" s="14"/>
      <c r="I576" s="9"/>
    </row>
    <row r="577" ht="15.6" spans="1:9">
      <c r="A577" s="9">
        <v>3</v>
      </c>
      <c r="B577" s="15" t="s">
        <v>23</v>
      </c>
      <c r="C577" s="16"/>
      <c r="D577" s="16"/>
      <c r="E577" s="16">
        <v>2</v>
      </c>
      <c r="F577" s="16"/>
      <c r="G577" s="16"/>
      <c r="H577" s="14"/>
      <c r="I577" s="9"/>
    </row>
    <row r="578" ht="15.6" spans="1:9">
      <c r="A578" s="9">
        <v>4</v>
      </c>
      <c r="B578" s="15" t="s">
        <v>89</v>
      </c>
      <c r="C578" s="16"/>
      <c r="D578" s="16"/>
      <c r="E578" s="16"/>
      <c r="F578" s="16">
        <v>1</v>
      </c>
      <c r="G578" s="16"/>
      <c r="H578" s="14"/>
      <c r="I578" s="9"/>
    </row>
    <row r="579" ht="15.6" spans="1:9">
      <c r="A579" s="9">
        <v>5</v>
      </c>
      <c r="B579" s="15" t="s">
        <v>76</v>
      </c>
      <c r="C579" s="16"/>
      <c r="D579" s="16"/>
      <c r="E579" s="16"/>
      <c r="F579" s="16">
        <v>3</v>
      </c>
      <c r="G579" s="16"/>
      <c r="H579" s="14"/>
      <c r="I579" s="9"/>
    </row>
    <row r="580" ht="15.6" spans="1:9">
      <c r="A580" s="9">
        <v>6</v>
      </c>
      <c r="B580" s="15" t="s">
        <v>60</v>
      </c>
      <c r="C580" s="16"/>
      <c r="D580" s="16">
        <v>22</v>
      </c>
      <c r="E580" s="16"/>
      <c r="F580" s="16"/>
      <c r="G580" s="16"/>
      <c r="H580" s="14"/>
      <c r="I580" s="9"/>
    </row>
    <row r="581" ht="15.6" spans="1:9">
      <c r="A581" s="9"/>
      <c r="B581" s="12" t="s">
        <v>6</v>
      </c>
      <c r="C581" s="13" t="s">
        <v>24</v>
      </c>
      <c r="D581" s="13"/>
      <c r="E581" s="13"/>
      <c r="F581" s="13"/>
      <c r="G581" s="13"/>
      <c r="H581" s="14"/>
      <c r="I581" s="9"/>
    </row>
    <row r="582" ht="15.6" spans="1:9">
      <c r="A582" s="9"/>
      <c r="B582" s="15" t="s">
        <v>16</v>
      </c>
      <c r="C582" s="13" t="s">
        <v>17</v>
      </c>
      <c r="D582" s="13" t="s">
        <v>18</v>
      </c>
      <c r="E582" s="13" t="s">
        <v>19</v>
      </c>
      <c r="F582" s="13" t="s">
        <v>20</v>
      </c>
      <c r="G582" s="13" t="s">
        <v>21</v>
      </c>
      <c r="H582" s="14"/>
      <c r="I582" s="9"/>
    </row>
    <row r="583" ht="15.6" spans="1:9">
      <c r="A583" s="9">
        <v>7</v>
      </c>
      <c r="B583" s="17" t="s">
        <v>61</v>
      </c>
      <c r="C583" s="16">
        <v>3</v>
      </c>
      <c r="D583" s="16">
        <v>6</v>
      </c>
      <c r="E583" s="16"/>
      <c r="F583" s="16"/>
      <c r="G583" s="16"/>
      <c r="H583" s="14"/>
      <c r="I583" s="9"/>
    </row>
    <row r="584" ht="15.6" spans="1:9">
      <c r="A584" s="9">
        <v>8</v>
      </c>
      <c r="B584" s="17" t="s">
        <v>25</v>
      </c>
      <c r="C584" s="16"/>
      <c r="D584" s="16"/>
      <c r="E584" s="16"/>
      <c r="F584" s="16"/>
      <c r="G584" s="16">
        <v>1</v>
      </c>
      <c r="H584" s="14"/>
      <c r="I584" s="9"/>
    </row>
    <row r="585" ht="15.6" spans="1:9">
      <c r="A585" s="9">
        <v>9</v>
      </c>
      <c r="B585" s="17" t="s">
        <v>186</v>
      </c>
      <c r="C585" s="16"/>
      <c r="D585" s="16">
        <v>2</v>
      </c>
      <c r="E585" s="16"/>
      <c r="F585" s="16"/>
      <c r="G585" s="16"/>
      <c r="H585" s="14"/>
      <c r="I585" s="9"/>
    </row>
    <row r="586" ht="15.6" spans="1:9">
      <c r="A586" s="9">
        <v>10</v>
      </c>
      <c r="B586" s="17" t="s">
        <v>1562</v>
      </c>
      <c r="C586" s="16">
        <v>6</v>
      </c>
      <c r="D586" s="16"/>
      <c r="E586" s="16"/>
      <c r="F586" s="16"/>
      <c r="G586" s="16"/>
      <c r="H586" s="14"/>
      <c r="I586" s="9"/>
    </row>
    <row r="587" ht="15.6" spans="1:9">
      <c r="A587" s="9"/>
      <c r="B587" s="12" t="s">
        <v>6</v>
      </c>
      <c r="C587" s="13" t="s">
        <v>30</v>
      </c>
      <c r="D587" s="13"/>
      <c r="E587" s="13"/>
      <c r="F587" s="13"/>
      <c r="G587" s="9"/>
      <c r="H587" s="14"/>
      <c r="I587" s="9"/>
    </row>
    <row r="588" ht="15.6" spans="1:9">
      <c r="A588" s="9"/>
      <c r="B588" s="15" t="s">
        <v>8</v>
      </c>
      <c r="C588" s="13">
        <v>100</v>
      </c>
      <c r="D588" s="13">
        <v>200</v>
      </c>
      <c r="E588" s="13">
        <v>300</v>
      </c>
      <c r="F588" s="13" t="s">
        <v>31</v>
      </c>
      <c r="G588" s="9"/>
      <c r="H588" s="14"/>
      <c r="I588" s="9"/>
    </row>
    <row r="589" ht="15.6" spans="1:9">
      <c r="A589" s="9">
        <v>11</v>
      </c>
      <c r="B589" s="17" t="s">
        <v>63</v>
      </c>
      <c r="C589" s="16">
        <v>4</v>
      </c>
      <c r="D589" s="16">
        <v>12</v>
      </c>
      <c r="E589" s="16"/>
      <c r="F589" s="16"/>
      <c r="G589" s="9"/>
      <c r="H589" s="14"/>
      <c r="I589" s="9"/>
    </row>
    <row r="590" ht="15.6" spans="1:9">
      <c r="A590" s="9">
        <v>12</v>
      </c>
      <c r="B590" s="17" t="s">
        <v>32</v>
      </c>
      <c r="C590" s="16"/>
      <c r="D590" s="16"/>
      <c r="E590" s="16"/>
      <c r="F590" s="16">
        <v>17</v>
      </c>
      <c r="G590" s="9"/>
      <c r="H590" s="14"/>
      <c r="I590" s="9"/>
    </row>
    <row r="591" ht="15.6" spans="1:9">
      <c r="A591" s="9">
        <v>13</v>
      </c>
      <c r="B591" s="17" t="s">
        <v>64</v>
      </c>
      <c r="C591" s="16"/>
      <c r="D591" s="16"/>
      <c r="E591" s="16">
        <v>4</v>
      </c>
      <c r="F591" s="16">
        <v>1</v>
      </c>
      <c r="G591" s="9"/>
      <c r="H591" s="14"/>
      <c r="I591" s="9"/>
    </row>
    <row r="592" ht="15.6" spans="1:9">
      <c r="A592" s="9">
        <v>14</v>
      </c>
      <c r="B592" s="17" t="s">
        <v>33</v>
      </c>
      <c r="C592" s="16"/>
      <c r="D592" s="16">
        <v>4</v>
      </c>
      <c r="E592" s="16"/>
      <c r="F592" s="16"/>
      <c r="G592" s="9"/>
      <c r="H592" s="14"/>
      <c r="I592" s="9"/>
    </row>
    <row r="593" ht="15.6" spans="1:9">
      <c r="A593" s="9">
        <v>15</v>
      </c>
      <c r="B593" s="17" t="s">
        <v>110</v>
      </c>
      <c r="C593" s="16"/>
      <c r="D593" s="16"/>
      <c r="E593" s="16">
        <v>1</v>
      </c>
      <c r="F593" s="16"/>
      <c r="G593" s="9"/>
      <c r="H593" s="14"/>
      <c r="I593" s="9"/>
    </row>
    <row r="594" ht="15.6" spans="1:9">
      <c r="A594" s="9"/>
      <c r="B594" s="12" t="s">
        <v>6</v>
      </c>
      <c r="C594" s="13" t="s">
        <v>35</v>
      </c>
      <c r="D594" s="13"/>
      <c r="E594" s="13"/>
      <c r="F594" s="13"/>
      <c r="G594" s="9"/>
      <c r="H594" s="14"/>
      <c r="I594" s="9"/>
    </row>
    <row r="595" ht="15.6" spans="1:9">
      <c r="A595" s="9"/>
      <c r="B595" s="15" t="s">
        <v>8</v>
      </c>
      <c r="C595" s="13">
        <v>100</v>
      </c>
      <c r="D595" s="13">
        <v>200</v>
      </c>
      <c r="E595" s="13">
        <v>300</v>
      </c>
      <c r="F595" s="13" t="s">
        <v>31</v>
      </c>
      <c r="G595" s="9"/>
      <c r="H595" s="14"/>
      <c r="I595" s="9"/>
    </row>
    <row r="596" ht="15.6" spans="1:9">
      <c r="A596" s="9">
        <v>16</v>
      </c>
      <c r="B596" s="17" t="s">
        <v>68</v>
      </c>
      <c r="C596" s="16"/>
      <c r="D596" s="16"/>
      <c r="E596" s="16">
        <v>5</v>
      </c>
      <c r="F596" s="16">
        <v>1</v>
      </c>
      <c r="G596" s="9"/>
      <c r="H596" s="14"/>
      <c r="I596" s="9"/>
    </row>
    <row r="597" ht="15.6" spans="1:9">
      <c r="A597" s="9">
        <v>17</v>
      </c>
      <c r="B597" s="17" t="s">
        <v>765</v>
      </c>
      <c r="C597" s="16"/>
      <c r="D597" s="16">
        <v>8</v>
      </c>
      <c r="E597" s="16">
        <v>2</v>
      </c>
      <c r="F597" s="16"/>
      <c r="G597" s="9"/>
      <c r="H597" s="14"/>
      <c r="I597" s="9"/>
    </row>
    <row r="598" ht="15.6" spans="1:9">
      <c r="A598" s="9">
        <v>18</v>
      </c>
      <c r="B598" s="17" t="s">
        <v>142</v>
      </c>
      <c r="C598" s="16"/>
      <c r="D598" s="16">
        <v>23</v>
      </c>
      <c r="E598" s="16">
        <v>10</v>
      </c>
      <c r="F598" s="16"/>
      <c r="G598" s="9"/>
      <c r="H598" s="14"/>
      <c r="I598" s="9"/>
    </row>
    <row r="599" ht="15.6" spans="1:9">
      <c r="A599" s="9">
        <v>19</v>
      </c>
      <c r="B599" s="17" t="s">
        <v>69</v>
      </c>
      <c r="C599" s="16"/>
      <c r="D599" s="16">
        <v>1</v>
      </c>
      <c r="E599" s="16">
        <v>10</v>
      </c>
      <c r="F599" s="16"/>
      <c r="G599" s="9"/>
      <c r="H599" s="14"/>
      <c r="I599" s="9"/>
    </row>
    <row r="600" ht="15.6" spans="1:9">
      <c r="A600" s="9"/>
      <c r="B600" s="19" t="s">
        <v>6</v>
      </c>
      <c r="C600" s="20" t="s">
        <v>7</v>
      </c>
      <c r="D600" s="20"/>
      <c r="E600" s="20"/>
      <c r="F600" s="9"/>
      <c r="G600" s="9"/>
      <c r="H600" s="14"/>
      <c r="I600" s="9"/>
    </row>
    <row r="601" ht="15.6" spans="1:9">
      <c r="A601" s="9"/>
      <c r="B601" s="19"/>
      <c r="C601" s="20"/>
      <c r="D601" s="20"/>
      <c r="E601" s="20"/>
      <c r="F601" s="9"/>
      <c r="G601" s="9"/>
      <c r="H601" s="14"/>
      <c r="I601" s="9"/>
    </row>
    <row r="602" ht="15.6" spans="1:9">
      <c r="A602" s="9"/>
      <c r="B602" s="21" t="s">
        <v>8</v>
      </c>
      <c r="C602" s="22" t="s">
        <v>9</v>
      </c>
      <c r="D602" s="22" t="s">
        <v>10</v>
      </c>
      <c r="E602" s="22" t="s">
        <v>11</v>
      </c>
      <c r="F602" s="9"/>
      <c r="G602" s="9"/>
      <c r="H602" s="14"/>
      <c r="I602" s="9"/>
    </row>
    <row r="603" ht="15.6" spans="1:9">
      <c r="A603" s="9">
        <v>20</v>
      </c>
      <c r="B603" s="21" t="s">
        <v>63</v>
      </c>
      <c r="C603" s="16"/>
      <c r="D603" s="16">
        <v>58.2</v>
      </c>
      <c r="E603" s="16"/>
      <c r="F603" s="9"/>
      <c r="G603" s="9"/>
      <c r="H603" s="14"/>
      <c r="I603" s="9"/>
    </row>
    <row r="604" ht="15.6" spans="1:9">
      <c r="A604" s="9">
        <v>21</v>
      </c>
      <c r="B604" s="21" t="s">
        <v>96</v>
      </c>
      <c r="C604" s="16">
        <v>21.5</v>
      </c>
      <c r="D604" s="16"/>
      <c r="E604" s="16"/>
      <c r="F604" s="9"/>
      <c r="G604" s="9"/>
      <c r="H604" s="14"/>
      <c r="I604" s="9"/>
    </row>
    <row r="605" ht="15.6" spans="1:9">
      <c r="A605" s="9">
        <v>22</v>
      </c>
      <c r="B605" s="21" t="s">
        <v>91</v>
      </c>
      <c r="C605" s="16">
        <v>36.9</v>
      </c>
      <c r="D605" s="16"/>
      <c r="E605" s="16"/>
      <c r="F605" s="9"/>
      <c r="G605" s="9"/>
      <c r="H605" s="14"/>
      <c r="I605" s="9"/>
    </row>
    <row r="606" ht="15.6" spans="1:9">
      <c r="A606" s="9">
        <v>23</v>
      </c>
      <c r="B606" s="21" t="s">
        <v>80</v>
      </c>
      <c r="C606" s="16"/>
      <c r="D606" s="16">
        <v>3.7</v>
      </c>
      <c r="E606" s="16"/>
      <c r="F606" s="9"/>
      <c r="G606" s="9"/>
      <c r="H606" s="14"/>
      <c r="I606" s="9"/>
    </row>
    <row r="607" ht="15.6" spans="1:9">
      <c r="A607" s="9"/>
      <c r="B607" s="25" t="s">
        <v>40</v>
      </c>
      <c r="C607" s="26" t="s">
        <v>41</v>
      </c>
      <c r="D607" s="26"/>
      <c r="E607" s="26"/>
      <c r="F607" s="9"/>
      <c r="G607" s="9"/>
      <c r="H607" s="14"/>
      <c r="I607" s="9"/>
    </row>
    <row r="608" ht="15.6" spans="1:9">
      <c r="A608" s="9"/>
      <c r="B608" s="25"/>
      <c r="C608" s="13" t="s">
        <v>42</v>
      </c>
      <c r="D608" s="13" t="s">
        <v>43</v>
      </c>
      <c r="E608" s="13" t="s">
        <v>44</v>
      </c>
      <c r="F608" s="9"/>
      <c r="G608" s="9"/>
      <c r="H608" s="14"/>
      <c r="I608" s="9"/>
    </row>
    <row r="609" ht="15.6" spans="1:9">
      <c r="A609" s="9">
        <v>24</v>
      </c>
      <c r="B609" s="15" t="s">
        <v>191</v>
      </c>
      <c r="C609" s="16"/>
      <c r="D609" s="16"/>
      <c r="E609" s="16">
        <v>453.5</v>
      </c>
      <c r="F609" s="9"/>
      <c r="G609" s="9"/>
      <c r="H609" s="14"/>
      <c r="I609" s="9"/>
    </row>
    <row r="610" ht="15.6" spans="1:9">
      <c r="A610" s="9"/>
      <c r="B610" s="25" t="s">
        <v>40</v>
      </c>
      <c r="C610" s="26" t="s">
        <v>46</v>
      </c>
      <c r="D610" s="9"/>
      <c r="E610" s="9"/>
      <c r="F610" s="9"/>
      <c r="G610" s="9"/>
      <c r="H610" s="14"/>
      <c r="I610" s="9"/>
    </row>
    <row r="611" ht="15.6" spans="1:9">
      <c r="A611" s="9"/>
      <c r="B611" s="25"/>
      <c r="C611" s="26" t="s">
        <v>47</v>
      </c>
      <c r="D611" s="9"/>
      <c r="E611" s="9"/>
      <c r="F611" s="9"/>
      <c r="G611" s="9"/>
      <c r="H611" s="14"/>
      <c r="I611" s="9"/>
    </row>
    <row r="612" ht="15.6" spans="1:9">
      <c r="A612" s="9">
        <v>25</v>
      </c>
      <c r="B612" s="27" t="s">
        <v>48</v>
      </c>
      <c r="C612" s="16">
        <v>1399.9</v>
      </c>
      <c r="D612" s="9"/>
      <c r="E612" s="9"/>
      <c r="F612" s="9"/>
      <c r="G612" s="9"/>
      <c r="H612" s="14"/>
      <c r="I612" s="9"/>
    </row>
    <row r="613" ht="15.6" spans="1:9">
      <c r="A613" s="9">
        <v>26</v>
      </c>
      <c r="B613" s="27" t="s">
        <v>779</v>
      </c>
      <c r="C613" s="16">
        <v>115.9</v>
      </c>
      <c r="D613" s="9"/>
      <c r="E613" s="9"/>
      <c r="F613" s="9"/>
      <c r="G613" s="9"/>
      <c r="H613" s="14"/>
      <c r="I613" s="9"/>
    </row>
    <row r="614" ht="15.6" spans="1:9">
      <c r="A614" s="9"/>
      <c r="B614" s="25" t="s">
        <v>40</v>
      </c>
      <c r="C614" s="26" t="s">
        <v>287</v>
      </c>
      <c r="D614" s="26"/>
      <c r="E614" s="26"/>
      <c r="F614" s="9"/>
      <c r="G614" s="9"/>
      <c r="H614" s="14"/>
      <c r="I614" s="9"/>
    </row>
    <row r="615" ht="31.2" spans="1:9">
      <c r="A615" s="9"/>
      <c r="B615" s="25"/>
      <c r="C615" s="13" t="s">
        <v>288</v>
      </c>
      <c r="D615" s="13" t="s">
        <v>268</v>
      </c>
      <c r="E615" s="13" t="s">
        <v>289</v>
      </c>
      <c r="F615" s="9"/>
      <c r="G615" s="9"/>
      <c r="H615" s="14"/>
      <c r="I615" s="9"/>
    </row>
    <row r="616" ht="15.6" spans="1:9">
      <c r="A616" s="9">
        <v>27</v>
      </c>
      <c r="B616" s="27" t="s">
        <v>288</v>
      </c>
      <c r="C616" s="16">
        <v>55</v>
      </c>
      <c r="D616" s="16"/>
      <c r="E616" s="16"/>
      <c r="F616" s="9"/>
      <c r="G616" s="9"/>
      <c r="H616" s="14"/>
      <c r="I616" s="9"/>
    </row>
    <row r="617" ht="15.6" spans="1:9">
      <c r="A617" s="9"/>
      <c r="B617" s="12" t="s">
        <v>6</v>
      </c>
      <c r="C617" s="26" t="s">
        <v>49</v>
      </c>
      <c r="D617" s="26"/>
      <c r="E617" s="26"/>
      <c r="F617" s="9"/>
      <c r="G617" s="9"/>
      <c r="H617" s="14"/>
      <c r="I617" s="9"/>
    </row>
    <row r="618" ht="15.6" spans="1:9">
      <c r="A618" s="9"/>
      <c r="B618" s="15" t="s">
        <v>50</v>
      </c>
      <c r="C618" s="26">
        <v>100</v>
      </c>
      <c r="D618" s="26">
        <v>200</v>
      </c>
      <c r="E618" s="26" t="s">
        <v>51</v>
      </c>
      <c r="F618" s="9"/>
      <c r="G618" s="9"/>
      <c r="H618" s="14"/>
      <c r="I618" s="9"/>
    </row>
    <row r="619" ht="15.6" spans="1:9">
      <c r="A619" s="9">
        <v>28</v>
      </c>
      <c r="B619" s="17" t="s">
        <v>52</v>
      </c>
      <c r="C619" s="16">
        <v>4</v>
      </c>
      <c r="D619" s="16">
        <v>1</v>
      </c>
      <c r="E619" s="16"/>
      <c r="F619" s="9"/>
      <c r="G619" s="9"/>
      <c r="H619" s="14"/>
      <c r="I619" s="9"/>
    </row>
    <row r="620" ht="15.6" spans="1:9">
      <c r="A620" s="9">
        <v>29</v>
      </c>
      <c r="B620" s="17" t="s">
        <v>53</v>
      </c>
      <c r="C620" s="16">
        <v>3</v>
      </c>
      <c r="D620" s="16"/>
      <c r="E620" s="16"/>
      <c r="F620" s="9"/>
      <c r="G620" s="9"/>
      <c r="H620" s="14"/>
      <c r="I620" s="9"/>
    </row>
    <row r="621" ht="15.6" spans="1:9">
      <c r="A621" s="9">
        <v>30</v>
      </c>
      <c r="B621" s="17" t="s">
        <v>252</v>
      </c>
      <c r="C621" s="16">
        <v>2</v>
      </c>
      <c r="D621" s="16"/>
      <c r="E621" s="16"/>
      <c r="F621" s="9"/>
      <c r="G621" s="9"/>
      <c r="H621" s="14"/>
      <c r="I621" s="9"/>
    </row>
    <row r="622" ht="15.6" spans="1:9">
      <c r="A622" s="9">
        <v>31</v>
      </c>
      <c r="B622" s="17" t="s">
        <v>55</v>
      </c>
      <c r="C622" s="16">
        <v>6</v>
      </c>
      <c r="D622" s="16"/>
      <c r="E622" s="16"/>
      <c r="F622" s="9"/>
      <c r="G622" s="9"/>
      <c r="H622" s="14"/>
      <c r="I622" s="9"/>
    </row>
    <row r="623" ht="15.6" spans="1:9">
      <c r="A623" s="9">
        <v>32</v>
      </c>
      <c r="B623" s="17" t="s">
        <v>1717</v>
      </c>
      <c r="C623" s="16"/>
      <c r="D623" s="16">
        <v>2</v>
      </c>
      <c r="E623" s="16"/>
      <c r="F623" s="9"/>
      <c r="G623" s="9"/>
      <c r="H623" s="14"/>
      <c r="I623" s="9"/>
    </row>
    <row r="624" ht="31.2" spans="1:9">
      <c r="A624" s="9" t="s">
        <v>2469</v>
      </c>
      <c r="B624" s="9"/>
      <c r="C624" s="9"/>
      <c r="D624" s="9"/>
      <c r="E624" s="9"/>
      <c r="F624" s="9"/>
      <c r="G624" s="9"/>
      <c r="H624" s="10" t="s">
        <v>2470</v>
      </c>
      <c r="I624" s="9" t="s">
        <v>615</v>
      </c>
    </row>
    <row r="625" ht="15.6" spans="1:9">
      <c r="A625" s="11" t="s">
        <v>5</v>
      </c>
      <c r="B625" s="12" t="s">
        <v>6</v>
      </c>
      <c r="C625" s="13" t="s">
        <v>15</v>
      </c>
      <c r="D625" s="13"/>
      <c r="E625" s="13"/>
      <c r="F625" s="13"/>
      <c r="G625" s="13"/>
      <c r="H625" s="14"/>
      <c r="I625" s="9"/>
    </row>
    <row r="626" ht="15.6" spans="1:9">
      <c r="A626" s="9"/>
      <c r="B626" s="15" t="s">
        <v>16</v>
      </c>
      <c r="C626" s="13" t="s">
        <v>17</v>
      </c>
      <c r="D626" s="13" t="s">
        <v>18</v>
      </c>
      <c r="E626" s="13" t="s">
        <v>19</v>
      </c>
      <c r="F626" s="13" t="s">
        <v>20</v>
      </c>
      <c r="G626" s="13" t="s">
        <v>21</v>
      </c>
      <c r="H626" s="14"/>
      <c r="I626" s="9"/>
    </row>
    <row r="627" ht="15.6" spans="1:9">
      <c r="A627" s="9">
        <v>1</v>
      </c>
      <c r="B627" s="15" t="s">
        <v>58</v>
      </c>
      <c r="C627" s="16"/>
      <c r="D627" s="16">
        <v>19</v>
      </c>
      <c r="E627" s="16">
        <v>5</v>
      </c>
      <c r="F627" s="16"/>
      <c r="G627" s="16"/>
      <c r="H627" s="14"/>
      <c r="I627" s="9"/>
    </row>
    <row r="628" ht="15.6" spans="1:9">
      <c r="A628" s="9">
        <v>2</v>
      </c>
      <c r="B628" s="15" t="s">
        <v>22</v>
      </c>
      <c r="C628" s="16"/>
      <c r="D628" s="16">
        <v>1</v>
      </c>
      <c r="E628" s="16"/>
      <c r="F628" s="16"/>
      <c r="G628" s="16"/>
      <c r="H628" s="14"/>
      <c r="I628" s="9"/>
    </row>
    <row r="629" ht="15.6" spans="1:9">
      <c r="A629" s="9">
        <v>3</v>
      </c>
      <c r="B629" s="15" t="s">
        <v>23</v>
      </c>
      <c r="C629" s="16"/>
      <c r="D629" s="16"/>
      <c r="E629" s="16"/>
      <c r="F629" s="16">
        <v>3</v>
      </c>
      <c r="G629" s="16"/>
      <c r="H629" s="14"/>
      <c r="I629" s="9"/>
    </row>
    <row r="630" ht="15.6" spans="1:9">
      <c r="A630" s="9"/>
      <c r="B630" s="12" t="s">
        <v>6</v>
      </c>
      <c r="C630" s="13" t="s">
        <v>24</v>
      </c>
      <c r="D630" s="13"/>
      <c r="E630" s="13"/>
      <c r="F630" s="13"/>
      <c r="G630" s="13"/>
      <c r="H630" s="14"/>
      <c r="I630" s="9"/>
    </row>
    <row r="631" ht="15.6" spans="1:9">
      <c r="A631" s="9"/>
      <c r="B631" s="15" t="s">
        <v>16</v>
      </c>
      <c r="C631" s="13" t="s">
        <v>17</v>
      </c>
      <c r="D631" s="13" t="s">
        <v>18</v>
      </c>
      <c r="E631" s="13" t="s">
        <v>19</v>
      </c>
      <c r="F631" s="13" t="s">
        <v>20</v>
      </c>
      <c r="G631" s="13" t="s">
        <v>21</v>
      </c>
      <c r="H631" s="14"/>
      <c r="I631" s="9"/>
    </row>
    <row r="632" ht="15.6" spans="1:9">
      <c r="A632" s="9">
        <v>4</v>
      </c>
      <c r="B632" s="17" t="s">
        <v>102</v>
      </c>
      <c r="C632" s="16"/>
      <c r="D632" s="16">
        <v>1</v>
      </c>
      <c r="E632" s="16"/>
      <c r="F632" s="16"/>
      <c r="G632" s="16"/>
      <c r="H632" s="14"/>
      <c r="I632" s="9"/>
    </row>
    <row r="633" ht="15.6" spans="1:9">
      <c r="A633" s="9">
        <v>5</v>
      </c>
      <c r="B633" s="17" t="s">
        <v>61</v>
      </c>
      <c r="C633" s="16">
        <v>5</v>
      </c>
      <c r="D633" s="16"/>
      <c r="E633" s="16"/>
      <c r="F633" s="16"/>
      <c r="G633" s="16"/>
      <c r="H633" s="14"/>
      <c r="I633" s="9"/>
    </row>
    <row r="634" ht="15.6" spans="1:9">
      <c r="A634" s="9">
        <v>6</v>
      </c>
      <c r="B634" s="17" t="s">
        <v>107</v>
      </c>
      <c r="C634" s="16"/>
      <c r="D634" s="16">
        <v>1</v>
      </c>
      <c r="E634" s="16"/>
      <c r="F634" s="16"/>
      <c r="G634" s="16"/>
      <c r="H634" s="14"/>
      <c r="I634" s="9"/>
    </row>
    <row r="635" ht="15.6" spans="1:9">
      <c r="A635" s="9">
        <v>7</v>
      </c>
      <c r="B635" s="17" t="s">
        <v>90</v>
      </c>
      <c r="C635" s="16">
        <v>1</v>
      </c>
      <c r="D635" s="16"/>
      <c r="E635" s="16"/>
      <c r="F635" s="16"/>
      <c r="G635" s="16"/>
      <c r="H635" s="14"/>
      <c r="I635" s="9"/>
    </row>
    <row r="636" ht="15.6" spans="1:9">
      <c r="A636" s="9"/>
      <c r="B636" s="12" t="s">
        <v>6</v>
      </c>
      <c r="C636" s="13" t="s">
        <v>30</v>
      </c>
      <c r="D636" s="13"/>
      <c r="E636" s="13"/>
      <c r="F636" s="13"/>
      <c r="G636" s="9"/>
      <c r="H636" s="14"/>
      <c r="I636" s="9"/>
    </row>
    <row r="637" ht="15.6" spans="1:9">
      <c r="A637" s="9"/>
      <c r="B637" s="15" t="s">
        <v>8</v>
      </c>
      <c r="C637" s="13">
        <v>100</v>
      </c>
      <c r="D637" s="13">
        <v>200</v>
      </c>
      <c r="E637" s="13">
        <v>300</v>
      </c>
      <c r="F637" s="13" t="s">
        <v>31</v>
      </c>
      <c r="G637" s="9"/>
      <c r="H637" s="14"/>
      <c r="I637" s="9"/>
    </row>
    <row r="638" ht="15.6" spans="1:9">
      <c r="A638" s="9">
        <v>8</v>
      </c>
      <c r="B638" s="17" t="s">
        <v>32</v>
      </c>
      <c r="C638" s="16"/>
      <c r="D638" s="16"/>
      <c r="E638" s="16">
        <v>9</v>
      </c>
      <c r="F638" s="16">
        <v>5</v>
      </c>
      <c r="G638" s="9"/>
      <c r="H638" s="14"/>
      <c r="I638" s="9"/>
    </row>
    <row r="639" ht="15.6" spans="1:9">
      <c r="A639" s="9">
        <v>9</v>
      </c>
      <c r="B639" s="17" t="s">
        <v>118</v>
      </c>
      <c r="C639" s="16"/>
      <c r="D639" s="16"/>
      <c r="E639" s="16">
        <v>1</v>
      </c>
      <c r="F639" s="16">
        <v>2</v>
      </c>
      <c r="G639" s="9"/>
      <c r="H639" s="14"/>
      <c r="I639" s="9"/>
    </row>
    <row r="640" ht="15.6" spans="1:9">
      <c r="A640" s="9">
        <v>10</v>
      </c>
      <c r="B640" s="17" t="s">
        <v>39</v>
      </c>
      <c r="C640" s="16"/>
      <c r="D640" s="16">
        <v>2</v>
      </c>
      <c r="E640" s="16"/>
      <c r="F640" s="16"/>
      <c r="G640" s="9"/>
      <c r="H640" s="14"/>
      <c r="I640" s="9"/>
    </row>
    <row r="641" ht="15.6" spans="1:9">
      <c r="A641" s="9">
        <v>11</v>
      </c>
      <c r="B641" s="17" t="s">
        <v>110</v>
      </c>
      <c r="C641" s="16"/>
      <c r="D641" s="16"/>
      <c r="E641" s="16"/>
      <c r="F641" s="16">
        <v>4</v>
      </c>
      <c r="G641" s="9"/>
      <c r="H641" s="14"/>
      <c r="I641" s="9"/>
    </row>
    <row r="642" ht="15.6" spans="1:9">
      <c r="A642" s="9">
        <v>12</v>
      </c>
      <c r="B642" s="17" t="s">
        <v>12</v>
      </c>
      <c r="C642" s="16"/>
      <c r="D642" s="16"/>
      <c r="E642" s="16">
        <v>1</v>
      </c>
      <c r="F642" s="16"/>
      <c r="G642" s="9"/>
      <c r="H642" s="14"/>
      <c r="I642" s="9"/>
    </row>
    <row r="643" ht="15.6" spans="1:9">
      <c r="A643" s="9">
        <v>13</v>
      </c>
      <c r="B643" s="17" t="s">
        <v>66</v>
      </c>
      <c r="C643" s="16"/>
      <c r="D643" s="16"/>
      <c r="E643" s="16"/>
      <c r="F643" s="16">
        <v>18</v>
      </c>
      <c r="G643" s="9"/>
      <c r="H643" s="14"/>
      <c r="I643" s="9"/>
    </row>
    <row r="644" ht="15.6" spans="1:9">
      <c r="A644" s="9"/>
      <c r="B644" s="12" t="s">
        <v>6</v>
      </c>
      <c r="C644" s="13" t="s">
        <v>35</v>
      </c>
      <c r="D644" s="13"/>
      <c r="E644" s="13"/>
      <c r="F644" s="13"/>
      <c r="G644" s="9"/>
      <c r="H644" s="14"/>
      <c r="I644" s="9"/>
    </row>
    <row r="645" ht="15.6" spans="1:9">
      <c r="A645" s="9"/>
      <c r="B645" s="15" t="s">
        <v>8</v>
      </c>
      <c r="C645" s="13">
        <v>100</v>
      </c>
      <c r="D645" s="13">
        <v>200</v>
      </c>
      <c r="E645" s="13">
        <v>300</v>
      </c>
      <c r="F645" s="13" t="s">
        <v>31</v>
      </c>
      <c r="G645" s="9"/>
      <c r="H645" s="14"/>
      <c r="I645" s="9"/>
    </row>
    <row r="646" ht="15.6" spans="1:9">
      <c r="A646" s="9">
        <v>14</v>
      </c>
      <c r="B646" s="17" t="s">
        <v>68</v>
      </c>
      <c r="C646" s="16"/>
      <c r="D646" s="16"/>
      <c r="E646" s="16"/>
      <c r="F646" s="16">
        <v>1</v>
      </c>
      <c r="G646" s="9"/>
      <c r="H646" s="14"/>
      <c r="I646" s="9"/>
    </row>
    <row r="647" ht="15.6" spans="1:9">
      <c r="A647" s="9">
        <v>15</v>
      </c>
      <c r="B647" s="17" t="s">
        <v>142</v>
      </c>
      <c r="C647" s="16"/>
      <c r="D647" s="16">
        <v>7</v>
      </c>
      <c r="E647" s="16">
        <v>2</v>
      </c>
      <c r="F647" s="16"/>
      <c r="G647" s="9"/>
      <c r="H647" s="14"/>
      <c r="I647" s="9"/>
    </row>
    <row r="648" ht="15.6" spans="1:9">
      <c r="A648" s="9">
        <v>16</v>
      </c>
      <c r="B648" s="17" t="s">
        <v>36</v>
      </c>
      <c r="C648" s="16"/>
      <c r="D648" s="16"/>
      <c r="E648" s="16">
        <v>4</v>
      </c>
      <c r="F648" s="16">
        <v>3</v>
      </c>
      <c r="G648" s="9"/>
      <c r="H648" s="14"/>
      <c r="I648" s="9"/>
    </row>
    <row r="649" ht="15.6" spans="1:9">
      <c r="A649" s="9">
        <v>17</v>
      </c>
      <c r="B649" s="17" t="s">
        <v>69</v>
      </c>
      <c r="C649" s="16"/>
      <c r="D649" s="16">
        <v>2</v>
      </c>
      <c r="E649" s="16">
        <v>14</v>
      </c>
      <c r="F649" s="16"/>
      <c r="G649" s="9"/>
      <c r="H649" s="14"/>
      <c r="I649" s="9"/>
    </row>
    <row r="650" ht="15.6" spans="1:9">
      <c r="A650" s="9"/>
      <c r="B650" s="19" t="s">
        <v>6</v>
      </c>
      <c r="C650" s="20" t="s">
        <v>7</v>
      </c>
      <c r="D650" s="20"/>
      <c r="E650" s="20"/>
      <c r="F650" s="9"/>
      <c r="G650" s="9"/>
      <c r="H650" s="14"/>
      <c r="I650" s="9"/>
    </row>
    <row r="651" ht="15.6" spans="1:9">
      <c r="A651" s="9"/>
      <c r="B651" s="19"/>
      <c r="C651" s="20"/>
      <c r="D651" s="20"/>
      <c r="E651" s="20"/>
      <c r="F651" s="9"/>
      <c r="G651" s="9"/>
      <c r="H651" s="14"/>
      <c r="I651" s="9"/>
    </row>
    <row r="652" ht="15.6" spans="1:9">
      <c r="A652" s="9"/>
      <c r="B652" s="21" t="s">
        <v>8</v>
      </c>
      <c r="C652" s="22" t="s">
        <v>9</v>
      </c>
      <c r="D652" s="22" t="s">
        <v>10</v>
      </c>
      <c r="E652" s="22" t="s">
        <v>11</v>
      </c>
      <c r="F652" s="9"/>
      <c r="G652" s="9"/>
      <c r="H652" s="14"/>
      <c r="I652" s="9"/>
    </row>
    <row r="653" ht="15.6" spans="1:9">
      <c r="A653" s="9">
        <v>18</v>
      </c>
      <c r="B653" s="21" t="s">
        <v>38</v>
      </c>
      <c r="C653" s="16">
        <v>15.6</v>
      </c>
      <c r="D653" s="16"/>
      <c r="E653" s="16"/>
      <c r="F653" s="9"/>
      <c r="G653" s="9"/>
      <c r="H653" s="14"/>
      <c r="I653" s="9"/>
    </row>
    <row r="654" ht="15.6" spans="1:9">
      <c r="A654" s="9">
        <v>19</v>
      </c>
      <c r="B654" s="21" t="s">
        <v>91</v>
      </c>
      <c r="C654" s="16">
        <v>36.5</v>
      </c>
      <c r="D654" s="16"/>
      <c r="E654" s="16"/>
      <c r="F654" s="9"/>
      <c r="G654" s="9"/>
      <c r="H654" s="14"/>
      <c r="I654" s="9"/>
    </row>
    <row r="655" ht="15.6" spans="1:9">
      <c r="A655" s="9">
        <v>20</v>
      </c>
      <c r="B655" s="21" t="s">
        <v>97</v>
      </c>
      <c r="C655" s="16">
        <v>5.7</v>
      </c>
      <c r="D655" s="16"/>
      <c r="E655" s="16"/>
      <c r="F655" s="9"/>
      <c r="G655" s="9"/>
      <c r="H655" s="14"/>
      <c r="I655" s="9"/>
    </row>
    <row r="656" ht="15.6" spans="1:9">
      <c r="A656" s="9"/>
      <c r="B656" s="25" t="s">
        <v>40</v>
      </c>
      <c r="C656" s="26" t="s">
        <v>41</v>
      </c>
      <c r="D656" s="26"/>
      <c r="E656" s="26"/>
      <c r="F656" s="9"/>
      <c r="G656" s="9"/>
      <c r="H656" s="14"/>
      <c r="I656" s="9"/>
    </row>
    <row r="657" ht="15.6" spans="1:9">
      <c r="A657" s="9"/>
      <c r="B657" s="25"/>
      <c r="C657" s="13" t="s">
        <v>42</v>
      </c>
      <c r="D657" s="13" t="s">
        <v>43</v>
      </c>
      <c r="E657" s="13" t="s">
        <v>44</v>
      </c>
      <c r="F657" s="9"/>
      <c r="G657" s="9"/>
      <c r="H657" s="14"/>
      <c r="I657" s="9"/>
    </row>
    <row r="658" ht="15.6" spans="1:9">
      <c r="A658" s="9">
        <v>21</v>
      </c>
      <c r="B658" s="15" t="s">
        <v>191</v>
      </c>
      <c r="C658" s="16"/>
      <c r="D658" s="16"/>
      <c r="E658" s="16">
        <v>9.7</v>
      </c>
      <c r="F658" s="9"/>
      <c r="G658" s="9"/>
      <c r="H658" s="14"/>
      <c r="I658" s="9"/>
    </row>
    <row r="659" ht="15.6" spans="1:9">
      <c r="A659" s="9"/>
      <c r="B659" s="25" t="s">
        <v>40</v>
      </c>
      <c r="C659" s="26" t="s">
        <v>46</v>
      </c>
      <c r="D659" s="9"/>
      <c r="E659" s="9"/>
      <c r="F659" s="9"/>
      <c r="G659" s="9"/>
      <c r="H659" s="14"/>
      <c r="I659" s="9"/>
    </row>
    <row r="660" ht="15.6" spans="1:9">
      <c r="A660" s="9"/>
      <c r="B660" s="25"/>
      <c r="C660" s="26" t="s">
        <v>47</v>
      </c>
      <c r="D660" s="9"/>
      <c r="E660" s="9"/>
      <c r="F660" s="9"/>
      <c r="G660" s="9"/>
      <c r="H660" s="14"/>
      <c r="I660" s="9"/>
    </row>
    <row r="661" ht="15.6" spans="1:9">
      <c r="A661" s="9">
        <v>22</v>
      </c>
      <c r="B661" s="27" t="s">
        <v>205</v>
      </c>
      <c r="C661" s="16">
        <v>34.2</v>
      </c>
      <c r="D661" s="9"/>
      <c r="E661" s="9"/>
      <c r="F661" s="9"/>
      <c r="G661" s="9"/>
      <c r="H661" s="14"/>
      <c r="I661" s="9"/>
    </row>
    <row r="662" ht="15.6" spans="1:9">
      <c r="A662" s="9">
        <v>23</v>
      </c>
      <c r="B662" s="27" t="s">
        <v>48</v>
      </c>
      <c r="C662" s="16">
        <v>784.4</v>
      </c>
      <c r="D662" s="9"/>
      <c r="E662" s="9"/>
      <c r="F662" s="9"/>
      <c r="G662" s="9"/>
      <c r="H662" s="14"/>
      <c r="I662" s="9"/>
    </row>
    <row r="663" ht="15.6" spans="1:9">
      <c r="A663" s="9">
        <v>24</v>
      </c>
      <c r="B663" s="27" t="s">
        <v>73</v>
      </c>
      <c r="C663" s="16">
        <v>32.7</v>
      </c>
      <c r="D663" s="9"/>
      <c r="E663" s="9"/>
      <c r="F663" s="9"/>
      <c r="G663" s="9"/>
      <c r="H663" s="14"/>
      <c r="I663" s="9"/>
    </row>
    <row r="664" ht="15.6" spans="1:9">
      <c r="A664" s="9"/>
      <c r="B664" s="25" t="s">
        <v>40</v>
      </c>
      <c r="C664" s="26" t="s">
        <v>194</v>
      </c>
      <c r="D664" s="26"/>
      <c r="E664" s="26"/>
      <c r="F664" s="9"/>
      <c r="G664" s="9"/>
      <c r="H664" s="14"/>
      <c r="I664" s="9"/>
    </row>
    <row r="665" ht="46.8" spans="1:9">
      <c r="A665" s="9"/>
      <c r="B665" s="25"/>
      <c r="C665" s="28" t="s">
        <v>195</v>
      </c>
      <c r="D665" s="28" t="s">
        <v>196</v>
      </c>
      <c r="E665" s="28" t="s">
        <v>197</v>
      </c>
      <c r="F665" s="9"/>
      <c r="G665" s="9"/>
      <c r="H665" s="14"/>
      <c r="I665" s="9"/>
    </row>
    <row r="666" ht="15.6" spans="1:9">
      <c r="A666" s="9">
        <v>25</v>
      </c>
      <c r="B666" s="27" t="s">
        <v>264</v>
      </c>
      <c r="C666" s="16"/>
      <c r="D666" s="16">
        <v>11.6</v>
      </c>
      <c r="E666" s="16"/>
      <c r="F666" s="9"/>
      <c r="G666" s="9"/>
      <c r="H666" s="14"/>
      <c r="I666" s="9"/>
    </row>
    <row r="667" ht="15.6" spans="1:9">
      <c r="A667" s="9"/>
      <c r="B667" s="12" t="s">
        <v>6</v>
      </c>
      <c r="C667" s="26" t="s">
        <v>49</v>
      </c>
      <c r="D667" s="26"/>
      <c r="E667" s="26"/>
      <c r="F667" s="9"/>
      <c r="G667" s="9"/>
      <c r="H667" s="14"/>
      <c r="I667" s="9"/>
    </row>
    <row r="668" ht="15.6" spans="1:9">
      <c r="A668" s="9"/>
      <c r="B668" s="15" t="s">
        <v>50</v>
      </c>
      <c r="C668" s="26">
        <v>100</v>
      </c>
      <c r="D668" s="26">
        <v>200</v>
      </c>
      <c r="E668" s="26" t="s">
        <v>51</v>
      </c>
      <c r="F668" s="9"/>
      <c r="G668" s="9"/>
      <c r="H668" s="14"/>
      <c r="I668" s="9"/>
    </row>
    <row r="669" ht="15.6" spans="1:9">
      <c r="A669" s="9">
        <v>26</v>
      </c>
      <c r="B669" s="17" t="s">
        <v>260</v>
      </c>
      <c r="C669" s="16">
        <v>4</v>
      </c>
      <c r="D669" s="16">
        <v>2</v>
      </c>
      <c r="E669" s="16"/>
      <c r="F669" s="9"/>
      <c r="G669" s="9"/>
      <c r="H669" s="14"/>
      <c r="I669" s="9"/>
    </row>
    <row r="670" ht="15.6" spans="1:9">
      <c r="A670" s="9">
        <v>27</v>
      </c>
      <c r="B670" s="17" t="s">
        <v>52</v>
      </c>
      <c r="C670" s="16">
        <v>20</v>
      </c>
      <c r="D670" s="16">
        <v>10</v>
      </c>
      <c r="E670" s="16"/>
      <c r="F670" s="9"/>
      <c r="G670" s="9"/>
      <c r="H670" s="14"/>
      <c r="I670" s="9"/>
    </row>
    <row r="671" ht="31.2" spans="1:9">
      <c r="A671" s="9" t="s">
        <v>2471</v>
      </c>
      <c r="B671" s="9"/>
      <c r="C671" s="9"/>
      <c r="D671" s="9"/>
      <c r="E671" s="9"/>
      <c r="F671" s="9"/>
      <c r="G671" s="9"/>
      <c r="H671" s="10" t="s">
        <v>2472</v>
      </c>
      <c r="I671" s="9" t="s">
        <v>615</v>
      </c>
    </row>
    <row r="672" ht="15.6" spans="1:9">
      <c r="A672" s="11" t="s">
        <v>5</v>
      </c>
      <c r="B672" s="12" t="s">
        <v>6</v>
      </c>
      <c r="C672" s="13" t="s">
        <v>30</v>
      </c>
      <c r="D672" s="13"/>
      <c r="E672" s="13"/>
      <c r="F672" s="13"/>
      <c r="G672" s="9"/>
      <c r="H672" s="14"/>
      <c r="I672" s="9"/>
    </row>
    <row r="673" ht="15.6" spans="1:9">
      <c r="A673" s="9"/>
      <c r="B673" s="15" t="s">
        <v>8</v>
      </c>
      <c r="C673" s="13">
        <v>100</v>
      </c>
      <c r="D673" s="13">
        <v>200</v>
      </c>
      <c r="E673" s="13">
        <v>300</v>
      </c>
      <c r="F673" s="13" t="s">
        <v>31</v>
      </c>
      <c r="G673" s="9"/>
      <c r="H673" s="14"/>
      <c r="I673" s="9"/>
    </row>
    <row r="674" ht="15.6" spans="1:9">
      <c r="A674" s="9">
        <v>1</v>
      </c>
      <c r="B674" s="17" t="s">
        <v>32</v>
      </c>
      <c r="C674" s="16"/>
      <c r="D674" s="16"/>
      <c r="E674" s="16">
        <v>2</v>
      </c>
      <c r="F674" s="16"/>
      <c r="G674" s="9"/>
      <c r="H674" s="14"/>
      <c r="I674" s="9"/>
    </row>
    <row r="675" ht="15.6" spans="1:9">
      <c r="A675" s="9"/>
      <c r="B675" s="19" t="s">
        <v>6</v>
      </c>
      <c r="C675" s="20" t="s">
        <v>7</v>
      </c>
      <c r="D675" s="20"/>
      <c r="E675" s="20"/>
      <c r="F675" s="9"/>
      <c r="G675" s="9"/>
      <c r="H675" s="14"/>
      <c r="I675" s="9"/>
    </row>
    <row r="676" ht="15.6" spans="1:9">
      <c r="A676" s="9"/>
      <c r="B676" s="19"/>
      <c r="C676" s="20"/>
      <c r="D676" s="20"/>
      <c r="E676" s="20"/>
      <c r="F676" s="9"/>
      <c r="G676" s="9"/>
      <c r="H676" s="14"/>
      <c r="I676" s="9"/>
    </row>
    <row r="677" ht="15.6" spans="1:9">
      <c r="A677" s="9"/>
      <c r="B677" s="21" t="s">
        <v>8</v>
      </c>
      <c r="C677" s="22" t="s">
        <v>9</v>
      </c>
      <c r="D677" s="22" t="s">
        <v>10</v>
      </c>
      <c r="E677" s="22" t="s">
        <v>11</v>
      </c>
      <c r="F677" s="9"/>
      <c r="G677" s="9"/>
      <c r="H677" s="14"/>
      <c r="I677" s="9"/>
    </row>
    <row r="678" ht="15.6" spans="1:9">
      <c r="A678" s="9">
        <v>2</v>
      </c>
      <c r="B678" s="21" t="s">
        <v>91</v>
      </c>
      <c r="C678" s="16">
        <v>22.3</v>
      </c>
      <c r="D678" s="16"/>
      <c r="E678" s="16"/>
      <c r="F678" s="9"/>
      <c r="G678" s="9"/>
      <c r="H678" s="14"/>
      <c r="I678" s="9"/>
    </row>
    <row r="679" ht="15.6" spans="1:9">
      <c r="A679" s="9"/>
      <c r="B679" s="25" t="s">
        <v>40</v>
      </c>
      <c r="C679" s="26" t="s">
        <v>41</v>
      </c>
      <c r="D679" s="26"/>
      <c r="E679" s="26"/>
      <c r="F679" s="9"/>
      <c r="G679" s="9"/>
      <c r="H679" s="14"/>
      <c r="I679" s="9"/>
    </row>
    <row r="680" ht="15.6" spans="1:9">
      <c r="A680" s="9"/>
      <c r="B680" s="25"/>
      <c r="C680" s="13" t="s">
        <v>42</v>
      </c>
      <c r="D680" s="13" t="s">
        <v>43</v>
      </c>
      <c r="E680" s="13" t="s">
        <v>44</v>
      </c>
      <c r="F680" s="9"/>
      <c r="G680" s="9"/>
      <c r="H680" s="14"/>
      <c r="I680" s="9"/>
    </row>
    <row r="681" ht="15.6" spans="1:9">
      <c r="A681" s="9">
        <v>3</v>
      </c>
      <c r="B681" s="15" t="s">
        <v>191</v>
      </c>
      <c r="C681" s="16"/>
      <c r="D681" s="16"/>
      <c r="E681" s="16">
        <v>28.6</v>
      </c>
      <c r="F681" s="9"/>
      <c r="G681" s="9"/>
      <c r="H681" s="14"/>
      <c r="I681" s="9"/>
    </row>
    <row r="682" ht="15.6" spans="1:9">
      <c r="A682" s="9"/>
      <c r="B682" s="25" t="s">
        <v>40</v>
      </c>
      <c r="C682" s="26" t="s">
        <v>46</v>
      </c>
      <c r="D682" s="9"/>
      <c r="E682" s="9"/>
      <c r="F682" s="9"/>
      <c r="G682" s="9"/>
      <c r="H682" s="14"/>
      <c r="I682" s="9"/>
    </row>
    <row r="683" ht="15.6" spans="1:9">
      <c r="A683" s="9"/>
      <c r="B683" s="25"/>
      <c r="C683" s="26" t="s">
        <v>47</v>
      </c>
      <c r="D683" s="9"/>
      <c r="E683" s="9"/>
      <c r="F683" s="9"/>
      <c r="G683" s="9"/>
      <c r="H683" s="14"/>
      <c r="I683" s="9"/>
    </row>
    <row r="684" ht="15.6" spans="1:9">
      <c r="A684" s="9">
        <v>4</v>
      </c>
      <c r="B684" s="27" t="s">
        <v>2060</v>
      </c>
      <c r="C684" s="16">
        <v>3.4</v>
      </c>
      <c r="D684" s="9"/>
      <c r="E684" s="9"/>
      <c r="F684" s="9"/>
      <c r="G684" s="9"/>
      <c r="H684" s="14"/>
      <c r="I684" s="9"/>
    </row>
    <row r="685" ht="15.6" spans="1:9">
      <c r="A685" s="9">
        <v>5</v>
      </c>
      <c r="B685" s="27" t="s">
        <v>779</v>
      </c>
      <c r="C685" s="16">
        <v>2.4</v>
      </c>
      <c r="D685" s="9"/>
      <c r="E685" s="9"/>
      <c r="F685" s="9"/>
      <c r="G685" s="9"/>
      <c r="H685" s="14"/>
      <c r="I685" s="9"/>
    </row>
    <row r="686" ht="15.6" spans="1:9">
      <c r="A686" s="9"/>
      <c r="B686" s="12" t="s">
        <v>6</v>
      </c>
      <c r="C686" s="26" t="s">
        <v>49</v>
      </c>
      <c r="D686" s="26"/>
      <c r="E686" s="26"/>
      <c r="F686" s="9"/>
      <c r="G686" s="9"/>
      <c r="H686" s="14"/>
      <c r="I686" s="9"/>
    </row>
    <row r="687" ht="15.6" spans="1:9">
      <c r="A687" s="9"/>
      <c r="B687" s="15" t="s">
        <v>50</v>
      </c>
      <c r="C687" s="26">
        <v>100</v>
      </c>
      <c r="D687" s="26">
        <v>200</v>
      </c>
      <c r="E687" s="26" t="s">
        <v>51</v>
      </c>
      <c r="F687" s="9"/>
      <c r="G687" s="9"/>
      <c r="H687" s="14"/>
      <c r="I687" s="9"/>
    </row>
    <row r="688" ht="15.6" spans="1:9">
      <c r="A688" s="9">
        <v>6</v>
      </c>
      <c r="B688" s="17" t="s">
        <v>169</v>
      </c>
      <c r="C688" s="16">
        <v>3</v>
      </c>
      <c r="D688" s="16"/>
      <c r="E688" s="16"/>
      <c r="F688" s="9"/>
      <c r="G688" s="9"/>
      <c r="H688" s="14"/>
      <c r="I688" s="9"/>
    </row>
    <row r="689" ht="31.2" spans="1:9">
      <c r="A689" s="9" t="s">
        <v>2473</v>
      </c>
      <c r="B689" s="9"/>
      <c r="C689" s="9"/>
      <c r="D689" s="9"/>
      <c r="E689" s="9"/>
      <c r="F689" s="9"/>
      <c r="G689" s="9"/>
      <c r="H689" s="10" t="s">
        <v>2474</v>
      </c>
      <c r="I689" s="9" t="s">
        <v>615</v>
      </c>
    </row>
    <row r="690" ht="15.6" spans="1:9">
      <c r="A690" s="11" t="s">
        <v>5</v>
      </c>
      <c r="B690" s="12" t="s">
        <v>6</v>
      </c>
      <c r="C690" s="13" t="s">
        <v>30</v>
      </c>
      <c r="D690" s="13"/>
      <c r="E690" s="13"/>
      <c r="F690" s="13"/>
      <c r="G690" s="9"/>
      <c r="H690" s="14"/>
      <c r="I690" s="9"/>
    </row>
    <row r="691" ht="15.6" spans="1:9">
      <c r="A691" s="9"/>
      <c r="B691" s="15" t="s">
        <v>8</v>
      </c>
      <c r="C691" s="13">
        <v>100</v>
      </c>
      <c r="D691" s="13">
        <v>200</v>
      </c>
      <c r="E691" s="13">
        <v>300</v>
      </c>
      <c r="F691" s="13" t="s">
        <v>31</v>
      </c>
      <c r="G691" s="9"/>
      <c r="H691" s="14"/>
      <c r="I691" s="9"/>
    </row>
    <row r="692" ht="15.6" spans="1:9">
      <c r="A692" s="9">
        <v>1</v>
      </c>
      <c r="B692" s="17" t="s">
        <v>66</v>
      </c>
      <c r="C692" s="16"/>
      <c r="D692" s="16"/>
      <c r="E692" s="16"/>
      <c r="F692" s="16">
        <v>25</v>
      </c>
      <c r="G692" s="9"/>
      <c r="H692" s="14"/>
      <c r="I692" s="9"/>
    </row>
    <row r="693" ht="15.6" spans="1:9">
      <c r="A693" s="9"/>
      <c r="B693" s="25" t="s">
        <v>40</v>
      </c>
      <c r="C693" s="26" t="s">
        <v>41</v>
      </c>
      <c r="D693" s="26"/>
      <c r="E693" s="26"/>
      <c r="F693" s="9"/>
      <c r="G693" s="9"/>
      <c r="H693" s="14"/>
      <c r="I693" s="9"/>
    </row>
    <row r="694" ht="15.6" spans="1:9">
      <c r="A694" s="9"/>
      <c r="B694" s="25"/>
      <c r="C694" s="13" t="s">
        <v>42</v>
      </c>
      <c r="D694" s="13" t="s">
        <v>43</v>
      </c>
      <c r="E694" s="13" t="s">
        <v>44</v>
      </c>
      <c r="F694" s="9"/>
      <c r="G694" s="9"/>
      <c r="H694" s="14"/>
      <c r="I694" s="9"/>
    </row>
    <row r="695" ht="15.6" spans="1:9">
      <c r="A695" s="9">
        <v>2</v>
      </c>
      <c r="B695" s="15" t="s">
        <v>191</v>
      </c>
      <c r="C695" s="16"/>
      <c r="D695" s="16"/>
      <c r="E695" s="16">
        <v>24.5</v>
      </c>
      <c r="F695" s="9"/>
      <c r="G695" s="9"/>
      <c r="H695" s="14"/>
      <c r="I695" s="9"/>
    </row>
    <row r="696" ht="15.6" spans="1:9">
      <c r="A696" s="9"/>
      <c r="B696" s="25" t="s">
        <v>40</v>
      </c>
      <c r="C696" s="26" t="s">
        <v>46</v>
      </c>
      <c r="D696" s="9"/>
      <c r="E696" s="9"/>
      <c r="F696" s="9"/>
      <c r="G696" s="9"/>
      <c r="H696" s="14"/>
      <c r="I696" s="9"/>
    </row>
    <row r="697" ht="15.6" spans="1:9">
      <c r="A697" s="9"/>
      <c r="B697" s="25"/>
      <c r="C697" s="26" t="s">
        <v>47</v>
      </c>
      <c r="D697" s="9"/>
      <c r="E697" s="9"/>
      <c r="F697" s="9"/>
      <c r="G697" s="9"/>
      <c r="H697" s="14"/>
      <c r="I697" s="9"/>
    </row>
    <row r="698" ht="15.6" spans="1:9">
      <c r="A698" s="9">
        <v>3</v>
      </c>
      <c r="B698" s="27" t="s">
        <v>48</v>
      </c>
      <c r="C698" s="16">
        <v>97.8</v>
      </c>
      <c r="D698" s="9"/>
      <c r="E698" s="9"/>
      <c r="F698" s="9"/>
      <c r="G698" s="9"/>
      <c r="H698" s="14"/>
      <c r="I698" s="9"/>
    </row>
    <row r="699" ht="15.6" spans="1:9">
      <c r="A699" s="9">
        <v>4</v>
      </c>
      <c r="B699" s="27" t="s">
        <v>779</v>
      </c>
      <c r="C699" s="16">
        <v>56.7</v>
      </c>
      <c r="D699" s="9"/>
      <c r="E699" s="9"/>
      <c r="F699" s="9"/>
      <c r="G699" s="9"/>
      <c r="H699" s="14"/>
      <c r="I699" s="9"/>
    </row>
    <row r="700" ht="15.6" spans="1:9">
      <c r="A700" s="9"/>
      <c r="B700" s="12" t="s">
        <v>6</v>
      </c>
      <c r="C700" s="26" t="s">
        <v>49</v>
      </c>
      <c r="D700" s="26"/>
      <c r="E700" s="26"/>
      <c r="F700" s="9"/>
      <c r="G700" s="9"/>
      <c r="H700" s="14"/>
      <c r="I700" s="9"/>
    </row>
    <row r="701" ht="15.6" spans="1:9">
      <c r="A701" s="9"/>
      <c r="B701" s="15" t="s">
        <v>50</v>
      </c>
      <c r="C701" s="26">
        <v>100</v>
      </c>
      <c r="D701" s="26">
        <v>200</v>
      </c>
      <c r="E701" s="26" t="s">
        <v>51</v>
      </c>
      <c r="F701" s="9"/>
      <c r="G701" s="9"/>
      <c r="H701" s="14"/>
      <c r="I701" s="9"/>
    </row>
    <row r="702" ht="15.6" spans="1:9">
      <c r="A702" s="9">
        <v>5</v>
      </c>
      <c r="B702" s="17" t="s">
        <v>52</v>
      </c>
      <c r="C702" s="16">
        <v>3</v>
      </c>
      <c r="D702" s="16">
        <v>2</v>
      </c>
      <c r="E702" s="43"/>
      <c r="F702" s="9"/>
      <c r="G702" s="9"/>
      <c r="H702" s="14"/>
      <c r="I702" s="9"/>
    </row>
    <row r="703" ht="31.2" spans="1:9">
      <c r="A703" s="9" t="s">
        <v>2475</v>
      </c>
      <c r="B703" s="9"/>
      <c r="C703" s="9"/>
      <c r="D703" s="9"/>
      <c r="E703" s="9"/>
      <c r="F703" s="9"/>
      <c r="G703" s="9"/>
      <c r="H703" s="10" t="s">
        <v>2476</v>
      </c>
      <c r="I703" s="9" t="s">
        <v>615</v>
      </c>
    </row>
    <row r="704" ht="15.6" spans="1:9">
      <c r="A704" s="11" t="s">
        <v>5</v>
      </c>
      <c r="B704" s="12" t="s">
        <v>6</v>
      </c>
      <c r="C704" s="13" t="s">
        <v>15</v>
      </c>
      <c r="D704" s="13"/>
      <c r="E704" s="13"/>
      <c r="F704" s="13"/>
      <c r="G704" s="13"/>
      <c r="H704" s="14"/>
      <c r="I704" s="9"/>
    </row>
    <row r="705" ht="15.6" spans="1:9">
      <c r="A705" s="9"/>
      <c r="B705" s="15" t="s">
        <v>16</v>
      </c>
      <c r="C705" s="13" t="s">
        <v>17</v>
      </c>
      <c r="D705" s="13" t="s">
        <v>18</v>
      </c>
      <c r="E705" s="13" t="s">
        <v>19</v>
      </c>
      <c r="F705" s="13" t="s">
        <v>20</v>
      </c>
      <c r="G705" s="13" t="s">
        <v>21</v>
      </c>
      <c r="H705" s="14"/>
      <c r="I705" s="9"/>
    </row>
    <row r="706" ht="15.6" spans="1:9">
      <c r="A706" s="9">
        <v>1</v>
      </c>
      <c r="B706" s="15" t="s">
        <v>59</v>
      </c>
      <c r="C706" s="16">
        <v>2</v>
      </c>
      <c r="D706" s="16">
        <v>35</v>
      </c>
      <c r="E706" s="16">
        <v>2</v>
      </c>
      <c r="F706" s="16"/>
      <c r="G706" s="16"/>
      <c r="H706" s="14"/>
      <c r="I706" s="9"/>
    </row>
    <row r="707" ht="15.6" spans="1:9">
      <c r="A707" s="9">
        <v>2</v>
      </c>
      <c r="B707" s="15" t="s">
        <v>23</v>
      </c>
      <c r="C707" s="16"/>
      <c r="D707" s="16">
        <v>4</v>
      </c>
      <c r="E707" s="16">
        <v>1</v>
      </c>
      <c r="F707" s="16"/>
      <c r="G707" s="16"/>
      <c r="H707" s="14"/>
      <c r="I707" s="9"/>
    </row>
    <row r="708" ht="15.6" spans="1:9">
      <c r="A708" s="9">
        <v>3</v>
      </c>
      <c r="B708" s="15" t="s">
        <v>89</v>
      </c>
      <c r="C708" s="16"/>
      <c r="D708" s="16">
        <v>2</v>
      </c>
      <c r="E708" s="16"/>
      <c r="F708" s="16"/>
      <c r="G708" s="16"/>
      <c r="H708" s="14"/>
      <c r="I708" s="9"/>
    </row>
    <row r="709" ht="15.6" spans="1:9">
      <c r="A709" s="9">
        <v>4</v>
      </c>
      <c r="B709" s="15" t="s">
        <v>76</v>
      </c>
      <c r="C709" s="16"/>
      <c r="D709" s="16"/>
      <c r="E709" s="16">
        <v>5</v>
      </c>
      <c r="F709" s="16">
        <v>11</v>
      </c>
      <c r="G709" s="16">
        <v>8</v>
      </c>
      <c r="H709" s="14"/>
      <c r="I709" s="9"/>
    </row>
    <row r="710" ht="15.6" spans="1:9">
      <c r="A710" s="9"/>
      <c r="B710" s="12" t="s">
        <v>6</v>
      </c>
      <c r="C710" s="13" t="s">
        <v>24</v>
      </c>
      <c r="D710" s="13"/>
      <c r="E710" s="13"/>
      <c r="F710" s="13"/>
      <c r="G710" s="13"/>
      <c r="H710" s="14"/>
      <c r="I710" s="9"/>
    </row>
    <row r="711" ht="15.6" spans="1:9">
      <c r="A711" s="9"/>
      <c r="B711" s="15" t="s">
        <v>16</v>
      </c>
      <c r="C711" s="13" t="s">
        <v>17</v>
      </c>
      <c r="D711" s="13" t="s">
        <v>18</v>
      </c>
      <c r="E711" s="13" t="s">
        <v>19</v>
      </c>
      <c r="F711" s="13" t="s">
        <v>20</v>
      </c>
      <c r="G711" s="13" t="s">
        <v>21</v>
      </c>
      <c r="H711" s="14"/>
      <c r="I711" s="9"/>
    </row>
    <row r="712" ht="15.6" spans="1:9">
      <c r="A712" s="9">
        <v>5</v>
      </c>
      <c r="B712" s="17" t="s">
        <v>61</v>
      </c>
      <c r="C712" s="16"/>
      <c r="D712" s="16">
        <v>1</v>
      </c>
      <c r="E712" s="16"/>
      <c r="F712" s="16"/>
      <c r="G712" s="16"/>
      <c r="H712" s="14"/>
      <c r="I712" s="9"/>
    </row>
    <row r="713" ht="15.6" spans="1:9">
      <c r="A713" s="9">
        <v>6</v>
      </c>
      <c r="B713" s="17" t="s">
        <v>25</v>
      </c>
      <c r="C713" s="16"/>
      <c r="D713" s="16">
        <v>5</v>
      </c>
      <c r="E713" s="16"/>
      <c r="F713" s="16"/>
      <c r="G713" s="16"/>
      <c r="H713" s="14"/>
      <c r="I713" s="9"/>
    </row>
    <row r="714" ht="15.6" spans="1:9">
      <c r="A714" s="9">
        <v>7</v>
      </c>
      <c r="B714" s="17" t="s">
        <v>186</v>
      </c>
      <c r="C714" s="16"/>
      <c r="D714" s="16"/>
      <c r="E714" s="16">
        <v>1</v>
      </c>
      <c r="F714" s="16"/>
      <c r="G714" s="16"/>
      <c r="H714" s="14"/>
      <c r="I714" s="9"/>
    </row>
    <row r="715" ht="15.6" spans="1:9">
      <c r="A715" s="9">
        <v>8</v>
      </c>
      <c r="B715" s="17" t="s">
        <v>433</v>
      </c>
      <c r="C715" s="16"/>
      <c r="D715" s="16"/>
      <c r="E715" s="16"/>
      <c r="F715" s="16">
        <v>1</v>
      </c>
      <c r="G715" s="16">
        <v>4</v>
      </c>
      <c r="H715" s="14"/>
      <c r="I715" s="9"/>
    </row>
    <row r="716" ht="15.6" spans="1:9">
      <c r="A716" s="9">
        <v>9</v>
      </c>
      <c r="B716" s="17" t="s">
        <v>285</v>
      </c>
      <c r="C716" s="16"/>
      <c r="D716" s="16"/>
      <c r="E716" s="16"/>
      <c r="F716" s="16">
        <v>1</v>
      </c>
      <c r="G716" s="16"/>
      <c r="H716" s="14"/>
      <c r="I716" s="9"/>
    </row>
    <row r="717" ht="15.6" spans="1:9">
      <c r="A717" s="9">
        <v>10</v>
      </c>
      <c r="B717" s="17" t="s">
        <v>748</v>
      </c>
      <c r="C717" s="16"/>
      <c r="D717" s="16">
        <v>3</v>
      </c>
      <c r="E717" s="16">
        <v>16</v>
      </c>
      <c r="F717" s="16">
        <v>6</v>
      </c>
      <c r="G717" s="16"/>
      <c r="H717" s="14"/>
      <c r="I717" s="9"/>
    </row>
    <row r="718" ht="15.6" spans="1:9">
      <c r="A718" s="9">
        <v>11</v>
      </c>
      <c r="B718" s="17" t="s">
        <v>124</v>
      </c>
      <c r="C718" s="16"/>
      <c r="D718" s="16"/>
      <c r="E718" s="16">
        <v>1</v>
      </c>
      <c r="F718" s="16"/>
      <c r="G718" s="16"/>
      <c r="H718" s="14"/>
      <c r="I718" s="9"/>
    </row>
    <row r="719" ht="15.6" spans="1:9">
      <c r="A719" s="9"/>
      <c r="B719" s="12" t="s">
        <v>6</v>
      </c>
      <c r="C719" s="13" t="s">
        <v>30</v>
      </c>
      <c r="D719" s="13"/>
      <c r="E719" s="13"/>
      <c r="F719" s="13"/>
      <c r="G719" s="9"/>
      <c r="H719" s="14"/>
      <c r="I719" s="9"/>
    </row>
    <row r="720" ht="15.6" spans="1:9">
      <c r="A720" s="9"/>
      <c r="B720" s="15" t="s">
        <v>8</v>
      </c>
      <c r="C720" s="13">
        <v>100</v>
      </c>
      <c r="D720" s="13">
        <v>200</v>
      </c>
      <c r="E720" s="13">
        <v>300</v>
      </c>
      <c r="F720" s="13" t="s">
        <v>31</v>
      </c>
      <c r="G720" s="9"/>
      <c r="H720" s="14"/>
      <c r="I720" s="9"/>
    </row>
    <row r="721" ht="15.6" spans="1:9">
      <c r="A721" s="9">
        <v>12</v>
      </c>
      <c r="B721" s="17" t="s">
        <v>63</v>
      </c>
      <c r="C721" s="16">
        <v>4</v>
      </c>
      <c r="D721" s="16">
        <v>20</v>
      </c>
      <c r="E721" s="16"/>
      <c r="F721" s="16"/>
      <c r="G721" s="9"/>
      <c r="H721" s="14"/>
      <c r="I721" s="9"/>
    </row>
    <row r="722" ht="15.6" spans="1:9">
      <c r="A722" s="9">
        <v>13</v>
      </c>
      <c r="B722" s="17" t="s">
        <v>485</v>
      </c>
      <c r="C722" s="16"/>
      <c r="D722" s="16"/>
      <c r="E722" s="16">
        <v>2</v>
      </c>
      <c r="F722" s="16"/>
      <c r="G722" s="9"/>
      <c r="H722" s="14"/>
      <c r="I722" s="9"/>
    </row>
    <row r="723" ht="15.6" spans="1:9">
      <c r="A723" s="9">
        <v>14</v>
      </c>
      <c r="B723" s="17" t="s">
        <v>32</v>
      </c>
      <c r="C723" s="16"/>
      <c r="D723" s="16"/>
      <c r="E723" s="16">
        <v>2</v>
      </c>
      <c r="F723" s="16">
        <v>8</v>
      </c>
      <c r="G723" s="9"/>
      <c r="H723" s="14"/>
      <c r="I723" s="9"/>
    </row>
    <row r="724" ht="15.6" spans="1:9">
      <c r="A724" s="9">
        <v>15</v>
      </c>
      <c r="B724" s="17" t="s">
        <v>2477</v>
      </c>
      <c r="C724" s="16"/>
      <c r="D724" s="16"/>
      <c r="E724" s="16">
        <v>2</v>
      </c>
      <c r="F724" s="16"/>
      <c r="G724" s="9"/>
      <c r="H724" s="14"/>
      <c r="I724" s="9"/>
    </row>
    <row r="725" ht="15.6" spans="1:9">
      <c r="A725" s="9">
        <v>16</v>
      </c>
      <c r="B725" s="17" t="s">
        <v>628</v>
      </c>
      <c r="C725" s="16"/>
      <c r="D725" s="16">
        <v>2</v>
      </c>
      <c r="E725" s="16">
        <v>1</v>
      </c>
      <c r="F725" s="16"/>
      <c r="G725" s="9"/>
      <c r="H725" s="14"/>
      <c r="I725" s="9"/>
    </row>
    <row r="726" ht="15.6" spans="1:9">
      <c r="A726" s="9">
        <v>17</v>
      </c>
      <c r="B726" s="17" t="s">
        <v>12</v>
      </c>
      <c r="C726" s="16"/>
      <c r="D726" s="16"/>
      <c r="E726" s="16">
        <v>4</v>
      </c>
      <c r="F726" s="16"/>
      <c r="G726" s="9"/>
      <c r="H726" s="14"/>
      <c r="I726" s="9"/>
    </row>
    <row r="727" ht="15.6" spans="1:9">
      <c r="A727" s="9">
        <v>18</v>
      </c>
      <c r="B727" s="17" t="s">
        <v>66</v>
      </c>
      <c r="C727" s="16"/>
      <c r="D727" s="16"/>
      <c r="E727" s="16">
        <v>1</v>
      </c>
      <c r="F727" s="16">
        <v>9</v>
      </c>
      <c r="G727" s="9"/>
      <c r="H727" s="14"/>
      <c r="I727" s="9"/>
    </row>
    <row r="728" ht="15.6" spans="1:9">
      <c r="A728" s="9"/>
      <c r="B728" s="12" t="s">
        <v>6</v>
      </c>
      <c r="C728" s="13" t="s">
        <v>35</v>
      </c>
      <c r="D728" s="13"/>
      <c r="E728" s="13"/>
      <c r="F728" s="13"/>
      <c r="G728" s="9"/>
      <c r="H728" s="14"/>
      <c r="I728" s="9"/>
    </row>
    <row r="729" ht="15.6" spans="1:9">
      <c r="A729" s="9"/>
      <c r="B729" s="15" t="s">
        <v>8</v>
      </c>
      <c r="C729" s="13">
        <v>100</v>
      </c>
      <c r="D729" s="13">
        <v>200</v>
      </c>
      <c r="E729" s="13">
        <v>300</v>
      </c>
      <c r="F729" s="13" t="s">
        <v>31</v>
      </c>
      <c r="G729" s="9"/>
      <c r="H729" s="14"/>
      <c r="I729" s="9"/>
    </row>
    <row r="730" ht="15.6" spans="1:9">
      <c r="A730" s="9">
        <v>19</v>
      </c>
      <c r="B730" s="17" t="s">
        <v>68</v>
      </c>
      <c r="C730" s="16"/>
      <c r="D730" s="16"/>
      <c r="E730" s="16"/>
      <c r="F730" s="16">
        <v>100</v>
      </c>
      <c r="G730" s="9"/>
      <c r="H730" s="14"/>
      <c r="I730" s="9"/>
    </row>
    <row r="731" ht="15.6" spans="1:9">
      <c r="A731" s="9">
        <v>20</v>
      </c>
      <c r="B731" s="17" t="s">
        <v>36</v>
      </c>
      <c r="C731" s="16"/>
      <c r="D731" s="16"/>
      <c r="E731" s="16"/>
      <c r="F731" s="16">
        <v>5</v>
      </c>
      <c r="G731" s="9"/>
      <c r="H731" s="14"/>
      <c r="I731" s="9"/>
    </row>
    <row r="732" ht="15.6" spans="1:9">
      <c r="A732" s="9">
        <v>21</v>
      </c>
      <c r="B732" s="17" t="s">
        <v>69</v>
      </c>
      <c r="C732" s="16"/>
      <c r="D732" s="16"/>
      <c r="E732" s="16"/>
      <c r="F732" s="16">
        <v>23</v>
      </c>
      <c r="G732" s="9"/>
      <c r="H732" s="14"/>
      <c r="I732" s="9"/>
    </row>
    <row r="733" ht="15.6" spans="1:9">
      <c r="A733" s="9"/>
      <c r="B733" s="19" t="s">
        <v>6</v>
      </c>
      <c r="C733" s="20" t="s">
        <v>7</v>
      </c>
      <c r="D733" s="20"/>
      <c r="E733" s="20"/>
      <c r="F733" s="9"/>
      <c r="G733" s="9"/>
      <c r="H733" s="14"/>
      <c r="I733" s="9"/>
    </row>
    <row r="734" ht="15.6" spans="1:9">
      <c r="A734" s="9"/>
      <c r="B734" s="19"/>
      <c r="C734" s="20"/>
      <c r="D734" s="20"/>
      <c r="E734" s="20"/>
      <c r="F734" s="9"/>
      <c r="G734" s="9"/>
      <c r="H734" s="14"/>
      <c r="I734" s="9"/>
    </row>
    <row r="735" ht="15.6" spans="1:9">
      <c r="A735" s="9"/>
      <c r="B735" s="21" t="s">
        <v>8</v>
      </c>
      <c r="C735" s="22" t="s">
        <v>9</v>
      </c>
      <c r="D735" s="22" t="s">
        <v>10</v>
      </c>
      <c r="E735" s="22" t="s">
        <v>11</v>
      </c>
      <c r="F735" s="9"/>
      <c r="G735" s="9"/>
      <c r="H735" s="14"/>
      <c r="I735" s="9"/>
    </row>
    <row r="736" ht="15.6" spans="1:9">
      <c r="A736" s="9">
        <v>22</v>
      </c>
      <c r="B736" s="21" t="s">
        <v>63</v>
      </c>
      <c r="C736" s="16">
        <v>116.8</v>
      </c>
      <c r="D736" s="16"/>
      <c r="E736" s="16"/>
      <c r="F736" s="9"/>
      <c r="G736" s="9"/>
      <c r="H736" s="14"/>
      <c r="I736" s="9"/>
    </row>
    <row r="737" ht="15.6" spans="1:9">
      <c r="A737" s="9">
        <v>23</v>
      </c>
      <c r="B737" s="21" t="s">
        <v>96</v>
      </c>
      <c r="C737" s="16">
        <v>22.5</v>
      </c>
      <c r="D737" s="16">
        <v>30.8</v>
      </c>
      <c r="E737" s="16"/>
      <c r="F737" s="9"/>
      <c r="G737" s="9"/>
      <c r="H737" s="14"/>
      <c r="I737" s="9"/>
    </row>
    <row r="738" ht="15.6" spans="1:9">
      <c r="A738" s="9">
        <v>24</v>
      </c>
      <c r="B738" s="21" t="s">
        <v>485</v>
      </c>
      <c r="C738" s="16"/>
      <c r="D738" s="16">
        <v>16.9</v>
      </c>
      <c r="E738" s="16"/>
      <c r="F738" s="9"/>
      <c r="G738" s="9"/>
      <c r="H738" s="14"/>
      <c r="I738" s="9"/>
    </row>
    <row r="739" ht="15.6" spans="1:9">
      <c r="A739" s="9">
        <v>25</v>
      </c>
      <c r="B739" s="21" t="s">
        <v>38</v>
      </c>
      <c r="C739" s="16">
        <v>163.7</v>
      </c>
      <c r="D739" s="16"/>
      <c r="E739" s="16"/>
      <c r="F739" s="9"/>
      <c r="G739" s="9"/>
      <c r="H739" s="14"/>
      <c r="I739" s="9"/>
    </row>
    <row r="740" ht="15.6" spans="1:9">
      <c r="A740" s="9">
        <v>26</v>
      </c>
      <c r="B740" s="21" t="s">
        <v>118</v>
      </c>
      <c r="C740" s="16">
        <v>705.3</v>
      </c>
      <c r="D740" s="16">
        <v>29.2</v>
      </c>
      <c r="E740" s="16"/>
      <c r="F740" s="9"/>
      <c r="G740" s="9"/>
      <c r="H740" s="14"/>
      <c r="I740" s="9"/>
    </row>
    <row r="741" ht="15.6" spans="1:9">
      <c r="A741" s="9">
        <v>27</v>
      </c>
      <c r="B741" s="21" t="s">
        <v>39</v>
      </c>
      <c r="C741" s="16"/>
      <c r="D741" s="16">
        <v>503.3</v>
      </c>
      <c r="E741" s="16"/>
      <c r="F741" s="9"/>
      <c r="G741" s="9"/>
      <c r="H741" s="14"/>
      <c r="I741" s="9"/>
    </row>
    <row r="742" ht="15.6" spans="1:9">
      <c r="A742" s="9">
        <v>28</v>
      </c>
      <c r="B742" s="21" t="s">
        <v>91</v>
      </c>
      <c r="C742" s="16">
        <v>21.7</v>
      </c>
      <c r="D742" s="16">
        <v>85.1</v>
      </c>
      <c r="E742" s="16"/>
      <c r="F742" s="9"/>
      <c r="G742" s="9"/>
      <c r="H742" s="14"/>
      <c r="I742" s="9"/>
    </row>
    <row r="743" ht="15.6" spans="1:9">
      <c r="A743" s="9">
        <v>29</v>
      </c>
      <c r="B743" s="21" t="s">
        <v>79</v>
      </c>
      <c r="C743" s="16"/>
      <c r="D743" s="16">
        <v>17</v>
      </c>
      <c r="E743" s="16"/>
      <c r="F743" s="9"/>
      <c r="G743" s="9"/>
      <c r="H743" s="14"/>
      <c r="I743" s="9"/>
    </row>
    <row r="744" ht="15.6" spans="1:9">
      <c r="A744" s="9">
        <v>30</v>
      </c>
      <c r="B744" s="21" t="s">
        <v>628</v>
      </c>
      <c r="C744" s="16"/>
      <c r="D744" s="16">
        <v>332</v>
      </c>
      <c r="E744" s="16"/>
      <c r="F744" s="9"/>
      <c r="G744" s="9"/>
      <c r="H744" s="14"/>
      <c r="I744" s="9"/>
    </row>
    <row r="745" ht="15.6" spans="1:9">
      <c r="A745" s="9">
        <v>31</v>
      </c>
      <c r="B745" s="21" t="s">
        <v>59</v>
      </c>
      <c r="C745" s="16"/>
      <c r="D745" s="16">
        <v>91</v>
      </c>
      <c r="E745" s="16"/>
      <c r="F745" s="9"/>
      <c r="G745" s="9"/>
      <c r="H745" s="14"/>
      <c r="I745" s="9"/>
    </row>
    <row r="746" ht="15.6" spans="1:9">
      <c r="A746" s="9">
        <v>32</v>
      </c>
      <c r="B746" s="21" t="s">
        <v>34</v>
      </c>
      <c r="C746" s="16"/>
      <c r="D746" s="16">
        <v>73.5</v>
      </c>
      <c r="E746" s="16"/>
      <c r="F746" s="9"/>
      <c r="G746" s="9"/>
      <c r="H746" s="14"/>
      <c r="I746" s="9"/>
    </row>
    <row r="747" ht="15.6" spans="1:9">
      <c r="A747" s="9">
        <v>33</v>
      </c>
      <c r="B747" s="21" t="s">
        <v>12</v>
      </c>
      <c r="C747" s="16">
        <v>42.4</v>
      </c>
      <c r="D747" s="16"/>
      <c r="E747" s="16"/>
      <c r="F747" s="9"/>
      <c r="G747" s="9"/>
      <c r="H747" s="14"/>
      <c r="I747" s="9"/>
    </row>
    <row r="748" ht="15.6" spans="1:9">
      <c r="A748" s="9"/>
      <c r="B748" s="25" t="s">
        <v>40</v>
      </c>
      <c r="C748" s="26" t="s">
        <v>41</v>
      </c>
      <c r="D748" s="26"/>
      <c r="E748" s="26"/>
      <c r="F748" s="9"/>
      <c r="G748" s="9"/>
      <c r="H748" s="14"/>
      <c r="I748" s="9"/>
    </row>
    <row r="749" ht="15.6" spans="1:9">
      <c r="A749" s="9"/>
      <c r="B749" s="25"/>
      <c r="C749" s="13" t="s">
        <v>42</v>
      </c>
      <c r="D749" s="13" t="s">
        <v>43</v>
      </c>
      <c r="E749" s="13" t="s">
        <v>44</v>
      </c>
      <c r="F749" s="9"/>
      <c r="G749" s="9"/>
      <c r="H749" s="14"/>
      <c r="I749" s="9"/>
    </row>
    <row r="750" ht="15.6" spans="1:9">
      <c r="A750" s="9">
        <v>34</v>
      </c>
      <c r="B750" s="15" t="s">
        <v>180</v>
      </c>
      <c r="C750" s="16"/>
      <c r="D750" s="16"/>
      <c r="E750" s="16">
        <v>1103</v>
      </c>
      <c r="F750" s="9"/>
      <c r="G750" s="9"/>
      <c r="H750" s="14"/>
      <c r="I750" s="9"/>
    </row>
    <row r="751" ht="15.6" spans="1:9">
      <c r="A751" s="9">
        <v>35</v>
      </c>
      <c r="B751" s="15" t="s">
        <v>191</v>
      </c>
      <c r="C751" s="16"/>
      <c r="D751" s="16"/>
      <c r="E751" s="16">
        <v>44.2</v>
      </c>
      <c r="F751" s="9"/>
      <c r="G751" s="9"/>
      <c r="H751" s="14"/>
      <c r="I751" s="9"/>
    </row>
    <row r="752" ht="15.6" spans="1:9">
      <c r="A752" s="9"/>
      <c r="B752" s="25" t="s">
        <v>40</v>
      </c>
      <c r="C752" s="26" t="s">
        <v>46</v>
      </c>
      <c r="D752" s="9"/>
      <c r="E752" s="9"/>
      <c r="F752" s="9"/>
      <c r="G752" s="9"/>
      <c r="H752" s="14"/>
      <c r="I752" s="9"/>
    </row>
    <row r="753" ht="15.6" spans="1:9">
      <c r="A753" s="9"/>
      <c r="B753" s="25"/>
      <c r="C753" s="26" t="s">
        <v>47</v>
      </c>
      <c r="D753" s="9"/>
      <c r="E753" s="9"/>
      <c r="F753" s="9"/>
      <c r="G753" s="9"/>
      <c r="H753" s="14"/>
      <c r="I753" s="9"/>
    </row>
    <row r="754" ht="15.6" spans="1:9">
      <c r="A754" s="9">
        <v>36</v>
      </c>
      <c r="B754" s="27" t="s">
        <v>192</v>
      </c>
      <c r="C754" s="16">
        <v>237.6</v>
      </c>
      <c r="D754" s="9"/>
      <c r="E754" s="9"/>
      <c r="F754" s="9"/>
      <c r="G754" s="9"/>
      <c r="H754" s="14"/>
      <c r="I754" s="9"/>
    </row>
    <row r="755" ht="15.6" spans="1:9">
      <c r="A755" s="9">
        <v>37</v>
      </c>
      <c r="B755" s="27" t="s">
        <v>350</v>
      </c>
      <c r="C755" s="16">
        <v>111.3</v>
      </c>
      <c r="D755" s="9"/>
      <c r="E755" s="9"/>
      <c r="F755" s="9"/>
      <c r="G755" s="9"/>
      <c r="H755" s="14"/>
      <c r="I755" s="9"/>
    </row>
    <row r="756" ht="15.6" spans="1:9">
      <c r="A756" s="9">
        <v>38</v>
      </c>
      <c r="B756" s="27" t="s">
        <v>73</v>
      </c>
      <c r="C756" s="16">
        <v>236.5</v>
      </c>
      <c r="D756" s="9"/>
      <c r="E756" s="9"/>
      <c r="F756" s="9"/>
      <c r="G756" s="9"/>
      <c r="H756" s="14"/>
      <c r="I756" s="9"/>
    </row>
    <row r="757" ht="15.6" spans="1:9">
      <c r="A757" s="9">
        <v>39</v>
      </c>
      <c r="B757" s="27" t="s">
        <v>48</v>
      </c>
      <c r="C757" s="16">
        <v>1001.8</v>
      </c>
      <c r="D757" s="9"/>
      <c r="E757" s="9"/>
      <c r="F757" s="9"/>
      <c r="G757" s="9"/>
      <c r="H757" s="14"/>
      <c r="I757" s="9"/>
    </row>
    <row r="758" ht="15.6" spans="1:9">
      <c r="A758" s="9">
        <v>40</v>
      </c>
      <c r="B758" s="27" t="s">
        <v>259</v>
      </c>
      <c r="C758" s="16">
        <v>179.6</v>
      </c>
      <c r="D758" s="9"/>
      <c r="E758" s="9"/>
      <c r="F758" s="9"/>
      <c r="G758" s="9"/>
      <c r="H758" s="14"/>
      <c r="I758" s="9"/>
    </row>
    <row r="759" ht="15.6" spans="1:9">
      <c r="A759" s="9"/>
      <c r="B759" s="29" t="s">
        <v>40</v>
      </c>
      <c r="C759" s="26" t="s">
        <v>287</v>
      </c>
      <c r="D759" s="26"/>
      <c r="E759" s="26"/>
      <c r="F759" s="9"/>
      <c r="G759" s="9"/>
      <c r="H759" s="14"/>
      <c r="I759" s="9"/>
    </row>
    <row r="760" ht="31.2" spans="1:9">
      <c r="A760" s="9"/>
      <c r="B760" s="29"/>
      <c r="C760" s="13" t="s">
        <v>288</v>
      </c>
      <c r="D760" s="13" t="s">
        <v>268</v>
      </c>
      <c r="E760" s="13" t="s">
        <v>289</v>
      </c>
      <c r="F760" s="9"/>
      <c r="G760" s="9"/>
      <c r="H760" s="14"/>
      <c r="I760" s="9"/>
    </row>
    <row r="761" ht="15.6" spans="1:9">
      <c r="A761" s="9">
        <v>41</v>
      </c>
      <c r="B761" s="30" t="s">
        <v>288</v>
      </c>
      <c r="C761" s="16">
        <v>92</v>
      </c>
      <c r="D761" s="16"/>
      <c r="E761" s="16"/>
      <c r="F761" s="9"/>
      <c r="G761" s="9"/>
      <c r="H761" s="14"/>
      <c r="I761" s="9"/>
    </row>
    <row r="762" ht="15.6" spans="1:9">
      <c r="A762" s="9"/>
      <c r="B762" s="25" t="s">
        <v>40</v>
      </c>
      <c r="C762" s="26" t="s">
        <v>194</v>
      </c>
      <c r="D762" s="26"/>
      <c r="E762" s="26"/>
      <c r="F762" s="9"/>
      <c r="G762" s="9"/>
      <c r="H762" s="14"/>
      <c r="I762" s="9"/>
    </row>
    <row r="763" ht="46.8" spans="1:9">
      <c r="A763" s="9"/>
      <c r="B763" s="25"/>
      <c r="C763" s="28" t="s">
        <v>195</v>
      </c>
      <c r="D763" s="28" t="s">
        <v>196</v>
      </c>
      <c r="E763" s="28" t="s">
        <v>197</v>
      </c>
      <c r="F763" s="9"/>
      <c r="G763" s="9"/>
      <c r="H763" s="14"/>
      <c r="I763" s="9"/>
    </row>
    <row r="764" ht="15.6" spans="1:9">
      <c r="A764" s="9">
        <v>42</v>
      </c>
      <c r="B764" s="27" t="s">
        <v>2478</v>
      </c>
      <c r="C764" s="16"/>
      <c r="D764" s="16">
        <v>205.2</v>
      </c>
      <c r="E764" s="16"/>
      <c r="F764" s="9"/>
      <c r="G764" s="9"/>
      <c r="H764" s="14"/>
      <c r="I764" s="9"/>
    </row>
    <row r="765" ht="15.6" spans="1:9">
      <c r="A765" s="9"/>
      <c r="B765" s="12" t="s">
        <v>6</v>
      </c>
      <c r="C765" s="26" t="s">
        <v>49</v>
      </c>
      <c r="D765" s="26"/>
      <c r="E765" s="26"/>
      <c r="F765" s="9"/>
      <c r="G765" s="9"/>
      <c r="H765" s="14"/>
      <c r="I765" s="9"/>
    </row>
    <row r="766" ht="15.6" spans="1:9">
      <c r="A766" s="9"/>
      <c r="B766" s="15" t="s">
        <v>50</v>
      </c>
      <c r="C766" s="26">
        <v>100</v>
      </c>
      <c r="D766" s="26">
        <v>200</v>
      </c>
      <c r="E766" s="26" t="s">
        <v>51</v>
      </c>
      <c r="F766" s="9"/>
      <c r="G766" s="9"/>
      <c r="H766" s="14"/>
      <c r="I766" s="9"/>
    </row>
    <row r="767" ht="15.6" spans="1:9">
      <c r="A767" s="9">
        <v>43</v>
      </c>
      <c r="B767" s="17" t="s">
        <v>52</v>
      </c>
      <c r="C767" s="16">
        <v>1</v>
      </c>
      <c r="D767" s="16">
        <v>4</v>
      </c>
      <c r="E767" s="16"/>
      <c r="F767" s="9"/>
      <c r="G767" s="9"/>
      <c r="H767" s="14"/>
      <c r="I767" s="9"/>
    </row>
    <row r="768" ht="15.6" spans="1:9">
      <c r="A768" s="9">
        <v>44</v>
      </c>
      <c r="B768" s="17" t="s">
        <v>84</v>
      </c>
      <c r="C768" s="16">
        <v>1</v>
      </c>
      <c r="D768" s="16">
        <v>9</v>
      </c>
      <c r="E768" s="16"/>
      <c r="F768" s="9"/>
      <c r="G768" s="9"/>
      <c r="H768" s="14"/>
      <c r="I768" s="9"/>
    </row>
    <row r="769" ht="15.6" spans="1:9">
      <c r="A769" s="9">
        <v>45</v>
      </c>
      <c r="B769" s="17" t="s">
        <v>53</v>
      </c>
      <c r="C769" s="16">
        <v>4</v>
      </c>
      <c r="D769" s="16">
        <v>4</v>
      </c>
      <c r="E769" s="16"/>
      <c r="F769" s="9"/>
      <c r="G769" s="9"/>
      <c r="H769" s="14"/>
      <c r="I769" s="9"/>
    </row>
    <row r="770" ht="15.6" spans="1:9">
      <c r="A770" s="9">
        <v>46</v>
      </c>
      <c r="B770" s="17" t="s">
        <v>54</v>
      </c>
      <c r="C770" s="16"/>
      <c r="D770" s="16">
        <v>7</v>
      </c>
      <c r="E770" s="16"/>
      <c r="F770" s="9"/>
      <c r="G770" s="9"/>
      <c r="H770" s="14"/>
      <c r="I770" s="9"/>
    </row>
    <row r="771" ht="15.6" spans="1:9">
      <c r="A771" s="9">
        <v>47</v>
      </c>
      <c r="B771" s="17" t="s">
        <v>137</v>
      </c>
      <c r="C771" s="16"/>
      <c r="D771" s="16"/>
      <c r="E771" s="16">
        <v>11</v>
      </c>
      <c r="F771" s="9"/>
      <c r="G771" s="9"/>
      <c r="H771" s="14"/>
      <c r="I771" s="9"/>
    </row>
    <row r="772" ht="31.2" spans="1:9">
      <c r="A772" s="9" t="s">
        <v>2479</v>
      </c>
      <c r="B772" s="9"/>
      <c r="C772" s="9"/>
      <c r="D772" s="9"/>
      <c r="E772" s="9"/>
      <c r="F772" s="9"/>
      <c r="G772" s="9"/>
      <c r="H772" s="10" t="s">
        <v>2480</v>
      </c>
      <c r="I772" s="9" t="s">
        <v>615</v>
      </c>
    </row>
    <row r="773" ht="15.6" spans="1:9">
      <c r="A773" s="11" t="s">
        <v>5</v>
      </c>
      <c r="B773" s="12" t="s">
        <v>6</v>
      </c>
      <c r="C773" s="13" t="s">
        <v>15</v>
      </c>
      <c r="D773" s="13"/>
      <c r="E773" s="13"/>
      <c r="F773" s="13"/>
      <c r="G773" s="13"/>
      <c r="H773" s="14"/>
      <c r="I773" s="9"/>
    </row>
    <row r="774" ht="15.6" spans="1:9">
      <c r="A774" s="9"/>
      <c r="B774" s="15" t="s">
        <v>16</v>
      </c>
      <c r="C774" s="13" t="s">
        <v>17</v>
      </c>
      <c r="D774" s="13" t="s">
        <v>18</v>
      </c>
      <c r="E774" s="13" t="s">
        <v>19</v>
      </c>
      <c r="F774" s="13" t="s">
        <v>20</v>
      </c>
      <c r="G774" s="13" t="s">
        <v>21</v>
      </c>
      <c r="H774" s="14"/>
      <c r="I774" s="9"/>
    </row>
    <row r="775" ht="15.6" spans="1:9">
      <c r="A775" s="9">
        <v>1</v>
      </c>
      <c r="B775" s="15" t="s">
        <v>912</v>
      </c>
      <c r="C775" s="16"/>
      <c r="D775" s="16">
        <v>3</v>
      </c>
      <c r="E775" s="16"/>
      <c r="F775" s="16"/>
      <c r="G775" s="16"/>
      <c r="H775" s="14"/>
      <c r="I775" s="9"/>
    </row>
    <row r="776" ht="15.6" spans="1:9">
      <c r="A776" s="9">
        <v>2</v>
      </c>
      <c r="B776" s="15" t="s">
        <v>58</v>
      </c>
      <c r="C776" s="16"/>
      <c r="D776" s="16"/>
      <c r="E776" s="16">
        <v>1</v>
      </c>
      <c r="F776" s="16"/>
      <c r="G776" s="16"/>
      <c r="H776" s="14"/>
      <c r="I776" s="9"/>
    </row>
    <row r="777" ht="15.6" spans="1:9">
      <c r="A777" s="9">
        <v>3</v>
      </c>
      <c r="B777" s="15" t="s">
        <v>218</v>
      </c>
      <c r="C777" s="16"/>
      <c r="D777" s="16">
        <v>1</v>
      </c>
      <c r="E777" s="16"/>
      <c r="F777" s="16"/>
      <c r="G777" s="16"/>
      <c r="H777" s="14"/>
      <c r="I777" s="9"/>
    </row>
    <row r="778" ht="15.6" spans="1:9">
      <c r="A778" s="9">
        <v>4</v>
      </c>
      <c r="B778" s="15" t="s">
        <v>115</v>
      </c>
      <c r="C778" s="16"/>
      <c r="D778" s="16">
        <v>5</v>
      </c>
      <c r="E778" s="16"/>
      <c r="F778" s="16"/>
      <c r="G778" s="16"/>
      <c r="H778" s="14"/>
      <c r="I778" s="9"/>
    </row>
    <row r="779" ht="15.6" spans="1:9">
      <c r="A779" s="9">
        <v>5</v>
      </c>
      <c r="B779" s="15" t="s">
        <v>76</v>
      </c>
      <c r="C779" s="16"/>
      <c r="D779" s="16"/>
      <c r="E779" s="16">
        <v>3</v>
      </c>
      <c r="F779" s="16">
        <v>1</v>
      </c>
      <c r="G779" s="16">
        <v>6</v>
      </c>
      <c r="H779" s="14"/>
      <c r="I779" s="9"/>
    </row>
    <row r="780" ht="15.6" spans="1:9">
      <c r="A780" s="9">
        <v>6</v>
      </c>
      <c r="B780" s="15" t="s">
        <v>60</v>
      </c>
      <c r="C780" s="16"/>
      <c r="D780" s="16">
        <v>12</v>
      </c>
      <c r="E780" s="16"/>
      <c r="F780" s="16"/>
      <c r="G780" s="16"/>
      <c r="H780" s="14"/>
      <c r="I780" s="9"/>
    </row>
    <row r="781" ht="15.6" spans="1:9">
      <c r="A781" s="9"/>
      <c r="B781" s="12" t="s">
        <v>6</v>
      </c>
      <c r="C781" s="13" t="s">
        <v>24</v>
      </c>
      <c r="D781" s="13"/>
      <c r="E781" s="13"/>
      <c r="F781" s="13"/>
      <c r="G781" s="13"/>
      <c r="H781" s="14"/>
      <c r="I781" s="9"/>
    </row>
    <row r="782" ht="15.6" spans="1:9">
      <c r="A782" s="9"/>
      <c r="B782" s="15" t="s">
        <v>16</v>
      </c>
      <c r="C782" s="13" t="s">
        <v>17</v>
      </c>
      <c r="D782" s="13" t="s">
        <v>18</v>
      </c>
      <c r="E782" s="13" t="s">
        <v>19</v>
      </c>
      <c r="F782" s="13" t="s">
        <v>20</v>
      </c>
      <c r="G782" s="13" t="s">
        <v>21</v>
      </c>
      <c r="H782" s="14"/>
      <c r="I782" s="9"/>
    </row>
    <row r="783" ht="15.6" spans="1:9">
      <c r="A783" s="9">
        <v>7</v>
      </c>
      <c r="B783" s="17" t="s">
        <v>61</v>
      </c>
      <c r="C783" s="16">
        <v>4</v>
      </c>
      <c r="D783" s="16">
        <v>2</v>
      </c>
      <c r="E783" s="16"/>
      <c r="F783" s="16"/>
      <c r="G783" s="16"/>
      <c r="H783" s="14"/>
      <c r="I783" s="9"/>
    </row>
    <row r="784" ht="15.6" spans="1:9">
      <c r="A784" s="9">
        <v>8</v>
      </c>
      <c r="B784" s="17" t="s">
        <v>25</v>
      </c>
      <c r="C784" s="16"/>
      <c r="D784" s="16"/>
      <c r="E784" s="16"/>
      <c r="F784" s="16">
        <v>1</v>
      </c>
      <c r="G784" s="16"/>
      <c r="H784" s="14"/>
      <c r="I784" s="9"/>
    </row>
    <row r="785" ht="15.6" spans="1:9">
      <c r="A785" s="9">
        <v>9</v>
      </c>
      <c r="B785" s="17" t="s">
        <v>1562</v>
      </c>
      <c r="C785" s="16">
        <v>10</v>
      </c>
      <c r="D785" s="16"/>
      <c r="E785" s="16"/>
      <c r="F785" s="16"/>
      <c r="G785" s="16"/>
      <c r="H785" s="14"/>
      <c r="I785" s="9"/>
    </row>
    <row r="786" ht="15.6" spans="1:9">
      <c r="A786" s="9">
        <v>10</v>
      </c>
      <c r="B786" s="17" t="s">
        <v>27</v>
      </c>
      <c r="C786" s="16">
        <v>1</v>
      </c>
      <c r="D786" s="16"/>
      <c r="E786" s="16"/>
      <c r="F786" s="16"/>
      <c r="G786" s="16"/>
      <c r="H786" s="14"/>
      <c r="I786" s="9"/>
    </row>
    <row r="787" ht="15.6" spans="1:9">
      <c r="A787" s="9"/>
      <c r="B787" s="12" t="s">
        <v>6</v>
      </c>
      <c r="C787" s="13" t="s">
        <v>30</v>
      </c>
      <c r="D787" s="13"/>
      <c r="E787" s="13"/>
      <c r="F787" s="13"/>
      <c r="G787" s="9"/>
      <c r="H787" s="14"/>
      <c r="I787" s="9"/>
    </row>
    <row r="788" ht="15.6" spans="1:9">
      <c r="A788" s="9"/>
      <c r="B788" s="15" t="s">
        <v>8</v>
      </c>
      <c r="C788" s="13">
        <v>100</v>
      </c>
      <c r="D788" s="13">
        <v>200</v>
      </c>
      <c r="E788" s="13">
        <v>300</v>
      </c>
      <c r="F788" s="13" t="s">
        <v>31</v>
      </c>
      <c r="G788" s="9"/>
      <c r="H788" s="14"/>
      <c r="I788" s="9"/>
    </row>
    <row r="789" ht="15.6" spans="1:9">
      <c r="A789" s="9">
        <v>11</v>
      </c>
      <c r="B789" s="17" t="s">
        <v>32</v>
      </c>
      <c r="C789" s="16"/>
      <c r="D789" s="16"/>
      <c r="E789" s="16">
        <v>21</v>
      </c>
      <c r="F789" s="16">
        <v>6</v>
      </c>
      <c r="G789" s="9"/>
      <c r="H789" s="14"/>
      <c r="I789" s="9"/>
    </row>
    <row r="790" ht="15.6" spans="1:9">
      <c r="A790" s="9">
        <v>12</v>
      </c>
      <c r="B790" s="17" t="s">
        <v>110</v>
      </c>
      <c r="C790" s="16"/>
      <c r="D790" s="16"/>
      <c r="E790" s="16"/>
      <c r="F790" s="16">
        <v>21</v>
      </c>
      <c r="G790" s="9"/>
      <c r="H790" s="14"/>
      <c r="I790" s="9"/>
    </row>
    <row r="791" ht="15.6" spans="1:9">
      <c r="A791" s="9">
        <v>13</v>
      </c>
      <c r="B791" s="17" t="s">
        <v>66</v>
      </c>
      <c r="C791" s="16"/>
      <c r="D791" s="16"/>
      <c r="E791" s="16">
        <v>65</v>
      </c>
      <c r="F791" s="16"/>
      <c r="G791" s="9"/>
      <c r="H791" s="14"/>
      <c r="I791" s="9"/>
    </row>
    <row r="792" ht="15.6" spans="1:9">
      <c r="A792" s="9"/>
      <c r="B792" s="12" t="s">
        <v>6</v>
      </c>
      <c r="C792" s="13" t="s">
        <v>35</v>
      </c>
      <c r="D792" s="13"/>
      <c r="E792" s="13"/>
      <c r="F792" s="13"/>
      <c r="G792" s="9"/>
      <c r="H792" s="14"/>
      <c r="I792" s="9"/>
    </row>
    <row r="793" ht="15.6" spans="1:9">
      <c r="A793" s="9"/>
      <c r="B793" s="15" t="s">
        <v>8</v>
      </c>
      <c r="C793" s="13">
        <v>100</v>
      </c>
      <c r="D793" s="13">
        <v>200</v>
      </c>
      <c r="E793" s="13">
        <v>300</v>
      </c>
      <c r="F793" s="13" t="s">
        <v>31</v>
      </c>
      <c r="G793" s="9"/>
      <c r="H793" s="14"/>
      <c r="I793" s="9"/>
    </row>
    <row r="794" ht="15.6" spans="1:9">
      <c r="A794" s="9">
        <v>14</v>
      </c>
      <c r="B794" s="17" t="s">
        <v>68</v>
      </c>
      <c r="C794" s="16"/>
      <c r="D794" s="16"/>
      <c r="E794" s="16">
        <v>3</v>
      </c>
      <c r="F794" s="16"/>
      <c r="G794" s="9"/>
      <c r="H794" s="14"/>
      <c r="I794" s="9"/>
    </row>
    <row r="795" ht="15.6" spans="1:9">
      <c r="A795" s="9">
        <v>15</v>
      </c>
      <c r="B795" s="17" t="s">
        <v>142</v>
      </c>
      <c r="C795" s="16"/>
      <c r="D795" s="16"/>
      <c r="E795" s="16">
        <v>14</v>
      </c>
      <c r="F795" s="16"/>
      <c r="G795" s="9"/>
      <c r="H795" s="14"/>
      <c r="I795" s="9"/>
    </row>
    <row r="796" ht="15.6" spans="1:9">
      <c r="A796" s="9">
        <v>16</v>
      </c>
      <c r="B796" s="17" t="s">
        <v>36</v>
      </c>
      <c r="C796" s="16"/>
      <c r="D796" s="16"/>
      <c r="E796" s="16">
        <v>7</v>
      </c>
      <c r="F796" s="16"/>
      <c r="G796" s="9"/>
      <c r="H796" s="14"/>
      <c r="I796" s="9"/>
    </row>
    <row r="797" ht="15.6" spans="1:9">
      <c r="A797" s="9">
        <v>17</v>
      </c>
      <c r="B797" s="17" t="s">
        <v>69</v>
      </c>
      <c r="C797" s="16"/>
      <c r="D797" s="16">
        <v>8</v>
      </c>
      <c r="E797" s="16"/>
      <c r="F797" s="16"/>
      <c r="G797" s="9"/>
      <c r="H797" s="14"/>
      <c r="I797" s="9"/>
    </row>
    <row r="798" ht="15.6" spans="1:9">
      <c r="A798" s="9"/>
      <c r="B798" s="19" t="s">
        <v>6</v>
      </c>
      <c r="C798" s="20" t="s">
        <v>7</v>
      </c>
      <c r="D798" s="20"/>
      <c r="E798" s="20"/>
      <c r="F798" s="9"/>
      <c r="G798" s="9"/>
      <c r="H798" s="14"/>
      <c r="I798" s="9"/>
    </row>
    <row r="799" ht="15.6" spans="1:9">
      <c r="A799" s="9"/>
      <c r="B799" s="19"/>
      <c r="C799" s="20"/>
      <c r="D799" s="20"/>
      <c r="E799" s="20"/>
      <c r="F799" s="9"/>
      <c r="G799" s="9"/>
      <c r="H799" s="14"/>
      <c r="I799" s="9"/>
    </row>
    <row r="800" ht="15.6" spans="1:9">
      <c r="A800" s="9"/>
      <c r="B800" s="21" t="s">
        <v>8</v>
      </c>
      <c r="C800" s="22" t="s">
        <v>9</v>
      </c>
      <c r="D800" s="22" t="s">
        <v>10</v>
      </c>
      <c r="E800" s="22" t="s">
        <v>11</v>
      </c>
      <c r="F800" s="9"/>
      <c r="G800" s="9"/>
      <c r="H800" s="14"/>
      <c r="I800" s="9"/>
    </row>
    <row r="801" ht="15.6" spans="1:9">
      <c r="A801" s="9">
        <v>18</v>
      </c>
      <c r="B801" s="21" t="s">
        <v>111</v>
      </c>
      <c r="C801" s="16">
        <v>2.3</v>
      </c>
      <c r="D801" s="24"/>
      <c r="E801" s="24"/>
      <c r="F801" s="9"/>
      <c r="G801" s="9"/>
      <c r="H801" s="14"/>
      <c r="I801" s="9"/>
    </row>
    <row r="802" ht="15.6" spans="1:9">
      <c r="A802" s="9">
        <v>19</v>
      </c>
      <c r="B802" s="21" t="s">
        <v>97</v>
      </c>
      <c r="C802" s="16">
        <v>9.5</v>
      </c>
      <c r="D802" s="24"/>
      <c r="E802" s="24"/>
      <c r="F802" s="9"/>
      <c r="G802" s="9"/>
      <c r="H802" s="14"/>
      <c r="I802" s="9"/>
    </row>
    <row r="803" ht="15.6" spans="1:9">
      <c r="A803" s="9"/>
      <c r="B803" s="25" t="s">
        <v>40</v>
      </c>
      <c r="C803" s="26" t="s">
        <v>41</v>
      </c>
      <c r="D803" s="26"/>
      <c r="E803" s="26"/>
      <c r="F803" s="9"/>
      <c r="G803" s="9"/>
      <c r="H803" s="14"/>
      <c r="I803" s="9"/>
    </row>
    <row r="804" ht="15.6" spans="1:9">
      <c r="A804" s="9"/>
      <c r="B804" s="25"/>
      <c r="C804" s="13" t="s">
        <v>42</v>
      </c>
      <c r="D804" s="13" t="s">
        <v>43</v>
      </c>
      <c r="E804" s="13" t="s">
        <v>44</v>
      </c>
      <c r="F804" s="9"/>
      <c r="G804" s="9"/>
      <c r="H804" s="14"/>
      <c r="I804" s="9"/>
    </row>
    <row r="805" ht="15.6" spans="1:9">
      <c r="A805" s="9">
        <v>20</v>
      </c>
      <c r="B805" s="15" t="s">
        <v>888</v>
      </c>
      <c r="C805" s="16"/>
      <c r="D805" s="16"/>
      <c r="E805" s="16">
        <v>113.1</v>
      </c>
      <c r="F805" s="9"/>
      <c r="G805" s="9"/>
      <c r="H805" s="14"/>
      <c r="I805" s="9"/>
    </row>
    <row r="806" ht="15.6" spans="1:9">
      <c r="A806" s="9">
        <v>21</v>
      </c>
      <c r="B806" s="15" t="s">
        <v>191</v>
      </c>
      <c r="C806" s="16"/>
      <c r="D806" s="16"/>
      <c r="E806" s="16">
        <v>8.2</v>
      </c>
      <c r="F806" s="9"/>
      <c r="G806" s="9"/>
      <c r="H806" s="14"/>
      <c r="I806" s="9"/>
    </row>
    <row r="807" ht="15.6" spans="1:9">
      <c r="A807" s="9"/>
      <c r="B807" s="25" t="s">
        <v>40</v>
      </c>
      <c r="C807" s="26" t="s">
        <v>46</v>
      </c>
      <c r="D807" s="9"/>
      <c r="E807" s="9"/>
      <c r="F807" s="9"/>
      <c r="G807" s="9"/>
      <c r="H807" s="14"/>
      <c r="I807" s="9"/>
    </row>
    <row r="808" ht="15.6" spans="1:9">
      <c r="A808" s="9"/>
      <c r="B808" s="25"/>
      <c r="C808" s="26" t="s">
        <v>47</v>
      </c>
      <c r="D808" s="9"/>
      <c r="E808" s="9"/>
      <c r="F808" s="9"/>
      <c r="G808" s="9"/>
      <c r="H808" s="14"/>
      <c r="I808" s="9"/>
    </row>
    <row r="809" ht="15.6" spans="1:9">
      <c r="A809" s="9">
        <v>22</v>
      </c>
      <c r="B809" s="27" t="s">
        <v>48</v>
      </c>
      <c r="C809" s="16">
        <v>2128.5</v>
      </c>
      <c r="D809" s="9"/>
      <c r="E809" s="9"/>
      <c r="F809" s="9"/>
      <c r="G809" s="9"/>
      <c r="H809" s="14"/>
      <c r="I809" s="9"/>
    </row>
    <row r="810" ht="15.6" spans="1:9">
      <c r="A810" s="9"/>
      <c r="B810" s="12" t="s">
        <v>6</v>
      </c>
      <c r="C810" s="26" t="s">
        <v>49</v>
      </c>
      <c r="D810" s="26"/>
      <c r="E810" s="26"/>
      <c r="F810" s="9"/>
      <c r="G810" s="9"/>
      <c r="H810" s="14"/>
      <c r="I810" s="9"/>
    </row>
    <row r="811" ht="15.6" spans="1:9">
      <c r="A811" s="9"/>
      <c r="B811" s="15" t="s">
        <v>50</v>
      </c>
      <c r="C811" s="26">
        <v>100</v>
      </c>
      <c r="D811" s="26">
        <v>200</v>
      </c>
      <c r="E811" s="26" t="s">
        <v>51</v>
      </c>
      <c r="F811" s="9"/>
      <c r="G811" s="9"/>
      <c r="H811" s="14"/>
      <c r="I811" s="9"/>
    </row>
    <row r="812" ht="15.6" spans="1:9">
      <c r="A812" s="9">
        <v>23</v>
      </c>
      <c r="B812" s="17" t="s">
        <v>275</v>
      </c>
      <c r="C812" s="16"/>
      <c r="D812" s="16">
        <v>2</v>
      </c>
      <c r="E812" s="16"/>
      <c r="F812" s="9"/>
      <c r="G812" s="9"/>
      <c r="H812" s="14"/>
      <c r="I812" s="9"/>
    </row>
    <row r="813" ht="15.6" spans="1:9">
      <c r="A813" s="9">
        <v>24</v>
      </c>
      <c r="B813" s="17" t="s">
        <v>260</v>
      </c>
      <c r="C813" s="16">
        <v>5</v>
      </c>
      <c r="D813" s="16">
        <v>1</v>
      </c>
      <c r="E813" s="16"/>
      <c r="F813" s="9"/>
      <c r="G813" s="9"/>
      <c r="H813" s="14"/>
      <c r="I813" s="9"/>
    </row>
    <row r="814" ht="15.6" spans="1:9">
      <c r="A814" s="9">
        <v>25</v>
      </c>
      <c r="B814" s="17" t="s">
        <v>52</v>
      </c>
      <c r="C814" s="16">
        <v>6</v>
      </c>
      <c r="D814" s="16">
        <v>33</v>
      </c>
      <c r="E814" s="16"/>
      <c r="F814" s="9"/>
      <c r="G814" s="9"/>
      <c r="H814" s="14"/>
      <c r="I814" s="9"/>
    </row>
    <row r="815" ht="15.6" spans="1:9">
      <c r="A815" s="9">
        <v>26</v>
      </c>
      <c r="B815" s="17" t="s">
        <v>53</v>
      </c>
      <c r="C815" s="16">
        <v>5</v>
      </c>
      <c r="D815" s="16">
        <v>4</v>
      </c>
      <c r="E815" s="16"/>
      <c r="F815" s="9"/>
      <c r="G815" s="9"/>
      <c r="H815" s="14"/>
      <c r="I815" s="9"/>
    </row>
    <row r="816" ht="15.6" spans="1:9">
      <c r="A816" s="9">
        <v>27</v>
      </c>
      <c r="B816" s="17" t="s">
        <v>252</v>
      </c>
      <c r="C816" s="16">
        <v>1</v>
      </c>
      <c r="D816" s="16"/>
      <c r="E816" s="16"/>
      <c r="F816" s="9"/>
      <c r="G816" s="9"/>
      <c r="H816" s="14"/>
      <c r="I816" s="9"/>
    </row>
    <row r="817" ht="15.6" spans="1:9">
      <c r="A817" s="9">
        <v>28</v>
      </c>
      <c r="B817" s="17" t="s">
        <v>137</v>
      </c>
      <c r="C817" s="16">
        <v>1</v>
      </c>
      <c r="D817" s="16"/>
      <c r="E817" s="16"/>
      <c r="F817" s="9"/>
      <c r="G817" s="9"/>
      <c r="H817" s="14"/>
      <c r="I817" s="9"/>
    </row>
    <row r="818" ht="15.6" spans="1:9">
      <c r="A818" s="9">
        <v>29</v>
      </c>
      <c r="B818" s="17" t="s">
        <v>463</v>
      </c>
      <c r="C818" s="16"/>
      <c r="D818" s="16">
        <v>1</v>
      </c>
      <c r="E818" s="16"/>
      <c r="F818" s="9"/>
      <c r="G818" s="9"/>
      <c r="H818" s="14"/>
      <c r="I818" s="9"/>
    </row>
    <row r="819" ht="31.2" spans="1:9">
      <c r="A819" s="9" t="s">
        <v>2481</v>
      </c>
      <c r="B819" s="9"/>
      <c r="C819" s="9"/>
      <c r="D819" s="9"/>
      <c r="E819" s="9"/>
      <c r="F819" s="9"/>
      <c r="G819" s="9"/>
      <c r="H819" s="10" t="s">
        <v>2482</v>
      </c>
      <c r="I819" s="9" t="s">
        <v>615</v>
      </c>
    </row>
    <row r="820" ht="15.6" spans="1:9">
      <c r="A820" s="11" t="s">
        <v>5</v>
      </c>
      <c r="B820" s="12" t="s">
        <v>6</v>
      </c>
      <c r="C820" s="13" t="s">
        <v>15</v>
      </c>
      <c r="D820" s="13"/>
      <c r="E820" s="13"/>
      <c r="F820" s="13"/>
      <c r="G820" s="13"/>
      <c r="H820" s="14"/>
      <c r="I820" s="9"/>
    </row>
    <row r="821" ht="15.6" spans="1:9">
      <c r="A821" s="9"/>
      <c r="B821" s="15" t="s">
        <v>16</v>
      </c>
      <c r="C821" s="13" t="s">
        <v>17</v>
      </c>
      <c r="D821" s="13" t="s">
        <v>18</v>
      </c>
      <c r="E821" s="13" t="s">
        <v>19</v>
      </c>
      <c r="F821" s="13" t="s">
        <v>20</v>
      </c>
      <c r="G821" s="13" t="s">
        <v>21</v>
      </c>
      <c r="H821" s="14"/>
      <c r="I821" s="9"/>
    </row>
    <row r="822" ht="15.6" spans="1:9">
      <c r="A822" s="9">
        <v>1</v>
      </c>
      <c r="B822" s="15" t="s">
        <v>912</v>
      </c>
      <c r="C822" s="16">
        <v>1</v>
      </c>
      <c r="D822" s="16">
        <v>10</v>
      </c>
      <c r="E822" s="16"/>
      <c r="F822" s="16"/>
      <c r="G822" s="16"/>
      <c r="H822" s="14"/>
      <c r="I822" s="9"/>
    </row>
    <row r="823" ht="15.6" spans="1:9">
      <c r="A823" s="9"/>
      <c r="B823" s="12" t="s">
        <v>6</v>
      </c>
      <c r="C823" s="13" t="s">
        <v>30</v>
      </c>
      <c r="D823" s="13"/>
      <c r="E823" s="13"/>
      <c r="F823" s="13"/>
      <c r="G823" s="9"/>
      <c r="H823" s="14"/>
      <c r="I823" s="9"/>
    </row>
    <row r="824" ht="15.6" spans="1:9">
      <c r="A824" s="9"/>
      <c r="B824" s="15" t="s">
        <v>8</v>
      </c>
      <c r="C824" s="13">
        <v>100</v>
      </c>
      <c r="D824" s="13">
        <v>200</v>
      </c>
      <c r="E824" s="13">
        <v>300</v>
      </c>
      <c r="F824" s="13" t="s">
        <v>31</v>
      </c>
      <c r="G824" s="9"/>
      <c r="H824" s="14"/>
      <c r="I824" s="9"/>
    </row>
    <row r="825" ht="15.6" spans="1:9">
      <c r="A825" s="9">
        <v>2</v>
      </c>
      <c r="B825" s="17" t="s">
        <v>32</v>
      </c>
      <c r="C825" s="16"/>
      <c r="D825" s="16"/>
      <c r="E825" s="16">
        <v>3</v>
      </c>
      <c r="F825" s="16"/>
      <c r="G825" s="9"/>
      <c r="H825" s="14"/>
      <c r="I825" s="9"/>
    </row>
    <row r="826" ht="15.6" spans="1:9">
      <c r="A826" s="9">
        <v>3</v>
      </c>
      <c r="B826" s="17" t="s">
        <v>110</v>
      </c>
      <c r="C826" s="16"/>
      <c r="D826" s="16"/>
      <c r="E826" s="16">
        <v>1</v>
      </c>
      <c r="F826" s="16"/>
      <c r="G826" s="9"/>
      <c r="H826" s="14"/>
      <c r="I826" s="9"/>
    </row>
    <row r="827" ht="15.6" spans="1:9">
      <c r="A827" s="9">
        <v>4</v>
      </c>
      <c r="B827" s="17" t="s">
        <v>65</v>
      </c>
      <c r="C827" s="16"/>
      <c r="D827" s="16">
        <v>4</v>
      </c>
      <c r="E827" s="16">
        <v>1</v>
      </c>
      <c r="F827" s="16"/>
      <c r="G827" s="9"/>
      <c r="H827" s="14"/>
      <c r="I827" s="9"/>
    </row>
    <row r="828" ht="15.6" spans="1:9">
      <c r="A828" s="9">
        <v>5</v>
      </c>
      <c r="B828" s="17" t="s">
        <v>66</v>
      </c>
      <c r="C828" s="16"/>
      <c r="D828" s="16"/>
      <c r="E828" s="16"/>
      <c r="F828" s="16">
        <v>3</v>
      </c>
      <c r="G828" s="9"/>
      <c r="H828" s="14"/>
      <c r="I828" s="9"/>
    </row>
    <row r="829" ht="15.6" spans="1:9">
      <c r="A829" s="9"/>
      <c r="B829" s="12" t="s">
        <v>6</v>
      </c>
      <c r="C829" s="13" t="s">
        <v>35</v>
      </c>
      <c r="D829" s="13"/>
      <c r="E829" s="13"/>
      <c r="F829" s="13"/>
      <c r="G829" s="9"/>
      <c r="H829" s="14"/>
      <c r="I829" s="9"/>
    </row>
    <row r="830" ht="15.6" spans="1:9">
      <c r="A830" s="9"/>
      <c r="B830" s="15" t="s">
        <v>8</v>
      </c>
      <c r="C830" s="13">
        <v>100</v>
      </c>
      <c r="D830" s="13">
        <v>200</v>
      </c>
      <c r="E830" s="13">
        <v>300</v>
      </c>
      <c r="F830" s="13" t="s">
        <v>31</v>
      </c>
      <c r="G830" s="9"/>
      <c r="H830" s="14"/>
      <c r="I830" s="9"/>
    </row>
    <row r="831" ht="15.6" spans="1:9">
      <c r="A831" s="9">
        <v>6</v>
      </c>
      <c r="B831" s="17" t="s">
        <v>36</v>
      </c>
      <c r="C831" s="16"/>
      <c r="D831" s="16">
        <v>1</v>
      </c>
      <c r="E831" s="16"/>
      <c r="F831" s="16"/>
      <c r="G831" s="9"/>
      <c r="H831" s="14"/>
      <c r="I831" s="9"/>
    </row>
    <row r="832" ht="15.6" spans="1:9">
      <c r="A832" s="9"/>
      <c r="B832" s="19" t="s">
        <v>6</v>
      </c>
      <c r="C832" s="20" t="s">
        <v>37</v>
      </c>
      <c r="D832" s="20"/>
      <c r="E832" s="20"/>
      <c r="F832" s="20" t="s">
        <v>7</v>
      </c>
      <c r="G832" s="20"/>
      <c r="H832" s="20"/>
      <c r="I832" s="9"/>
    </row>
    <row r="833" ht="15.6" spans="1:9">
      <c r="A833" s="9"/>
      <c r="B833" s="19"/>
      <c r="C833" s="20"/>
      <c r="D833" s="20"/>
      <c r="E833" s="20"/>
      <c r="F833" s="20"/>
      <c r="G833" s="20"/>
      <c r="H833" s="20"/>
      <c r="I833" s="9"/>
    </row>
    <row r="834" ht="15.6" spans="1:9">
      <c r="A834" s="9"/>
      <c r="B834" s="21" t="s">
        <v>8</v>
      </c>
      <c r="C834" s="22" t="s">
        <v>9</v>
      </c>
      <c r="D834" s="22" t="s">
        <v>10</v>
      </c>
      <c r="E834" s="22" t="s">
        <v>11</v>
      </c>
      <c r="F834" s="22" t="s">
        <v>9</v>
      </c>
      <c r="G834" s="22" t="s">
        <v>10</v>
      </c>
      <c r="H834" s="32" t="s">
        <v>11</v>
      </c>
      <c r="I834" s="9"/>
    </row>
    <row r="835" ht="15.6" spans="1:9">
      <c r="A835" s="9">
        <v>7</v>
      </c>
      <c r="B835" s="21" t="s">
        <v>12</v>
      </c>
      <c r="C835" s="16"/>
      <c r="D835" s="16">
        <v>27.5</v>
      </c>
      <c r="E835" s="16"/>
      <c r="F835" s="16"/>
      <c r="G835" s="16"/>
      <c r="H835" s="16"/>
      <c r="I835" s="9"/>
    </row>
    <row r="836" ht="15.6" spans="1:9">
      <c r="A836" s="9"/>
      <c r="B836" s="25" t="s">
        <v>40</v>
      </c>
      <c r="C836" s="26" t="s">
        <v>41</v>
      </c>
      <c r="D836" s="26"/>
      <c r="E836" s="26"/>
      <c r="F836" s="9"/>
      <c r="G836" s="9"/>
      <c r="H836" s="14"/>
      <c r="I836" s="9"/>
    </row>
    <row r="837" ht="15.6" spans="1:9">
      <c r="A837" s="9"/>
      <c r="B837" s="25"/>
      <c r="C837" s="13" t="s">
        <v>42</v>
      </c>
      <c r="D837" s="13" t="s">
        <v>43</v>
      </c>
      <c r="E837" s="13" t="s">
        <v>44</v>
      </c>
      <c r="F837" s="9"/>
      <c r="G837" s="9"/>
      <c r="H837" s="14"/>
      <c r="I837" s="9"/>
    </row>
    <row r="838" ht="15.6" spans="1:9">
      <c r="A838" s="9">
        <v>8</v>
      </c>
      <c r="B838" s="15" t="s">
        <v>191</v>
      </c>
      <c r="C838" s="16"/>
      <c r="D838" s="16"/>
      <c r="E838" s="16">
        <v>64.1</v>
      </c>
      <c r="F838" s="9"/>
      <c r="G838" s="9"/>
      <c r="H838" s="14"/>
      <c r="I838" s="9"/>
    </row>
    <row r="839" ht="15.6" spans="1:9">
      <c r="A839" s="9"/>
      <c r="B839" s="25" t="s">
        <v>40</v>
      </c>
      <c r="C839" s="26" t="s">
        <v>46</v>
      </c>
      <c r="D839" s="9"/>
      <c r="E839" s="9"/>
      <c r="F839" s="9"/>
      <c r="G839" s="9"/>
      <c r="H839" s="14"/>
      <c r="I839" s="9"/>
    </row>
    <row r="840" ht="15.6" spans="1:9">
      <c r="A840" s="9"/>
      <c r="B840" s="25"/>
      <c r="C840" s="26" t="s">
        <v>47</v>
      </c>
      <c r="D840" s="9"/>
      <c r="E840" s="9"/>
      <c r="F840" s="9"/>
      <c r="G840" s="9"/>
      <c r="H840" s="14"/>
      <c r="I840" s="9"/>
    </row>
    <row r="841" ht="15.6" spans="1:9">
      <c r="A841" s="9">
        <v>9</v>
      </c>
      <c r="B841" s="27" t="s">
        <v>48</v>
      </c>
      <c r="C841" s="16">
        <v>438.1</v>
      </c>
      <c r="D841" s="9"/>
      <c r="E841" s="9"/>
      <c r="F841" s="9"/>
      <c r="G841" s="9"/>
      <c r="H841" s="14"/>
      <c r="I841" s="9"/>
    </row>
    <row r="842" ht="15.6" spans="1:9">
      <c r="A842" s="9"/>
      <c r="B842" s="12" t="s">
        <v>6</v>
      </c>
      <c r="C842" s="26" t="s">
        <v>49</v>
      </c>
      <c r="D842" s="26"/>
      <c r="E842" s="26"/>
      <c r="F842" s="9"/>
      <c r="G842" s="9"/>
      <c r="H842" s="14"/>
      <c r="I842" s="9"/>
    </row>
    <row r="843" ht="15.6" spans="1:9">
      <c r="A843" s="9"/>
      <c r="B843" s="15" t="s">
        <v>50</v>
      </c>
      <c r="C843" s="26">
        <v>100</v>
      </c>
      <c r="D843" s="26">
        <v>200</v>
      </c>
      <c r="E843" s="26" t="s">
        <v>51</v>
      </c>
      <c r="F843" s="9"/>
      <c r="G843" s="9"/>
      <c r="H843" s="14"/>
      <c r="I843" s="9"/>
    </row>
    <row r="844" ht="15.6" spans="1:9">
      <c r="A844" s="9">
        <v>10</v>
      </c>
      <c r="B844" s="17" t="s">
        <v>52</v>
      </c>
      <c r="C844" s="16">
        <v>6</v>
      </c>
      <c r="D844" s="16"/>
      <c r="E844" s="16"/>
      <c r="F844" s="9"/>
      <c r="G844" s="9"/>
      <c r="H844" s="14"/>
      <c r="I844" s="9"/>
    </row>
    <row r="845" ht="15.6" spans="1:9">
      <c r="A845" s="9">
        <v>11</v>
      </c>
      <c r="B845" s="17" t="s">
        <v>137</v>
      </c>
      <c r="C845" s="16">
        <v>8</v>
      </c>
      <c r="D845" s="16">
        <v>3</v>
      </c>
      <c r="E845" s="16"/>
      <c r="F845" s="9"/>
      <c r="G845" s="9"/>
      <c r="H845" s="14"/>
      <c r="I845" s="9"/>
    </row>
    <row r="846" ht="31.2" spans="1:9">
      <c r="A846" s="9" t="s">
        <v>2483</v>
      </c>
      <c r="B846" s="9"/>
      <c r="C846" s="9"/>
      <c r="D846" s="9"/>
      <c r="E846" s="9"/>
      <c r="F846" s="9"/>
      <c r="G846" s="9"/>
      <c r="H846" s="10" t="s">
        <v>2484</v>
      </c>
      <c r="I846" s="9" t="s">
        <v>615</v>
      </c>
    </row>
    <row r="847" ht="15.6" spans="1:9">
      <c r="A847" s="11" t="s">
        <v>5</v>
      </c>
      <c r="B847" s="12" t="s">
        <v>6</v>
      </c>
      <c r="C847" s="13" t="s">
        <v>15</v>
      </c>
      <c r="D847" s="13"/>
      <c r="E847" s="13"/>
      <c r="F847" s="13"/>
      <c r="G847" s="13"/>
      <c r="H847" s="14"/>
      <c r="I847" s="9"/>
    </row>
    <row r="848" ht="15.6" spans="1:9">
      <c r="A848" s="9"/>
      <c r="B848" s="15" t="s">
        <v>16</v>
      </c>
      <c r="C848" s="13" t="s">
        <v>17</v>
      </c>
      <c r="D848" s="13" t="s">
        <v>18</v>
      </c>
      <c r="E848" s="13" t="s">
        <v>19</v>
      </c>
      <c r="F848" s="13" t="s">
        <v>20</v>
      </c>
      <c r="G848" s="13" t="s">
        <v>21</v>
      </c>
      <c r="H848" s="14"/>
      <c r="I848" s="9"/>
    </row>
    <row r="849" ht="15.6" spans="1:9">
      <c r="A849" s="9">
        <v>1</v>
      </c>
      <c r="B849" s="15" t="s">
        <v>912</v>
      </c>
      <c r="C849" s="16"/>
      <c r="D849" s="16">
        <v>1</v>
      </c>
      <c r="E849" s="16"/>
      <c r="F849" s="16"/>
      <c r="G849" s="16"/>
      <c r="H849" s="14"/>
      <c r="I849" s="9"/>
    </row>
    <row r="850" ht="15.6" spans="1:9">
      <c r="A850" s="9">
        <v>2</v>
      </c>
      <c r="B850" s="15" t="s">
        <v>58</v>
      </c>
      <c r="C850" s="16"/>
      <c r="D850" s="16">
        <v>1</v>
      </c>
      <c r="E850" s="16">
        <v>6</v>
      </c>
      <c r="F850" s="16"/>
      <c r="G850" s="16"/>
      <c r="H850" s="14"/>
      <c r="I850" s="9"/>
    </row>
    <row r="851" ht="15.6" spans="1:9">
      <c r="A851" s="9">
        <v>3</v>
      </c>
      <c r="B851" s="15" t="s">
        <v>59</v>
      </c>
      <c r="C851" s="16"/>
      <c r="D851" s="16">
        <v>12</v>
      </c>
      <c r="E851" s="16"/>
      <c r="F851" s="16"/>
      <c r="G851" s="16"/>
      <c r="H851" s="14"/>
      <c r="I851" s="9"/>
    </row>
    <row r="852" ht="15.6" spans="1:9">
      <c r="A852" s="9">
        <v>4</v>
      </c>
      <c r="B852" s="15" t="s">
        <v>23</v>
      </c>
      <c r="C852" s="16"/>
      <c r="D852" s="16"/>
      <c r="E852" s="16">
        <v>1</v>
      </c>
      <c r="F852" s="16"/>
      <c r="G852" s="16"/>
      <c r="H852" s="14"/>
      <c r="I852" s="9"/>
    </row>
    <row r="853" ht="15.6" spans="1:9">
      <c r="A853" s="9"/>
      <c r="B853" s="12" t="s">
        <v>6</v>
      </c>
      <c r="C853" s="13" t="s">
        <v>24</v>
      </c>
      <c r="D853" s="13"/>
      <c r="E853" s="13"/>
      <c r="F853" s="13"/>
      <c r="G853" s="13"/>
      <c r="H853" s="14"/>
      <c r="I853" s="9"/>
    </row>
    <row r="854" ht="15.6" spans="1:9">
      <c r="A854" s="9"/>
      <c r="B854" s="15" t="s">
        <v>16</v>
      </c>
      <c r="C854" s="13" t="s">
        <v>17</v>
      </c>
      <c r="D854" s="13" t="s">
        <v>18</v>
      </c>
      <c r="E854" s="13" t="s">
        <v>19</v>
      </c>
      <c r="F854" s="13" t="s">
        <v>20</v>
      </c>
      <c r="G854" s="13" t="s">
        <v>21</v>
      </c>
      <c r="H854" s="14"/>
      <c r="I854" s="9"/>
    </row>
    <row r="855" ht="15.6" spans="1:9">
      <c r="A855" s="9">
        <v>5</v>
      </c>
      <c r="B855" s="17" t="s">
        <v>61</v>
      </c>
      <c r="C855" s="16">
        <v>7</v>
      </c>
      <c r="D855" s="16">
        <v>4</v>
      </c>
      <c r="E855" s="16"/>
      <c r="F855" s="16"/>
      <c r="G855" s="16"/>
      <c r="H855" s="14"/>
      <c r="I855" s="9"/>
    </row>
    <row r="856" ht="15.6" spans="1:9">
      <c r="A856" s="9">
        <v>6</v>
      </c>
      <c r="B856" s="17" t="s">
        <v>1519</v>
      </c>
      <c r="C856" s="16">
        <v>2</v>
      </c>
      <c r="D856" s="16"/>
      <c r="E856" s="16"/>
      <c r="F856" s="16"/>
      <c r="G856" s="16"/>
      <c r="H856" s="14"/>
      <c r="I856" s="9"/>
    </row>
    <row r="857" ht="15.6" spans="1:9">
      <c r="A857" s="9">
        <v>7</v>
      </c>
      <c r="B857" s="17" t="s">
        <v>90</v>
      </c>
      <c r="C857" s="16">
        <v>6</v>
      </c>
      <c r="D857" s="16"/>
      <c r="E857" s="16"/>
      <c r="F857" s="16"/>
      <c r="G857" s="16"/>
      <c r="H857" s="14"/>
      <c r="I857" s="9"/>
    </row>
    <row r="858" ht="15.6" spans="1:9">
      <c r="A858" s="9"/>
      <c r="B858" s="17"/>
      <c r="C858" s="43"/>
      <c r="D858" s="43"/>
      <c r="E858" s="43"/>
      <c r="F858" s="43"/>
      <c r="G858" s="43"/>
      <c r="H858" s="14"/>
      <c r="I858" s="9"/>
    </row>
    <row r="859" ht="15.6" spans="1:9">
      <c r="A859" s="9"/>
      <c r="B859" s="12" t="s">
        <v>6</v>
      </c>
      <c r="C859" s="13" t="s">
        <v>30</v>
      </c>
      <c r="D859" s="13"/>
      <c r="E859" s="13"/>
      <c r="F859" s="13"/>
      <c r="G859" s="9"/>
      <c r="H859" s="14"/>
      <c r="I859" s="9"/>
    </row>
    <row r="860" ht="15.6" spans="1:9">
      <c r="A860" s="9"/>
      <c r="B860" s="15" t="s">
        <v>8</v>
      </c>
      <c r="C860" s="13">
        <v>100</v>
      </c>
      <c r="D860" s="13">
        <v>200</v>
      </c>
      <c r="E860" s="13">
        <v>300</v>
      </c>
      <c r="F860" s="13" t="s">
        <v>31</v>
      </c>
      <c r="G860" s="9"/>
      <c r="H860" s="14"/>
      <c r="I860" s="9"/>
    </row>
    <row r="861" ht="15.6" spans="1:9">
      <c r="A861" s="9">
        <v>8</v>
      </c>
      <c r="B861" s="17" t="s">
        <v>32</v>
      </c>
      <c r="C861" s="16"/>
      <c r="D861" s="16"/>
      <c r="E861" s="16">
        <v>39</v>
      </c>
      <c r="F861" s="16">
        <v>10</v>
      </c>
      <c r="G861" s="9"/>
      <c r="H861" s="14"/>
      <c r="I861" s="9"/>
    </row>
    <row r="862" ht="15.6" spans="1:9">
      <c r="A862" s="9">
        <v>9</v>
      </c>
      <c r="B862" s="17" t="s">
        <v>65</v>
      </c>
      <c r="C862" s="16"/>
      <c r="D862" s="16">
        <v>10</v>
      </c>
      <c r="E862" s="16">
        <v>1</v>
      </c>
      <c r="F862" s="16"/>
      <c r="G862" s="9"/>
      <c r="H862" s="14"/>
      <c r="I862" s="9"/>
    </row>
    <row r="863" ht="15.6" spans="1:9">
      <c r="A863" s="9">
        <v>10</v>
      </c>
      <c r="B863" s="17" t="s">
        <v>66</v>
      </c>
      <c r="C863" s="16"/>
      <c r="D863" s="16"/>
      <c r="E863" s="16">
        <v>5</v>
      </c>
      <c r="F863" s="16">
        <v>15</v>
      </c>
      <c r="G863" s="9"/>
      <c r="H863" s="14"/>
      <c r="I863" s="9"/>
    </row>
    <row r="864" ht="15.6" spans="1:9">
      <c r="A864" s="9"/>
      <c r="B864" s="12" t="s">
        <v>6</v>
      </c>
      <c r="C864" s="13" t="s">
        <v>35</v>
      </c>
      <c r="D864" s="13"/>
      <c r="E864" s="13"/>
      <c r="F864" s="13"/>
      <c r="G864" s="9"/>
      <c r="H864" s="14"/>
      <c r="I864" s="9"/>
    </row>
    <row r="865" ht="15.6" spans="1:9">
      <c r="A865" s="9"/>
      <c r="B865" s="15" t="s">
        <v>8</v>
      </c>
      <c r="C865" s="13">
        <v>100</v>
      </c>
      <c r="D865" s="13">
        <v>200</v>
      </c>
      <c r="E865" s="13">
        <v>300</v>
      </c>
      <c r="F865" s="13" t="s">
        <v>31</v>
      </c>
      <c r="G865" s="9"/>
      <c r="H865" s="14"/>
      <c r="I865" s="9"/>
    </row>
    <row r="866" ht="15.6" spans="1:9">
      <c r="A866" s="9">
        <v>11</v>
      </c>
      <c r="B866" s="17" t="s">
        <v>68</v>
      </c>
      <c r="C866" s="16"/>
      <c r="D866" s="16"/>
      <c r="E866" s="16"/>
      <c r="F866" s="16">
        <v>5</v>
      </c>
      <c r="G866" s="9"/>
      <c r="H866" s="14"/>
      <c r="I866" s="9"/>
    </row>
    <row r="867" ht="15.6" spans="1:9">
      <c r="A867" s="9">
        <v>12</v>
      </c>
      <c r="B867" s="17" t="s">
        <v>69</v>
      </c>
      <c r="C867" s="16"/>
      <c r="D867" s="16">
        <v>1</v>
      </c>
      <c r="E867" s="16"/>
      <c r="F867" s="16"/>
      <c r="G867" s="9"/>
      <c r="H867" s="14"/>
      <c r="I867" s="9"/>
    </row>
    <row r="868" ht="15.6" spans="1:9">
      <c r="A868" s="9"/>
      <c r="B868" s="19" t="s">
        <v>6</v>
      </c>
      <c r="C868" s="20" t="s">
        <v>37</v>
      </c>
      <c r="D868" s="20"/>
      <c r="E868" s="20"/>
      <c r="F868" s="20" t="s">
        <v>7</v>
      </c>
      <c r="G868" s="20"/>
      <c r="H868" s="20"/>
      <c r="I868" s="9"/>
    </row>
    <row r="869" ht="15.6" spans="1:9">
      <c r="A869" s="9"/>
      <c r="B869" s="19"/>
      <c r="C869" s="20"/>
      <c r="D869" s="20"/>
      <c r="E869" s="20"/>
      <c r="F869" s="20"/>
      <c r="G869" s="20"/>
      <c r="H869" s="20"/>
      <c r="I869" s="9"/>
    </row>
    <row r="870" ht="15.6" spans="1:9">
      <c r="A870" s="9"/>
      <c r="B870" s="21" t="s">
        <v>8</v>
      </c>
      <c r="C870" s="22" t="s">
        <v>9</v>
      </c>
      <c r="D870" s="22" t="s">
        <v>10</v>
      </c>
      <c r="E870" s="22" t="s">
        <v>11</v>
      </c>
      <c r="F870" s="22" t="s">
        <v>9</v>
      </c>
      <c r="G870" s="22" t="s">
        <v>10</v>
      </c>
      <c r="H870" s="32" t="s">
        <v>11</v>
      </c>
      <c r="I870" s="9"/>
    </row>
    <row r="871" ht="15.6" spans="1:9">
      <c r="A871" s="9">
        <v>13</v>
      </c>
      <c r="B871" s="21" t="s">
        <v>111</v>
      </c>
      <c r="C871" s="16"/>
      <c r="D871" s="16"/>
      <c r="E871" s="16"/>
      <c r="F871" s="16">
        <v>43.8</v>
      </c>
      <c r="G871" s="16"/>
      <c r="H871" s="16"/>
      <c r="I871" s="9"/>
    </row>
    <row r="872" ht="15.6" spans="1:9">
      <c r="A872" s="9">
        <v>14</v>
      </c>
      <c r="B872" s="21" t="s">
        <v>97</v>
      </c>
      <c r="C872" s="16"/>
      <c r="D872" s="16"/>
      <c r="E872" s="16"/>
      <c r="F872" s="16">
        <v>13.1</v>
      </c>
      <c r="G872" s="16"/>
      <c r="H872" s="16"/>
      <c r="I872" s="9"/>
    </row>
    <row r="873" ht="15.6" spans="1:9">
      <c r="A873" s="9">
        <v>15</v>
      </c>
      <c r="B873" s="21" t="s">
        <v>12</v>
      </c>
      <c r="C873" s="16"/>
      <c r="D873" s="16">
        <v>25</v>
      </c>
      <c r="E873" s="16"/>
      <c r="F873" s="16"/>
      <c r="G873" s="16"/>
      <c r="H873" s="16"/>
      <c r="I873" s="9"/>
    </row>
    <row r="874" ht="15.6" spans="1:9">
      <c r="A874" s="9"/>
      <c r="B874" s="25" t="s">
        <v>40</v>
      </c>
      <c r="C874" s="26" t="s">
        <v>41</v>
      </c>
      <c r="D874" s="26"/>
      <c r="E874" s="26"/>
      <c r="F874" s="9"/>
      <c r="G874" s="9"/>
      <c r="H874" s="14"/>
      <c r="I874" s="9"/>
    </row>
    <row r="875" ht="15.6" spans="1:9">
      <c r="A875" s="9"/>
      <c r="B875" s="25"/>
      <c r="C875" s="13" t="s">
        <v>42</v>
      </c>
      <c r="D875" s="13" t="s">
        <v>43</v>
      </c>
      <c r="E875" s="13" t="s">
        <v>44</v>
      </c>
      <c r="F875" s="9"/>
      <c r="G875" s="9"/>
      <c r="H875" s="14"/>
      <c r="I875" s="9"/>
    </row>
    <row r="876" ht="15.6" spans="1:9">
      <c r="A876" s="9">
        <v>16</v>
      </c>
      <c r="B876" s="15" t="s">
        <v>191</v>
      </c>
      <c r="C876" s="16"/>
      <c r="D876" s="16"/>
      <c r="E876" s="16">
        <v>136.4</v>
      </c>
      <c r="F876" s="9"/>
      <c r="G876" s="9"/>
      <c r="H876" s="14"/>
      <c r="I876" s="9"/>
    </row>
    <row r="877" ht="15.6" spans="1:9">
      <c r="A877" s="9"/>
      <c r="B877" s="25" t="s">
        <v>40</v>
      </c>
      <c r="C877" s="26" t="s">
        <v>46</v>
      </c>
      <c r="D877" s="9"/>
      <c r="E877" s="9"/>
      <c r="F877" s="9"/>
      <c r="G877" s="9"/>
      <c r="H877" s="14"/>
      <c r="I877" s="9"/>
    </row>
    <row r="878" ht="15.6" spans="1:9">
      <c r="A878" s="9"/>
      <c r="B878" s="25"/>
      <c r="C878" s="26" t="s">
        <v>47</v>
      </c>
      <c r="D878" s="9"/>
      <c r="E878" s="9"/>
      <c r="F878" s="9"/>
      <c r="G878" s="9"/>
      <c r="H878" s="14"/>
      <c r="I878" s="9"/>
    </row>
    <row r="879" ht="15.6" spans="1:9">
      <c r="A879" s="9">
        <v>17</v>
      </c>
      <c r="B879" s="27" t="s">
        <v>48</v>
      </c>
      <c r="C879" s="16">
        <v>101.6</v>
      </c>
      <c r="D879" s="9"/>
      <c r="E879" s="9"/>
      <c r="F879" s="9"/>
      <c r="G879" s="9"/>
      <c r="H879" s="14"/>
      <c r="I879" s="9"/>
    </row>
    <row r="880" ht="15.6" spans="1:9">
      <c r="A880" s="9">
        <v>18</v>
      </c>
      <c r="B880" s="25" t="s">
        <v>73</v>
      </c>
      <c r="C880" s="16">
        <v>14</v>
      </c>
      <c r="D880" s="26"/>
      <c r="E880" s="26"/>
      <c r="F880" s="9"/>
      <c r="G880" s="9"/>
      <c r="H880" s="14"/>
      <c r="I880" s="9"/>
    </row>
    <row r="881" ht="15.6" spans="1:9">
      <c r="A881" s="9"/>
      <c r="B881" s="12" t="s">
        <v>6</v>
      </c>
      <c r="C881" s="26" t="s">
        <v>49</v>
      </c>
      <c r="D881" s="26"/>
      <c r="E881" s="26"/>
      <c r="F881" s="9"/>
      <c r="G881" s="9"/>
      <c r="H881" s="14"/>
      <c r="I881" s="9"/>
    </row>
    <row r="882" ht="15.6" spans="1:9">
      <c r="A882" s="9"/>
      <c r="B882" s="15" t="s">
        <v>50</v>
      </c>
      <c r="C882" s="26">
        <v>100</v>
      </c>
      <c r="D882" s="26">
        <v>200</v>
      </c>
      <c r="E882" s="26" t="s">
        <v>51</v>
      </c>
      <c r="F882" s="9"/>
      <c r="G882" s="9"/>
      <c r="H882" s="14"/>
      <c r="I882" s="9"/>
    </row>
    <row r="883" ht="15.6" spans="1:9">
      <c r="A883" s="9">
        <v>19</v>
      </c>
      <c r="B883" s="17" t="s">
        <v>52</v>
      </c>
      <c r="C883" s="16">
        <v>6</v>
      </c>
      <c r="D883" s="16">
        <v>1</v>
      </c>
      <c r="E883" s="16"/>
      <c r="F883" s="9"/>
      <c r="G883" s="9"/>
      <c r="H883" s="14"/>
      <c r="I883" s="9"/>
    </row>
    <row r="884" ht="15.6" spans="1:9">
      <c r="A884" s="9">
        <v>20</v>
      </c>
      <c r="B884" s="17" t="s">
        <v>53</v>
      </c>
      <c r="C884" s="16">
        <v>9</v>
      </c>
      <c r="D884" s="16">
        <v>3</v>
      </c>
      <c r="E884" s="16"/>
      <c r="F884" s="9"/>
      <c r="G884" s="9"/>
      <c r="H884" s="14"/>
      <c r="I884" s="9"/>
    </row>
    <row r="885" ht="15.6" spans="1:9">
      <c r="A885" s="9">
        <v>21</v>
      </c>
      <c r="B885" s="17" t="s">
        <v>169</v>
      </c>
      <c r="C885" s="16">
        <v>6</v>
      </c>
      <c r="D885" s="16"/>
      <c r="E885" s="16"/>
      <c r="F885" s="9"/>
      <c r="G885" s="9"/>
      <c r="H885" s="14"/>
      <c r="I885" s="9"/>
    </row>
    <row r="886" ht="15.6" spans="1:9">
      <c r="A886" s="9">
        <v>22</v>
      </c>
      <c r="B886" s="17" t="s">
        <v>55</v>
      </c>
      <c r="C886" s="16">
        <v>5</v>
      </c>
      <c r="D886" s="16"/>
      <c r="E886" s="16"/>
      <c r="F886" s="9"/>
      <c r="G886" s="9"/>
      <c r="H886" s="14"/>
      <c r="I886" s="9"/>
    </row>
    <row r="887" ht="31.2" spans="1:9">
      <c r="A887" s="9" t="s">
        <v>2485</v>
      </c>
      <c r="B887" s="9"/>
      <c r="C887" s="9"/>
      <c r="D887" s="9"/>
      <c r="E887" s="9"/>
      <c r="F887" s="9"/>
      <c r="G887" s="9"/>
      <c r="H887" s="10" t="s">
        <v>2486</v>
      </c>
      <c r="I887" s="9" t="s">
        <v>615</v>
      </c>
    </row>
    <row r="888" ht="15.6" spans="1:9">
      <c r="A888" s="11" t="s">
        <v>5</v>
      </c>
      <c r="B888" s="12" t="s">
        <v>6</v>
      </c>
      <c r="C888" s="13" t="s">
        <v>15</v>
      </c>
      <c r="D888" s="13"/>
      <c r="E888" s="13"/>
      <c r="F888" s="13"/>
      <c r="G888" s="13"/>
      <c r="H888" s="14"/>
      <c r="I888" s="9"/>
    </row>
    <row r="889" ht="15.6" spans="1:9">
      <c r="A889" s="9"/>
      <c r="B889" s="15" t="s">
        <v>16</v>
      </c>
      <c r="C889" s="13" t="s">
        <v>17</v>
      </c>
      <c r="D889" s="13" t="s">
        <v>18</v>
      </c>
      <c r="E889" s="13" t="s">
        <v>19</v>
      </c>
      <c r="F889" s="13" t="s">
        <v>20</v>
      </c>
      <c r="G889" s="13" t="s">
        <v>21</v>
      </c>
      <c r="H889" s="14"/>
      <c r="I889" s="9"/>
    </row>
    <row r="890" ht="15.6" spans="1:9">
      <c r="A890" s="9">
        <v>1</v>
      </c>
      <c r="B890" s="15" t="s">
        <v>59</v>
      </c>
      <c r="C890" s="16"/>
      <c r="D890" s="16">
        <v>1</v>
      </c>
      <c r="E890" s="16"/>
      <c r="F890" s="16"/>
      <c r="G890" s="16"/>
      <c r="H890" s="14"/>
      <c r="I890" s="9"/>
    </row>
    <row r="891" ht="15.6" spans="1:9">
      <c r="A891" s="9">
        <v>2</v>
      </c>
      <c r="B891" s="15" t="s">
        <v>89</v>
      </c>
      <c r="C891" s="16"/>
      <c r="D891" s="16"/>
      <c r="E891" s="16">
        <v>3</v>
      </c>
      <c r="F891" s="16"/>
      <c r="G891" s="16"/>
      <c r="H891" s="14"/>
      <c r="I891" s="9"/>
    </row>
    <row r="892" ht="15.6" spans="1:9">
      <c r="A892" s="9"/>
      <c r="B892" s="12" t="s">
        <v>6</v>
      </c>
      <c r="C892" s="13" t="s">
        <v>24</v>
      </c>
      <c r="D892" s="13"/>
      <c r="E892" s="13"/>
      <c r="F892" s="13"/>
      <c r="G892" s="13"/>
      <c r="H892" s="14"/>
      <c r="I892" s="9"/>
    </row>
    <row r="893" ht="15.6" spans="1:9">
      <c r="A893" s="9"/>
      <c r="B893" s="15" t="s">
        <v>16</v>
      </c>
      <c r="C893" s="13" t="s">
        <v>17</v>
      </c>
      <c r="D893" s="13" t="s">
        <v>18</v>
      </c>
      <c r="E893" s="13" t="s">
        <v>19</v>
      </c>
      <c r="F893" s="13" t="s">
        <v>20</v>
      </c>
      <c r="G893" s="13" t="s">
        <v>21</v>
      </c>
      <c r="H893" s="14"/>
      <c r="I893" s="9"/>
    </row>
    <row r="894" ht="15.6" spans="1:9">
      <c r="A894" s="9">
        <v>3</v>
      </c>
      <c r="B894" s="17" t="s">
        <v>61</v>
      </c>
      <c r="C894" s="16">
        <v>3</v>
      </c>
      <c r="D894" s="16"/>
      <c r="E894" s="16"/>
      <c r="F894" s="16"/>
      <c r="G894" s="16"/>
      <c r="H894" s="14"/>
      <c r="I894" s="9"/>
    </row>
    <row r="895" ht="15.6" spans="1:9">
      <c r="A895" s="9">
        <v>4</v>
      </c>
      <c r="B895" s="17" t="s">
        <v>25</v>
      </c>
      <c r="C895" s="16"/>
      <c r="D895" s="16"/>
      <c r="E895" s="16">
        <v>1</v>
      </c>
      <c r="F895" s="16"/>
      <c r="G895" s="16"/>
      <c r="H895" s="14"/>
      <c r="I895" s="9"/>
    </row>
    <row r="896" ht="15.6" spans="1:9">
      <c r="A896" s="9">
        <v>5</v>
      </c>
      <c r="B896" s="17" t="s">
        <v>2487</v>
      </c>
      <c r="C896" s="16"/>
      <c r="D896" s="16"/>
      <c r="E896" s="16">
        <v>1</v>
      </c>
      <c r="F896" s="16">
        <v>1</v>
      </c>
      <c r="G896" s="16">
        <v>1</v>
      </c>
      <c r="H896" s="14"/>
      <c r="I896" s="9"/>
    </row>
    <row r="897" ht="15.6" spans="1:9">
      <c r="A897" s="9"/>
      <c r="B897" s="35" t="s">
        <v>6</v>
      </c>
      <c r="C897" s="36" t="s">
        <v>37</v>
      </c>
      <c r="D897" s="37"/>
      <c r="E897" s="38"/>
      <c r="F897" s="36" t="s">
        <v>7</v>
      </c>
      <c r="G897" s="37"/>
      <c r="H897" s="38"/>
      <c r="I897" s="9"/>
    </row>
    <row r="898" ht="15.6" spans="1:9">
      <c r="A898" s="9"/>
      <c r="B898" s="39"/>
      <c r="C898" s="40"/>
      <c r="D898" s="41"/>
      <c r="E898" s="42"/>
      <c r="F898" s="40"/>
      <c r="G898" s="41"/>
      <c r="H898" s="42"/>
      <c r="I898" s="9"/>
    </row>
    <row r="899" ht="15.6" spans="1:9">
      <c r="A899" s="9"/>
      <c r="B899" s="21" t="s">
        <v>8</v>
      </c>
      <c r="C899" s="22" t="s">
        <v>9</v>
      </c>
      <c r="D899" s="22" t="s">
        <v>10</v>
      </c>
      <c r="E899" s="22" t="s">
        <v>11</v>
      </c>
      <c r="F899" s="22" t="s">
        <v>9</v>
      </c>
      <c r="G899" s="22" t="s">
        <v>10</v>
      </c>
      <c r="H899" s="32" t="s">
        <v>11</v>
      </c>
      <c r="I899" s="9"/>
    </row>
    <row r="900" ht="15.6" spans="1:9">
      <c r="A900" s="9">
        <v>6</v>
      </c>
      <c r="B900" s="21" t="s">
        <v>38</v>
      </c>
      <c r="C900" s="16"/>
      <c r="D900" s="16"/>
      <c r="E900" s="16"/>
      <c r="F900" s="16"/>
      <c r="G900" s="16">
        <v>5.9</v>
      </c>
      <c r="H900" s="16"/>
      <c r="I900" s="9"/>
    </row>
    <row r="901" ht="15.6" spans="1:9">
      <c r="A901" s="9">
        <v>7</v>
      </c>
      <c r="B901" s="21" t="s">
        <v>39</v>
      </c>
      <c r="C901" s="16"/>
      <c r="D901" s="16"/>
      <c r="E901" s="16"/>
      <c r="F901" s="16">
        <v>2.9</v>
      </c>
      <c r="G901" s="16"/>
      <c r="H901" s="16"/>
      <c r="I901" s="9"/>
    </row>
    <row r="902" ht="15.6" spans="1:9">
      <c r="A902" s="9">
        <v>8</v>
      </c>
      <c r="B902" s="21" t="s">
        <v>91</v>
      </c>
      <c r="C902" s="16"/>
      <c r="D902" s="16"/>
      <c r="E902" s="16"/>
      <c r="F902" s="16">
        <v>83.9</v>
      </c>
      <c r="G902" s="16"/>
      <c r="H902" s="16"/>
      <c r="I902" s="9"/>
    </row>
    <row r="903" ht="15.6" spans="1:9">
      <c r="A903" s="9">
        <v>9</v>
      </c>
      <c r="B903" s="21" t="s">
        <v>80</v>
      </c>
      <c r="C903" s="16"/>
      <c r="D903" s="16"/>
      <c r="E903" s="16"/>
      <c r="F903" s="16">
        <v>2.8</v>
      </c>
      <c r="G903" s="16"/>
      <c r="H903" s="16"/>
      <c r="I903" s="9"/>
    </row>
    <row r="904" ht="15.6" spans="1:9">
      <c r="A904" s="9">
        <v>10</v>
      </c>
      <c r="B904" s="21" t="s">
        <v>97</v>
      </c>
      <c r="C904" s="16"/>
      <c r="D904" s="16"/>
      <c r="E904" s="16"/>
      <c r="F904" s="16">
        <v>34.9</v>
      </c>
      <c r="G904" s="16">
        <v>34.8</v>
      </c>
      <c r="H904" s="16"/>
      <c r="I904" s="9"/>
    </row>
    <row r="905" ht="15.6" spans="1:9">
      <c r="A905" s="9">
        <v>11</v>
      </c>
      <c r="B905" s="21" t="s">
        <v>12</v>
      </c>
      <c r="C905" s="16"/>
      <c r="D905" s="16"/>
      <c r="E905" s="16">
        <v>286.8</v>
      </c>
      <c r="F905" s="16"/>
      <c r="G905" s="16">
        <v>59.8</v>
      </c>
      <c r="H905" s="16"/>
      <c r="I905" s="9"/>
    </row>
    <row r="906" ht="15.6" spans="1:9">
      <c r="A906" s="9"/>
      <c r="B906" s="25" t="s">
        <v>40</v>
      </c>
      <c r="C906" s="26" t="s">
        <v>46</v>
      </c>
      <c r="D906" s="9"/>
      <c r="E906" s="9"/>
      <c r="F906" s="9"/>
      <c r="G906" s="9"/>
      <c r="H906" s="14"/>
      <c r="I906" s="9"/>
    </row>
    <row r="907" ht="15.6" spans="1:9">
      <c r="A907" s="9"/>
      <c r="B907" s="25"/>
      <c r="C907" s="26" t="s">
        <v>47</v>
      </c>
      <c r="D907" s="9"/>
      <c r="E907" s="9"/>
      <c r="F907" s="9"/>
      <c r="G907" s="9"/>
      <c r="H907" s="14"/>
      <c r="I907" s="9"/>
    </row>
    <row r="908" ht="15.6" spans="1:9">
      <c r="A908" s="9">
        <v>12</v>
      </c>
      <c r="B908" s="27" t="s">
        <v>48</v>
      </c>
      <c r="C908" s="16">
        <v>781.4</v>
      </c>
      <c r="D908" s="9"/>
      <c r="E908" s="9"/>
      <c r="F908" s="9"/>
      <c r="G908" s="9"/>
      <c r="H908" s="14"/>
      <c r="I908" s="9"/>
    </row>
    <row r="909" ht="15.6" spans="1:9">
      <c r="A909" s="9"/>
      <c r="B909" s="12" t="s">
        <v>6</v>
      </c>
      <c r="C909" s="26" t="s">
        <v>49</v>
      </c>
      <c r="D909" s="26"/>
      <c r="E909" s="26"/>
      <c r="F909" s="9"/>
      <c r="G909" s="9"/>
      <c r="H909" s="14"/>
      <c r="I909" s="9"/>
    </row>
    <row r="910" ht="15.6" spans="1:9">
      <c r="A910" s="9"/>
      <c r="B910" s="15" t="s">
        <v>50</v>
      </c>
      <c r="C910" s="26">
        <v>100</v>
      </c>
      <c r="D910" s="26">
        <v>200</v>
      </c>
      <c r="E910" s="26" t="s">
        <v>51</v>
      </c>
      <c r="F910" s="9"/>
      <c r="G910" s="9"/>
      <c r="H910" s="14"/>
      <c r="I910" s="9"/>
    </row>
    <row r="911" ht="15.6" spans="1:9">
      <c r="A911" s="9">
        <v>13</v>
      </c>
      <c r="B911" s="17" t="s">
        <v>52</v>
      </c>
      <c r="C911" s="16">
        <v>4</v>
      </c>
      <c r="D911" s="16">
        <v>3</v>
      </c>
      <c r="E911" s="16"/>
      <c r="F911" s="9"/>
      <c r="G911" s="9"/>
      <c r="H911" s="14"/>
      <c r="I911" s="9"/>
    </row>
    <row r="912" ht="15.6" spans="1:9">
      <c r="A912" s="9">
        <v>14</v>
      </c>
      <c r="B912" s="17" t="s">
        <v>84</v>
      </c>
      <c r="C912" s="16">
        <v>46</v>
      </c>
      <c r="D912" s="16">
        <v>16</v>
      </c>
      <c r="E912" s="16"/>
      <c r="F912" s="9"/>
      <c r="G912" s="9"/>
      <c r="H912" s="14"/>
      <c r="I912" s="9"/>
    </row>
    <row r="913" ht="15.6" spans="1:9">
      <c r="A913" s="9">
        <v>15</v>
      </c>
      <c r="B913" s="17" t="s">
        <v>53</v>
      </c>
      <c r="C913" s="16">
        <v>3</v>
      </c>
      <c r="D913" s="16"/>
      <c r="E913" s="16"/>
      <c r="F913" s="9"/>
      <c r="G913" s="9"/>
      <c r="H913" s="14"/>
      <c r="I913" s="9"/>
    </row>
    <row r="914" ht="15.6" spans="1:9">
      <c r="A914" s="9">
        <v>16</v>
      </c>
      <c r="B914" s="17" t="s">
        <v>55</v>
      </c>
      <c r="C914" s="16">
        <v>2</v>
      </c>
      <c r="D914" s="16"/>
      <c r="E914" s="16"/>
      <c r="F914" s="9"/>
      <c r="G914" s="9"/>
      <c r="H914" s="14"/>
      <c r="I914" s="9"/>
    </row>
    <row r="915" ht="31.2" spans="1:9">
      <c r="A915" s="9" t="s">
        <v>2488</v>
      </c>
      <c r="B915" s="9"/>
      <c r="C915" s="9"/>
      <c r="D915" s="9"/>
      <c r="E915" s="9"/>
      <c r="F915" s="9"/>
      <c r="G915" s="9"/>
      <c r="H915" s="10" t="s">
        <v>2489</v>
      </c>
      <c r="I915" s="9" t="s">
        <v>615</v>
      </c>
    </row>
    <row r="916" ht="15.6" spans="1:9">
      <c r="A916" s="11" t="s">
        <v>5</v>
      </c>
      <c r="B916" s="12" t="s">
        <v>6</v>
      </c>
      <c r="C916" s="13" t="s">
        <v>15</v>
      </c>
      <c r="D916" s="13"/>
      <c r="E916" s="13"/>
      <c r="F916" s="13"/>
      <c r="G916" s="13"/>
      <c r="H916" s="14"/>
      <c r="I916" s="9"/>
    </row>
    <row r="917" ht="15.6" spans="1:9">
      <c r="A917" s="9"/>
      <c r="B917" s="15" t="s">
        <v>16</v>
      </c>
      <c r="C917" s="13" t="s">
        <v>17</v>
      </c>
      <c r="D917" s="13" t="s">
        <v>18</v>
      </c>
      <c r="E917" s="13" t="s">
        <v>19</v>
      </c>
      <c r="F917" s="13" t="s">
        <v>20</v>
      </c>
      <c r="G917" s="13" t="s">
        <v>21</v>
      </c>
      <c r="H917" s="14"/>
      <c r="I917" s="9"/>
    </row>
    <row r="918" ht="15.6" spans="1:9">
      <c r="A918" s="9">
        <v>1</v>
      </c>
      <c r="B918" s="15" t="s">
        <v>58</v>
      </c>
      <c r="C918" s="16"/>
      <c r="D918" s="16">
        <v>1</v>
      </c>
      <c r="E918" s="16">
        <v>4</v>
      </c>
      <c r="F918" s="16"/>
      <c r="G918" s="16"/>
      <c r="H918" s="14"/>
      <c r="I918" s="9"/>
    </row>
    <row r="919" ht="15.6" spans="1:9">
      <c r="A919" s="9">
        <v>2</v>
      </c>
      <c r="B919" s="15" t="s">
        <v>115</v>
      </c>
      <c r="C919" s="16">
        <v>5</v>
      </c>
      <c r="D919" s="16">
        <v>15</v>
      </c>
      <c r="E919" s="16">
        <v>10</v>
      </c>
      <c r="F919" s="16"/>
      <c r="G919" s="16"/>
      <c r="H919" s="14"/>
      <c r="I919" s="9"/>
    </row>
    <row r="920" ht="15.6" spans="1:9">
      <c r="A920" s="9">
        <v>3</v>
      </c>
      <c r="B920" s="15" t="s">
        <v>89</v>
      </c>
      <c r="C920" s="16"/>
      <c r="D920" s="16">
        <v>3</v>
      </c>
      <c r="E920" s="16">
        <v>6</v>
      </c>
      <c r="F920" s="16">
        <v>1</v>
      </c>
      <c r="G920" s="16">
        <v>1</v>
      </c>
      <c r="H920" s="14"/>
      <c r="I920" s="9"/>
    </row>
    <row r="921" ht="15.6" spans="1:9">
      <c r="A921" s="9">
        <v>4</v>
      </c>
      <c r="B921" s="15" t="s">
        <v>76</v>
      </c>
      <c r="C921" s="16"/>
      <c r="D921" s="16"/>
      <c r="E921" s="16"/>
      <c r="F921" s="16">
        <v>9</v>
      </c>
      <c r="G921" s="16">
        <v>4</v>
      </c>
      <c r="H921" s="14"/>
      <c r="I921" s="9"/>
    </row>
    <row r="922" ht="15.6" spans="1:9">
      <c r="A922" s="9">
        <v>5</v>
      </c>
      <c r="B922" s="15" t="s">
        <v>60</v>
      </c>
      <c r="C922" s="16">
        <v>24</v>
      </c>
      <c r="D922" s="16"/>
      <c r="E922" s="16"/>
      <c r="F922" s="16"/>
      <c r="G922" s="16"/>
      <c r="H922" s="14"/>
      <c r="I922" s="9"/>
    </row>
    <row r="923" ht="15.6" spans="1:9">
      <c r="A923" s="9"/>
      <c r="B923" s="12" t="s">
        <v>6</v>
      </c>
      <c r="C923" s="13" t="s">
        <v>24</v>
      </c>
      <c r="D923" s="13"/>
      <c r="E923" s="13"/>
      <c r="F923" s="13"/>
      <c r="G923" s="13"/>
      <c r="H923" s="14"/>
      <c r="I923" s="9"/>
    </row>
    <row r="924" ht="15.6" spans="1:9">
      <c r="A924" s="9"/>
      <c r="B924" s="15" t="s">
        <v>16</v>
      </c>
      <c r="C924" s="13" t="s">
        <v>17</v>
      </c>
      <c r="D924" s="13" t="s">
        <v>18</v>
      </c>
      <c r="E924" s="13" t="s">
        <v>19</v>
      </c>
      <c r="F924" s="13" t="s">
        <v>20</v>
      </c>
      <c r="G924" s="13" t="s">
        <v>21</v>
      </c>
      <c r="H924" s="14"/>
      <c r="I924" s="9"/>
    </row>
    <row r="925" ht="15.6" spans="1:9">
      <c r="A925" s="9">
        <v>6</v>
      </c>
      <c r="B925" s="17" t="s">
        <v>726</v>
      </c>
      <c r="C925" s="16"/>
      <c r="D925" s="16"/>
      <c r="E925" s="16">
        <v>2</v>
      </c>
      <c r="F925" s="16">
        <v>2</v>
      </c>
      <c r="G925" s="16"/>
      <c r="H925" s="14"/>
      <c r="I925" s="9"/>
    </row>
    <row r="926" ht="15.6" spans="1:9">
      <c r="A926" s="9">
        <v>7</v>
      </c>
      <c r="B926" s="17" t="s">
        <v>61</v>
      </c>
      <c r="C926" s="16">
        <v>20</v>
      </c>
      <c r="D926" s="16"/>
      <c r="E926" s="16"/>
      <c r="F926" s="16"/>
      <c r="G926" s="16"/>
      <c r="H926" s="14"/>
      <c r="I926" s="9"/>
    </row>
    <row r="927" ht="15.6" spans="1:9">
      <c r="A927" s="9">
        <v>8</v>
      </c>
      <c r="B927" s="17" t="s">
        <v>25</v>
      </c>
      <c r="C927" s="16"/>
      <c r="D927" s="16">
        <v>2</v>
      </c>
      <c r="E927" s="16">
        <v>33</v>
      </c>
      <c r="F927" s="16"/>
      <c r="G927" s="16">
        <v>1</v>
      </c>
      <c r="H927" s="14"/>
      <c r="I927" s="9"/>
    </row>
    <row r="928" ht="15.6" spans="1:9">
      <c r="A928" s="9">
        <v>9</v>
      </c>
      <c r="B928" s="17" t="s">
        <v>388</v>
      </c>
      <c r="C928" s="16"/>
      <c r="D928" s="16">
        <v>2</v>
      </c>
      <c r="E928" s="16"/>
      <c r="F928" s="16"/>
      <c r="G928" s="16"/>
      <c r="H928" s="14"/>
      <c r="I928" s="9"/>
    </row>
    <row r="929" ht="15.6" spans="1:9">
      <c r="A929" s="9">
        <v>10</v>
      </c>
      <c r="B929" s="17" t="s">
        <v>186</v>
      </c>
      <c r="C929" s="16"/>
      <c r="D929" s="16"/>
      <c r="E929" s="16">
        <v>1</v>
      </c>
      <c r="F929" s="16"/>
      <c r="G929" s="16"/>
      <c r="H929" s="14"/>
      <c r="I929" s="9"/>
    </row>
    <row r="930" ht="15.6" spans="1:9">
      <c r="A930" s="9">
        <v>11</v>
      </c>
      <c r="B930" s="17" t="s">
        <v>390</v>
      </c>
      <c r="C930" s="16"/>
      <c r="D930" s="16"/>
      <c r="E930" s="16">
        <v>1</v>
      </c>
      <c r="F930" s="16"/>
      <c r="G930" s="16"/>
      <c r="H930" s="14"/>
      <c r="I930" s="9"/>
    </row>
    <row r="931" ht="15.6" spans="1:9">
      <c r="A931" s="9">
        <v>12</v>
      </c>
      <c r="B931" s="17" t="s">
        <v>26</v>
      </c>
      <c r="C931" s="16"/>
      <c r="D931" s="16"/>
      <c r="E931" s="16">
        <v>24</v>
      </c>
      <c r="F931" s="16"/>
      <c r="G931" s="16"/>
      <c r="H931" s="14"/>
      <c r="I931" s="9"/>
    </row>
    <row r="932" ht="15.6" spans="1:9">
      <c r="A932" s="9">
        <v>13</v>
      </c>
      <c r="B932" s="17" t="s">
        <v>2237</v>
      </c>
      <c r="C932" s="16"/>
      <c r="D932" s="16">
        <v>2</v>
      </c>
      <c r="E932" s="16"/>
      <c r="F932" s="16"/>
      <c r="G932" s="16"/>
      <c r="H932" s="14"/>
      <c r="I932" s="9"/>
    </row>
    <row r="933" ht="15.6" spans="1:9">
      <c r="A933" s="9">
        <v>14</v>
      </c>
      <c r="B933" s="17" t="s">
        <v>90</v>
      </c>
      <c r="C933" s="16">
        <v>3</v>
      </c>
      <c r="D933" s="16"/>
      <c r="E933" s="16"/>
      <c r="F933" s="16"/>
      <c r="G933" s="16"/>
      <c r="H933" s="14"/>
      <c r="I933" s="9"/>
    </row>
    <row r="934" ht="15.6" spans="1:9">
      <c r="A934" s="9"/>
      <c r="B934" s="12" t="s">
        <v>6</v>
      </c>
      <c r="C934" s="13" t="s">
        <v>30</v>
      </c>
      <c r="D934" s="13"/>
      <c r="E934" s="13"/>
      <c r="F934" s="13"/>
      <c r="G934" s="9"/>
      <c r="H934" s="14"/>
      <c r="I934" s="9"/>
    </row>
    <row r="935" ht="15.6" spans="1:9">
      <c r="A935" s="9"/>
      <c r="B935" s="15" t="s">
        <v>8</v>
      </c>
      <c r="C935" s="13">
        <v>100</v>
      </c>
      <c r="D935" s="13">
        <v>200</v>
      </c>
      <c r="E935" s="13">
        <v>300</v>
      </c>
      <c r="F935" s="13" t="s">
        <v>31</v>
      </c>
      <c r="G935" s="9"/>
      <c r="H935" s="14"/>
      <c r="I935" s="9"/>
    </row>
    <row r="936" ht="15.6" spans="1:9">
      <c r="A936" s="9">
        <v>15</v>
      </c>
      <c r="B936" s="17" t="s">
        <v>63</v>
      </c>
      <c r="C936" s="16">
        <v>3</v>
      </c>
      <c r="D936" s="16">
        <v>43</v>
      </c>
      <c r="E936" s="16"/>
      <c r="F936" s="16"/>
      <c r="G936" s="9"/>
      <c r="H936" s="14"/>
      <c r="I936" s="9"/>
    </row>
    <row r="937" ht="15.6" spans="1:9">
      <c r="A937" s="9">
        <v>16</v>
      </c>
      <c r="B937" s="17" t="s">
        <v>32</v>
      </c>
      <c r="C937" s="16"/>
      <c r="D937" s="16"/>
      <c r="E937" s="16">
        <v>11</v>
      </c>
      <c r="F937" s="16"/>
      <c r="G937" s="9"/>
      <c r="H937" s="14"/>
      <c r="I937" s="9"/>
    </row>
    <row r="938" ht="15.6" spans="1:9">
      <c r="A938" s="9">
        <v>17</v>
      </c>
      <c r="B938" s="17" t="s">
        <v>118</v>
      </c>
      <c r="C938" s="16">
        <v>1</v>
      </c>
      <c r="D938" s="16">
        <v>1</v>
      </c>
      <c r="E938" s="16">
        <v>2</v>
      </c>
      <c r="F938" s="16"/>
      <c r="G938" s="9"/>
      <c r="H938" s="14"/>
      <c r="I938" s="9"/>
    </row>
    <row r="939" ht="15.6" spans="1:9">
      <c r="A939" s="9">
        <v>18</v>
      </c>
      <c r="B939" s="17" t="s">
        <v>64</v>
      </c>
      <c r="C939" s="16"/>
      <c r="D939" s="16"/>
      <c r="E939" s="16">
        <v>9</v>
      </c>
      <c r="F939" s="16"/>
      <c r="G939" s="9"/>
      <c r="H939" s="14"/>
      <c r="I939" s="9"/>
    </row>
    <row r="940" ht="15.6" spans="1:9">
      <c r="A940" s="9">
        <v>19</v>
      </c>
      <c r="B940" s="17" t="s">
        <v>12</v>
      </c>
      <c r="C940" s="16"/>
      <c r="D940" s="16"/>
      <c r="E940" s="16">
        <v>38</v>
      </c>
      <c r="F940" s="16">
        <v>6</v>
      </c>
      <c r="G940" s="9"/>
      <c r="H940" s="14"/>
      <c r="I940" s="9"/>
    </row>
    <row r="941" ht="15.6" spans="1:9">
      <c r="A941" s="9">
        <v>20</v>
      </c>
      <c r="B941" s="17" t="s">
        <v>66</v>
      </c>
      <c r="C941" s="16"/>
      <c r="D941" s="16"/>
      <c r="E941" s="16">
        <v>119</v>
      </c>
      <c r="F941" s="16">
        <v>22</v>
      </c>
      <c r="G941" s="9"/>
      <c r="H941" s="14"/>
      <c r="I941" s="9"/>
    </row>
    <row r="942" ht="15.6" spans="1:9">
      <c r="A942" s="9">
        <v>21</v>
      </c>
      <c r="B942" s="17" t="s">
        <v>393</v>
      </c>
      <c r="C942" s="16"/>
      <c r="D942" s="16"/>
      <c r="E942" s="16">
        <v>3</v>
      </c>
      <c r="F942" s="16">
        <v>1</v>
      </c>
      <c r="G942" s="9"/>
      <c r="H942" s="14"/>
      <c r="I942" s="9"/>
    </row>
    <row r="943" ht="15.6" spans="1:9">
      <c r="A943" s="9"/>
      <c r="B943" s="12" t="s">
        <v>6</v>
      </c>
      <c r="C943" s="13" t="s">
        <v>35</v>
      </c>
      <c r="D943" s="13"/>
      <c r="E943" s="13"/>
      <c r="F943" s="13"/>
      <c r="G943" s="9"/>
      <c r="H943" s="14"/>
      <c r="I943" s="9"/>
    </row>
    <row r="944" ht="15.6" spans="1:9">
      <c r="A944" s="9"/>
      <c r="B944" s="15" t="s">
        <v>8</v>
      </c>
      <c r="C944" s="13">
        <v>100</v>
      </c>
      <c r="D944" s="13">
        <v>200</v>
      </c>
      <c r="E944" s="13">
        <v>300</v>
      </c>
      <c r="F944" s="13" t="s">
        <v>31</v>
      </c>
      <c r="G944" s="9"/>
      <c r="H944" s="14"/>
      <c r="I944" s="9"/>
    </row>
    <row r="945" ht="15.6" spans="1:9">
      <c r="A945" s="9">
        <v>22</v>
      </c>
      <c r="B945" s="17" t="s">
        <v>68</v>
      </c>
      <c r="C945" s="16"/>
      <c r="D945" s="16"/>
      <c r="E945" s="16"/>
      <c r="F945" s="16">
        <v>6</v>
      </c>
      <c r="G945" s="9"/>
      <c r="H945" s="14"/>
      <c r="I945" s="9"/>
    </row>
    <row r="946" ht="15.6" spans="1:9">
      <c r="A946" s="9">
        <v>23</v>
      </c>
      <c r="B946" s="17" t="s">
        <v>134</v>
      </c>
      <c r="C946" s="16"/>
      <c r="D946" s="16"/>
      <c r="E946" s="16">
        <v>19</v>
      </c>
      <c r="F946" s="16"/>
      <c r="G946" s="9"/>
      <c r="H946" s="14"/>
      <c r="I946" s="9"/>
    </row>
    <row r="947" ht="15.6" spans="1:9">
      <c r="A947" s="9">
        <v>24</v>
      </c>
      <c r="B947" s="17" t="s">
        <v>36</v>
      </c>
      <c r="C947" s="16"/>
      <c r="D947" s="16"/>
      <c r="E947" s="16">
        <v>10</v>
      </c>
      <c r="F947" s="16"/>
      <c r="G947" s="9"/>
      <c r="H947" s="14"/>
      <c r="I947" s="9"/>
    </row>
    <row r="948" ht="15.6" spans="1:9">
      <c r="A948" s="9">
        <v>25</v>
      </c>
      <c r="B948" s="17" t="s">
        <v>69</v>
      </c>
      <c r="C948" s="16"/>
      <c r="D948" s="16"/>
      <c r="E948" s="16">
        <v>17</v>
      </c>
      <c r="F948" s="16"/>
      <c r="G948" s="9"/>
      <c r="H948" s="14"/>
      <c r="I948" s="9"/>
    </row>
    <row r="949" ht="15.6" spans="1:9">
      <c r="A949" s="9"/>
      <c r="B949" s="19" t="s">
        <v>6</v>
      </c>
      <c r="C949" s="20" t="s">
        <v>7</v>
      </c>
      <c r="D949" s="20"/>
      <c r="E949" s="20"/>
      <c r="F949" s="9"/>
      <c r="G949" s="9"/>
      <c r="H949" s="14"/>
      <c r="I949" s="9"/>
    </row>
    <row r="950" ht="15.6" spans="1:9">
      <c r="A950" s="9"/>
      <c r="B950" s="19"/>
      <c r="C950" s="20"/>
      <c r="D950" s="20"/>
      <c r="E950" s="20"/>
      <c r="F950" s="9"/>
      <c r="G950" s="9"/>
      <c r="H950" s="14"/>
      <c r="I950" s="9"/>
    </row>
    <row r="951" ht="15.6" spans="1:9">
      <c r="A951" s="9"/>
      <c r="B951" s="21" t="s">
        <v>8</v>
      </c>
      <c r="C951" s="22" t="s">
        <v>9</v>
      </c>
      <c r="D951" s="22" t="s">
        <v>10</v>
      </c>
      <c r="E951" s="22" t="s">
        <v>11</v>
      </c>
      <c r="F951" s="9"/>
      <c r="G951" s="9"/>
      <c r="H951" s="14"/>
      <c r="I951" s="9"/>
    </row>
    <row r="952" ht="15.6" spans="1:9">
      <c r="A952" s="9">
        <v>26</v>
      </c>
      <c r="B952" s="21" t="s">
        <v>79</v>
      </c>
      <c r="C952" s="16">
        <v>60</v>
      </c>
      <c r="D952" s="16"/>
      <c r="E952" s="16"/>
      <c r="F952" s="9"/>
      <c r="G952" s="9"/>
      <c r="H952" s="14"/>
      <c r="I952" s="9"/>
    </row>
    <row r="953" ht="15.6" spans="1:9">
      <c r="A953" s="9">
        <v>27</v>
      </c>
      <c r="B953" s="21" t="s">
        <v>34</v>
      </c>
      <c r="C953" s="16"/>
      <c r="D953" s="16">
        <v>57.1</v>
      </c>
      <c r="E953" s="16"/>
      <c r="F953" s="9"/>
      <c r="G953" s="9"/>
      <c r="H953" s="14"/>
      <c r="I953" s="9"/>
    </row>
    <row r="954" ht="15.6" spans="1:9">
      <c r="A954" s="9"/>
      <c r="B954" s="25" t="s">
        <v>40</v>
      </c>
      <c r="C954" s="26" t="s">
        <v>41</v>
      </c>
      <c r="D954" s="26"/>
      <c r="E954" s="26"/>
      <c r="F954" s="9"/>
      <c r="G954" s="9"/>
      <c r="H954" s="14"/>
      <c r="I954" s="9"/>
    </row>
    <row r="955" ht="15.6" spans="1:9">
      <c r="A955" s="9"/>
      <c r="B955" s="25"/>
      <c r="C955" s="13" t="s">
        <v>42</v>
      </c>
      <c r="D955" s="13" t="s">
        <v>43</v>
      </c>
      <c r="E955" s="13" t="s">
        <v>44</v>
      </c>
      <c r="F955" s="9"/>
      <c r="G955" s="9"/>
      <c r="H955" s="14"/>
      <c r="I955" s="9"/>
    </row>
    <row r="956" ht="15.6" spans="1:9">
      <c r="A956" s="9">
        <v>28</v>
      </c>
      <c r="B956" s="15" t="s">
        <v>191</v>
      </c>
      <c r="C956" s="16"/>
      <c r="D956" s="16"/>
      <c r="E956" s="16">
        <v>303.2</v>
      </c>
      <c r="F956" s="9"/>
      <c r="G956" s="9"/>
      <c r="H956" s="14"/>
      <c r="I956" s="9"/>
    </row>
    <row r="957" ht="15.6" spans="1:9">
      <c r="A957" s="9"/>
      <c r="B957" s="25" t="s">
        <v>40</v>
      </c>
      <c r="C957" s="26" t="s">
        <v>46</v>
      </c>
      <c r="D957" s="9"/>
      <c r="E957" s="9"/>
      <c r="F957" s="9"/>
      <c r="G957" s="9"/>
      <c r="H957" s="14"/>
      <c r="I957" s="9"/>
    </row>
    <row r="958" ht="15.6" spans="1:9">
      <c r="A958" s="9"/>
      <c r="B958" s="25"/>
      <c r="C958" s="26" t="s">
        <v>47</v>
      </c>
      <c r="D958" s="9"/>
      <c r="E958" s="9"/>
      <c r="F958" s="9"/>
      <c r="G958" s="9"/>
      <c r="H958" s="14"/>
      <c r="I958" s="9"/>
    </row>
    <row r="959" ht="15.6" spans="1:9">
      <c r="A959" s="9">
        <v>29</v>
      </c>
      <c r="B959" s="27" t="s">
        <v>400</v>
      </c>
      <c r="C959" s="16">
        <v>425.2</v>
      </c>
      <c r="D959" s="9"/>
      <c r="E959" s="9"/>
      <c r="F959" s="9"/>
      <c r="G959" s="9"/>
      <c r="H959" s="14"/>
      <c r="I959" s="9"/>
    </row>
    <row r="960" ht="15.6" spans="1:9">
      <c r="A960" s="9">
        <v>30</v>
      </c>
      <c r="B960" s="27" t="s">
        <v>143</v>
      </c>
      <c r="C960" s="16">
        <v>161</v>
      </c>
      <c r="D960" s="9"/>
      <c r="E960" s="9"/>
      <c r="F960" s="9"/>
      <c r="G960" s="9"/>
      <c r="H960" s="14"/>
      <c r="I960" s="9"/>
    </row>
    <row r="961" ht="15.6" spans="1:9">
      <c r="A961" s="9">
        <v>31</v>
      </c>
      <c r="B961" s="27" t="s">
        <v>350</v>
      </c>
      <c r="C961" s="16">
        <v>113</v>
      </c>
      <c r="D961" s="9"/>
      <c r="E961" s="9"/>
      <c r="F961" s="9"/>
      <c r="G961" s="9"/>
      <c r="H961" s="14"/>
      <c r="I961" s="9"/>
    </row>
    <row r="962" ht="15.6" spans="1:9">
      <c r="A962" s="9">
        <v>32</v>
      </c>
      <c r="B962" s="27" t="s">
        <v>73</v>
      </c>
      <c r="C962" s="16">
        <v>343.7</v>
      </c>
      <c r="D962" s="9"/>
      <c r="E962" s="9"/>
      <c r="F962" s="9"/>
      <c r="G962" s="9"/>
      <c r="H962" s="14"/>
      <c r="I962" s="9"/>
    </row>
    <row r="963" ht="15.6" spans="1:9">
      <c r="A963" s="9">
        <v>33</v>
      </c>
      <c r="B963" s="27" t="s">
        <v>48</v>
      </c>
      <c r="C963" s="16">
        <v>3028.4</v>
      </c>
      <c r="D963" s="9"/>
      <c r="E963" s="9"/>
      <c r="F963" s="9"/>
      <c r="G963" s="9"/>
      <c r="H963" s="14"/>
      <c r="I963" s="9"/>
    </row>
    <row r="964" ht="15.6" spans="1:9">
      <c r="A964" s="9"/>
      <c r="B964" s="12" t="s">
        <v>6</v>
      </c>
      <c r="C964" s="26" t="s">
        <v>49</v>
      </c>
      <c r="D964" s="26"/>
      <c r="E964" s="26"/>
      <c r="F964" s="9"/>
      <c r="G964" s="9"/>
      <c r="H964" s="14"/>
      <c r="I964" s="9"/>
    </row>
    <row r="965" ht="15.6" spans="1:9">
      <c r="A965" s="9"/>
      <c r="B965" s="15" t="s">
        <v>50</v>
      </c>
      <c r="C965" s="26">
        <v>100</v>
      </c>
      <c r="D965" s="26">
        <v>200</v>
      </c>
      <c r="E965" s="26" t="s">
        <v>51</v>
      </c>
      <c r="F965" s="9"/>
      <c r="G965" s="9"/>
      <c r="H965" s="14"/>
      <c r="I965" s="9"/>
    </row>
    <row r="966" ht="15.6" spans="1:9">
      <c r="A966" s="9">
        <v>34</v>
      </c>
      <c r="B966" s="17" t="s">
        <v>52</v>
      </c>
      <c r="C966" s="16"/>
      <c r="D966" s="16">
        <v>7</v>
      </c>
      <c r="E966" s="16"/>
      <c r="F966" s="9"/>
      <c r="G966" s="9"/>
      <c r="H966" s="14"/>
      <c r="I966" s="9"/>
    </row>
    <row r="967" ht="15.6" spans="1:9">
      <c r="A967" s="9">
        <v>35</v>
      </c>
      <c r="B967" s="17" t="s">
        <v>53</v>
      </c>
      <c r="C967" s="16"/>
      <c r="D967" s="16">
        <v>2</v>
      </c>
      <c r="E967" s="16"/>
      <c r="F967" s="9"/>
      <c r="G967" s="9"/>
      <c r="H967" s="14"/>
      <c r="I967" s="9"/>
    </row>
    <row r="968" ht="15.6" spans="1:9">
      <c r="A968" s="9">
        <v>36</v>
      </c>
      <c r="B968" s="17" t="s">
        <v>55</v>
      </c>
      <c r="C968" s="16"/>
      <c r="D968" s="16">
        <v>12</v>
      </c>
      <c r="E968" s="16"/>
      <c r="F968" s="9"/>
      <c r="G968" s="9"/>
      <c r="H968" s="14"/>
      <c r="I968" s="9"/>
    </row>
    <row r="969" ht="31.2" spans="1:9">
      <c r="A969" s="9" t="s">
        <v>2490</v>
      </c>
      <c r="B969" s="9"/>
      <c r="C969" s="9"/>
      <c r="D969" s="9"/>
      <c r="E969" s="9"/>
      <c r="F969" s="9"/>
      <c r="G969" s="9"/>
      <c r="H969" s="10" t="s">
        <v>2491</v>
      </c>
      <c r="I969" s="9" t="s">
        <v>615</v>
      </c>
    </row>
    <row r="970" ht="15.6" spans="1:9">
      <c r="A970" s="11" t="s">
        <v>5</v>
      </c>
      <c r="B970" s="12" t="s">
        <v>6</v>
      </c>
      <c r="C970" s="13" t="s">
        <v>15</v>
      </c>
      <c r="D970" s="13"/>
      <c r="E970" s="13"/>
      <c r="F970" s="13"/>
      <c r="G970" s="13"/>
      <c r="H970" s="14"/>
      <c r="I970" s="9"/>
    </row>
    <row r="971" ht="15.6" spans="1:9">
      <c r="A971" s="9"/>
      <c r="B971" s="15" t="s">
        <v>16</v>
      </c>
      <c r="C971" s="13" t="s">
        <v>17</v>
      </c>
      <c r="D971" s="13" t="s">
        <v>18</v>
      </c>
      <c r="E971" s="13" t="s">
        <v>19</v>
      </c>
      <c r="F971" s="13" t="s">
        <v>20</v>
      </c>
      <c r="G971" s="13" t="s">
        <v>21</v>
      </c>
      <c r="H971" s="14"/>
      <c r="I971" s="9"/>
    </row>
    <row r="972" ht="15.6" spans="1:9">
      <c r="A972" s="9">
        <v>1</v>
      </c>
      <c r="B972" s="15" t="s">
        <v>115</v>
      </c>
      <c r="C972" s="16"/>
      <c r="D972" s="16">
        <v>8</v>
      </c>
      <c r="E972" s="16"/>
      <c r="F972" s="16"/>
      <c r="G972" s="16"/>
      <c r="H972" s="14"/>
      <c r="I972" s="9"/>
    </row>
    <row r="973" ht="15.6" spans="1:9">
      <c r="A973" s="9">
        <v>2</v>
      </c>
      <c r="B973" s="15" t="s">
        <v>89</v>
      </c>
      <c r="C973" s="16"/>
      <c r="D973" s="16">
        <v>1</v>
      </c>
      <c r="E973" s="16">
        <v>9</v>
      </c>
      <c r="F973" s="16">
        <v>1</v>
      </c>
      <c r="G973" s="16">
        <v>2</v>
      </c>
      <c r="H973" s="14"/>
      <c r="I973" s="9"/>
    </row>
    <row r="974" ht="15.6" spans="1:9">
      <c r="A974" s="9">
        <v>3</v>
      </c>
      <c r="B974" s="15" t="s">
        <v>76</v>
      </c>
      <c r="C974" s="16"/>
      <c r="D974" s="16"/>
      <c r="E974" s="16">
        <v>1</v>
      </c>
      <c r="F974" s="16">
        <v>2</v>
      </c>
      <c r="G974" s="16">
        <v>5</v>
      </c>
      <c r="H974" s="14"/>
      <c r="I974" s="9"/>
    </row>
    <row r="975" ht="15.6" spans="1:9">
      <c r="A975" s="9"/>
      <c r="B975" s="12" t="s">
        <v>6</v>
      </c>
      <c r="C975" s="13" t="s">
        <v>24</v>
      </c>
      <c r="D975" s="13"/>
      <c r="E975" s="13"/>
      <c r="F975" s="13"/>
      <c r="G975" s="13"/>
      <c r="H975" s="14"/>
      <c r="I975" s="9"/>
    </row>
    <row r="976" ht="15.6" spans="1:9">
      <c r="A976" s="9"/>
      <c r="B976" s="15" t="s">
        <v>16</v>
      </c>
      <c r="C976" s="13" t="s">
        <v>17</v>
      </c>
      <c r="D976" s="13" t="s">
        <v>18</v>
      </c>
      <c r="E976" s="13" t="s">
        <v>19</v>
      </c>
      <c r="F976" s="13" t="s">
        <v>20</v>
      </c>
      <c r="G976" s="13" t="s">
        <v>21</v>
      </c>
      <c r="H976" s="14"/>
      <c r="I976" s="9"/>
    </row>
    <row r="977" ht="15.6" spans="1:9">
      <c r="A977" s="9">
        <v>4</v>
      </c>
      <c r="B977" s="17" t="s">
        <v>102</v>
      </c>
      <c r="C977" s="16"/>
      <c r="D977" s="16">
        <v>7</v>
      </c>
      <c r="E977" s="16"/>
      <c r="F977" s="16"/>
      <c r="G977" s="16"/>
      <c r="H977" s="14"/>
      <c r="I977" s="9"/>
    </row>
    <row r="978" ht="15.6" spans="1:9">
      <c r="A978" s="9">
        <v>5</v>
      </c>
      <c r="B978" s="17" t="s">
        <v>61</v>
      </c>
      <c r="C978" s="16">
        <v>8</v>
      </c>
      <c r="D978" s="16"/>
      <c r="E978" s="16"/>
      <c r="F978" s="16"/>
      <c r="G978" s="16"/>
      <c r="H978" s="14"/>
      <c r="I978" s="9"/>
    </row>
    <row r="979" ht="15.6" spans="1:9">
      <c r="A979" s="9">
        <v>6</v>
      </c>
      <c r="B979" s="17" t="s">
        <v>1519</v>
      </c>
      <c r="C979" s="16">
        <v>1</v>
      </c>
      <c r="D979" s="16">
        <v>1</v>
      </c>
      <c r="E979" s="16"/>
      <c r="F979" s="16"/>
      <c r="G979" s="16"/>
      <c r="H979" s="14"/>
      <c r="I979" s="9"/>
    </row>
    <row r="980" ht="15.6" spans="1:9">
      <c r="A980" s="9">
        <v>7</v>
      </c>
      <c r="B980" s="17" t="s">
        <v>107</v>
      </c>
      <c r="C980" s="16"/>
      <c r="D980" s="16">
        <v>2</v>
      </c>
      <c r="E980" s="16"/>
      <c r="F980" s="16"/>
      <c r="G980" s="16"/>
      <c r="H980" s="14"/>
      <c r="I980" s="9"/>
    </row>
    <row r="981" ht="15.6" spans="1:9">
      <c r="A981" s="9">
        <v>8</v>
      </c>
      <c r="B981" s="17" t="s">
        <v>147</v>
      </c>
      <c r="C981" s="16"/>
      <c r="D981" s="16">
        <v>1</v>
      </c>
      <c r="E981" s="16">
        <v>2</v>
      </c>
      <c r="F981" s="16"/>
      <c r="G981" s="16"/>
      <c r="H981" s="14"/>
      <c r="I981" s="9"/>
    </row>
    <row r="982" ht="15.6" spans="1:9">
      <c r="A982" s="9">
        <v>9</v>
      </c>
      <c r="B982" s="17" t="s">
        <v>347</v>
      </c>
      <c r="C982" s="16"/>
      <c r="D982" s="16"/>
      <c r="E982" s="16"/>
      <c r="F982" s="16">
        <v>1</v>
      </c>
      <c r="G982" s="16"/>
      <c r="H982" s="14"/>
      <c r="I982" s="9"/>
    </row>
    <row r="983" ht="15.6" spans="1:9">
      <c r="A983" s="9">
        <v>10</v>
      </c>
      <c r="B983" s="17" t="s">
        <v>124</v>
      </c>
      <c r="C983" s="16">
        <v>1</v>
      </c>
      <c r="D983" s="16">
        <v>1</v>
      </c>
      <c r="E983" s="16"/>
      <c r="F983" s="16"/>
      <c r="G983" s="16"/>
      <c r="H983" s="14"/>
      <c r="I983" s="9"/>
    </row>
    <row r="984" ht="15.6" spans="1:9">
      <c r="A984" s="9">
        <v>11</v>
      </c>
      <c r="B984" s="17" t="s">
        <v>29</v>
      </c>
      <c r="C984" s="16"/>
      <c r="D984" s="16">
        <v>3</v>
      </c>
      <c r="E984" s="16"/>
      <c r="F984" s="16"/>
      <c r="G984" s="16"/>
      <c r="H984" s="14"/>
      <c r="I984" s="9"/>
    </row>
    <row r="985" ht="15.6" spans="1:9">
      <c r="A985" s="9">
        <v>12</v>
      </c>
      <c r="B985" s="17" t="s">
        <v>90</v>
      </c>
      <c r="C985" s="16">
        <v>4</v>
      </c>
      <c r="D985" s="16">
        <v>2</v>
      </c>
      <c r="E985" s="16"/>
      <c r="F985" s="16"/>
      <c r="G985" s="16"/>
      <c r="H985" s="14"/>
      <c r="I985" s="9"/>
    </row>
    <row r="986" ht="15.6" spans="1:9">
      <c r="A986" s="9"/>
      <c r="B986" s="12" t="s">
        <v>6</v>
      </c>
      <c r="C986" s="13" t="s">
        <v>30</v>
      </c>
      <c r="D986" s="13"/>
      <c r="E986" s="13"/>
      <c r="F986" s="13"/>
      <c r="G986" s="9"/>
      <c r="H986" s="14"/>
      <c r="I986" s="9"/>
    </row>
    <row r="987" ht="15.6" spans="1:9">
      <c r="A987" s="9"/>
      <c r="B987" s="15" t="s">
        <v>8</v>
      </c>
      <c r="C987" s="13">
        <v>100</v>
      </c>
      <c r="D987" s="13">
        <v>200</v>
      </c>
      <c r="E987" s="13">
        <v>300</v>
      </c>
      <c r="F987" s="13" t="s">
        <v>31</v>
      </c>
      <c r="G987" s="9"/>
      <c r="H987" s="14"/>
      <c r="I987" s="9"/>
    </row>
    <row r="988" ht="15.6" spans="1:9">
      <c r="A988" s="9">
        <v>13</v>
      </c>
      <c r="B988" s="17" t="s">
        <v>32</v>
      </c>
      <c r="C988" s="16"/>
      <c r="D988" s="16"/>
      <c r="E988" s="16">
        <v>2</v>
      </c>
      <c r="F988" s="16">
        <v>37</v>
      </c>
      <c r="G988" s="9"/>
      <c r="H988" s="14"/>
      <c r="I988" s="9"/>
    </row>
    <row r="989" ht="15.6" spans="1:9">
      <c r="A989" s="9"/>
      <c r="B989" s="12" t="s">
        <v>6</v>
      </c>
      <c r="C989" s="13" t="s">
        <v>35</v>
      </c>
      <c r="D989" s="13"/>
      <c r="E989" s="13"/>
      <c r="F989" s="13"/>
      <c r="G989" s="9"/>
      <c r="H989" s="14"/>
      <c r="I989" s="9"/>
    </row>
    <row r="990" ht="15.6" spans="1:9">
      <c r="A990" s="9"/>
      <c r="B990" s="15" t="s">
        <v>8</v>
      </c>
      <c r="C990" s="13">
        <v>100</v>
      </c>
      <c r="D990" s="13">
        <v>200</v>
      </c>
      <c r="E990" s="13">
        <v>300</v>
      </c>
      <c r="F990" s="13" t="s">
        <v>31</v>
      </c>
      <c r="G990" s="9"/>
      <c r="H990" s="14"/>
      <c r="I990" s="9"/>
    </row>
    <row r="991" ht="15.6" spans="1:9">
      <c r="A991" s="9">
        <v>14</v>
      </c>
      <c r="B991" s="17" t="s">
        <v>68</v>
      </c>
      <c r="C991" s="16"/>
      <c r="D991" s="16"/>
      <c r="E991" s="16">
        <v>2</v>
      </c>
      <c r="F991" s="16">
        <v>17</v>
      </c>
      <c r="G991" s="9"/>
      <c r="H991" s="14"/>
      <c r="I991" s="9"/>
    </row>
    <row r="992" ht="15.6" spans="1:9">
      <c r="A992" s="9">
        <v>15</v>
      </c>
      <c r="B992" s="17" t="s">
        <v>2492</v>
      </c>
      <c r="C992" s="16"/>
      <c r="D992" s="16">
        <v>5</v>
      </c>
      <c r="E992" s="16">
        <v>6</v>
      </c>
      <c r="F992" s="16"/>
      <c r="G992" s="9"/>
      <c r="H992" s="14"/>
      <c r="I992" s="9"/>
    </row>
    <row r="993" ht="15.6" spans="1:9">
      <c r="A993" s="9">
        <v>16</v>
      </c>
      <c r="B993" s="17" t="s">
        <v>2493</v>
      </c>
      <c r="C993" s="16"/>
      <c r="D993" s="16"/>
      <c r="E993" s="16">
        <v>3</v>
      </c>
      <c r="F993" s="16"/>
      <c r="G993" s="9"/>
      <c r="H993" s="14"/>
      <c r="I993" s="9"/>
    </row>
    <row r="994" ht="15.6" spans="1:9">
      <c r="A994" s="9">
        <v>17</v>
      </c>
      <c r="B994" s="17" t="s">
        <v>69</v>
      </c>
      <c r="C994" s="16"/>
      <c r="D994" s="16">
        <v>3</v>
      </c>
      <c r="E994" s="16">
        <v>3</v>
      </c>
      <c r="F994" s="16"/>
      <c r="G994" s="9"/>
      <c r="H994" s="14"/>
      <c r="I994" s="9"/>
    </row>
    <row r="995" ht="15.6" spans="1:9">
      <c r="A995" s="9"/>
      <c r="B995" s="19" t="s">
        <v>6</v>
      </c>
      <c r="C995" s="20" t="s">
        <v>37</v>
      </c>
      <c r="D995" s="20"/>
      <c r="E995" s="20"/>
      <c r="F995" s="20" t="s">
        <v>7</v>
      </c>
      <c r="G995" s="20"/>
      <c r="H995" s="20"/>
      <c r="I995" s="9"/>
    </row>
    <row r="996" ht="15.6" spans="1:9">
      <c r="A996" s="9"/>
      <c r="B996" s="19"/>
      <c r="C996" s="20"/>
      <c r="D996" s="20"/>
      <c r="E996" s="20"/>
      <c r="F996" s="20"/>
      <c r="G996" s="20"/>
      <c r="H996" s="20"/>
      <c r="I996" s="9"/>
    </row>
    <row r="997" ht="15.6" spans="1:9">
      <c r="A997" s="9"/>
      <c r="B997" s="21" t="s">
        <v>8</v>
      </c>
      <c r="C997" s="22" t="s">
        <v>9</v>
      </c>
      <c r="D997" s="22" t="s">
        <v>10</v>
      </c>
      <c r="E997" s="22" t="s">
        <v>11</v>
      </c>
      <c r="F997" s="22" t="s">
        <v>9</v>
      </c>
      <c r="G997" s="22" t="s">
        <v>10</v>
      </c>
      <c r="H997" s="32" t="s">
        <v>11</v>
      </c>
      <c r="I997" s="9"/>
    </row>
    <row r="998" ht="15.6" spans="1:9">
      <c r="A998" s="9">
        <v>15</v>
      </c>
      <c r="B998" s="21" t="s">
        <v>111</v>
      </c>
      <c r="C998" s="16"/>
      <c r="D998" s="16"/>
      <c r="E998" s="16"/>
      <c r="F998" s="16">
        <v>19.3</v>
      </c>
      <c r="G998" s="16"/>
      <c r="H998" s="16"/>
      <c r="I998" s="9"/>
    </row>
    <row r="999" ht="15.6" spans="1:9">
      <c r="A999" s="9">
        <v>16</v>
      </c>
      <c r="B999" s="21" t="s">
        <v>96</v>
      </c>
      <c r="C999" s="16"/>
      <c r="D999" s="16"/>
      <c r="E999" s="16"/>
      <c r="F999" s="16">
        <v>179.9</v>
      </c>
      <c r="G999" s="16"/>
      <c r="H999" s="16"/>
      <c r="I999" s="9"/>
    </row>
    <row r="1000" ht="15.6" spans="1:9">
      <c r="A1000" s="9">
        <v>17</v>
      </c>
      <c r="B1000" s="21" t="s">
        <v>39</v>
      </c>
      <c r="C1000" s="16"/>
      <c r="D1000" s="16"/>
      <c r="E1000" s="16"/>
      <c r="F1000" s="16">
        <v>56.2</v>
      </c>
      <c r="G1000" s="16"/>
      <c r="H1000" s="16"/>
      <c r="I1000" s="9"/>
    </row>
    <row r="1001" ht="15.6" spans="1:9">
      <c r="A1001" s="9">
        <v>18</v>
      </c>
      <c r="B1001" s="21" t="s">
        <v>91</v>
      </c>
      <c r="C1001" s="16"/>
      <c r="D1001" s="16"/>
      <c r="E1001" s="16"/>
      <c r="F1001" s="16">
        <v>166.6</v>
      </c>
      <c r="G1001" s="16"/>
      <c r="H1001" s="16"/>
      <c r="I1001" s="9"/>
    </row>
    <row r="1002" ht="15.6" spans="1:9">
      <c r="A1002" s="9">
        <v>19</v>
      </c>
      <c r="B1002" s="21" t="s">
        <v>80</v>
      </c>
      <c r="C1002" s="16"/>
      <c r="D1002" s="16"/>
      <c r="E1002" s="16"/>
      <c r="F1002" s="16">
        <v>37.9</v>
      </c>
      <c r="G1002" s="16"/>
      <c r="H1002" s="16"/>
      <c r="I1002" s="9"/>
    </row>
    <row r="1003" ht="15.6" spans="1:9">
      <c r="A1003" s="9">
        <v>20</v>
      </c>
      <c r="B1003" s="21" t="s">
        <v>97</v>
      </c>
      <c r="C1003" s="16"/>
      <c r="D1003" s="16"/>
      <c r="E1003" s="16"/>
      <c r="F1003" s="16">
        <v>44.4</v>
      </c>
      <c r="G1003" s="16"/>
      <c r="H1003" s="16"/>
      <c r="I1003" s="9"/>
    </row>
    <row r="1004" ht="15.6" spans="1:9">
      <c r="A1004" s="9">
        <v>21</v>
      </c>
      <c r="B1004" s="21" t="s">
        <v>33</v>
      </c>
      <c r="C1004" s="16"/>
      <c r="D1004" s="16"/>
      <c r="E1004" s="16"/>
      <c r="F1004" s="16">
        <v>23.3</v>
      </c>
      <c r="G1004" s="16"/>
      <c r="H1004" s="16"/>
      <c r="I1004" s="9"/>
    </row>
    <row r="1005" ht="15.6" spans="1:9">
      <c r="A1005" s="9">
        <v>22</v>
      </c>
      <c r="B1005" s="21" t="s">
        <v>12</v>
      </c>
      <c r="C1005" s="16"/>
      <c r="D1005" s="16"/>
      <c r="E1005" s="16">
        <v>73.7</v>
      </c>
      <c r="F1005" s="16"/>
      <c r="G1005" s="16"/>
      <c r="H1005" s="16"/>
      <c r="I1005" s="9"/>
    </row>
    <row r="1006" ht="15.6" spans="1:9">
      <c r="A1006" s="9"/>
      <c r="B1006" s="25" t="s">
        <v>40</v>
      </c>
      <c r="C1006" s="26" t="s">
        <v>41</v>
      </c>
      <c r="D1006" s="26"/>
      <c r="E1006" s="26"/>
      <c r="F1006" s="9"/>
      <c r="G1006" s="9"/>
      <c r="H1006" s="14"/>
      <c r="I1006" s="9"/>
    </row>
    <row r="1007" ht="15.6" spans="1:9">
      <c r="A1007" s="9"/>
      <c r="B1007" s="25"/>
      <c r="C1007" s="13" t="s">
        <v>42</v>
      </c>
      <c r="D1007" s="13" t="s">
        <v>43</v>
      </c>
      <c r="E1007" s="13" t="s">
        <v>44</v>
      </c>
      <c r="F1007" s="9"/>
      <c r="G1007" s="9"/>
      <c r="H1007" s="14"/>
      <c r="I1007" s="9"/>
    </row>
    <row r="1008" ht="15.6" spans="1:9">
      <c r="A1008" s="9">
        <v>23</v>
      </c>
      <c r="B1008" s="15" t="s">
        <v>191</v>
      </c>
      <c r="C1008" s="16"/>
      <c r="D1008" s="16"/>
      <c r="E1008" s="16">
        <v>509.7</v>
      </c>
      <c r="F1008" s="9"/>
      <c r="G1008" s="9"/>
      <c r="H1008" s="14"/>
      <c r="I1008" s="9"/>
    </row>
    <row r="1009" ht="15.6" spans="1:9">
      <c r="A1009" s="9"/>
      <c r="B1009" s="25" t="s">
        <v>40</v>
      </c>
      <c r="C1009" s="26" t="s">
        <v>46</v>
      </c>
      <c r="D1009" s="9"/>
      <c r="E1009" s="9"/>
      <c r="F1009" s="9"/>
      <c r="G1009" s="9"/>
      <c r="H1009" s="14"/>
      <c r="I1009" s="9"/>
    </row>
    <row r="1010" ht="15.6" spans="1:9">
      <c r="A1010" s="9"/>
      <c r="B1010" s="25"/>
      <c r="C1010" s="26" t="s">
        <v>47</v>
      </c>
      <c r="D1010" s="9"/>
      <c r="E1010" s="9"/>
      <c r="F1010" s="9"/>
      <c r="G1010" s="9"/>
      <c r="H1010" s="14"/>
      <c r="I1010" s="9"/>
    </row>
    <row r="1011" ht="15.6" spans="1:9">
      <c r="A1011" s="9">
        <v>24</v>
      </c>
      <c r="B1011" s="27" t="s">
        <v>205</v>
      </c>
      <c r="C1011" s="16">
        <v>338</v>
      </c>
      <c r="D1011" s="9"/>
      <c r="E1011" s="9"/>
      <c r="F1011" s="9"/>
      <c r="G1011" s="9"/>
      <c r="H1011" s="14"/>
      <c r="I1011" s="9"/>
    </row>
    <row r="1012" ht="15.6" spans="1:9">
      <c r="A1012" s="9">
        <v>25</v>
      </c>
      <c r="B1012" s="27" t="s">
        <v>112</v>
      </c>
      <c r="C1012" s="16">
        <v>42</v>
      </c>
      <c r="D1012" s="9"/>
      <c r="E1012" s="9"/>
      <c r="F1012" s="9"/>
      <c r="G1012" s="9"/>
      <c r="H1012" s="14"/>
      <c r="I1012" s="9"/>
    </row>
    <row r="1013" ht="15.6" spans="1:9">
      <c r="A1013" s="9">
        <v>26</v>
      </c>
      <c r="B1013" s="27" t="s">
        <v>48</v>
      </c>
      <c r="C1013" s="16">
        <v>654.9</v>
      </c>
      <c r="D1013" s="9"/>
      <c r="E1013" s="9"/>
      <c r="F1013" s="9"/>
      <c r="G1013" s="9"/>
      <c r="H1013" s="14"/>
      <c r="I1013" s="9"/>
    </row>
    <row r="1014" ht="15.6" spans="1:9">
      <c r="A1014" s="9">
        <v>27</v>
      </c>
      <c r="B1014" s="27" t="s">
        <v>779</v>
      </c>
      <c r="C1014" s="16">
        <v>272.3</v>
      </c>
      <c r="D1014" s="9"/>
      <c r="E1014" s="9"/>
      <c r="F1014" s="9"/>
      <c r="G1014" s="9"/>
      <c r="H1014" s="14"/>
      <c r="I1014" s="9"/>
    </row>
    <row r="1015" ht="15.6" spans="1:9">
      <c r="A1015" s="9">
        <v>28</v>
      </c>
      <c r="B1015" s="27" t="s">
        <v>259</v>
      </c>
      <c r="C1015" s="16">
        <v>109.5</v>
      </c>
      <c r="D1015" s="9"/>
      <c r="E1015" s="9"/>
      <c r="F1015" s="9"/>
      <c r="G1015" s="9"/>
      <c r="H1015" s="14"/>
      <c r="I1015" s="9"/>
    </row>
    <row r="1016" ht="15.6" spans="1:9">
      <c r="A1016" s="9"/>
      <c r="B1016" s="12" t="s">
        <v>6</v>
      </c>
      <c r="C1016" s="26" t="s">
        <v>49</v>
      </c>
      <c r="D1016" s="26"/>
      <c r="E1016" s="26"/>
      <c r="F1016" s="9"/>
      <c r="G1016" s="9"/>
      <c r="H1016" s="14"/>
      <c r="I1016" s="9"/>
    </row>
    <row r="1017" ht="15.6" spans="1:9">
      <c r="A1017" s="9"/>
      <c r="B1017" s="15" t="s">
        <v>50</v>
      </c>
      <c r="C1017" s="26">
        <v>100</v>
      </c>
      <c r="D1017" s="26">
        <v>200</v>
      </c>
      <c r="E1017" s="26" t="s">
        <v>51</v>
      </c>
      <c r="F1017" s="9"/>
      <c r="G1017" s="9"/>
      <c r="H1017" s="14"/>
      <c r="I1017" s="9"/>
    </row>
    <row r="1018" ht="15.6" spans="1:9">
      <c r="A1018" s="9">
        <v>29</v>
      </c>
      <c r="B1018" s="17" t="s">
        <v>52</v>
      </c>
      <c r="C1018" s="16">
        <v>1</v>
      </c>
      <c r="D1018" s="16"/>
      <c r="E1018" s="16"/>
      <c r="F1018" s="9"/>
      <c r="G1018" s="9"/>
      <c r="H1018" s="14"/>
      <c r="I1018" s="9"/>
    </row>
    <row r="1019" ht="15.6" spans="1:9">
      <c r="A1019" s="9">
        <v>30</v>
      </c>
      <c r="B1019" s="17" t="s">
        <v>53</v>
      </c>
      <c r="C1019" s="16">
        <v>1</v>
      </c>
      <c r="D1019" s="16">
        <v>12</v>
      </c>
      <c r="E1019" s="16"/>
      <c r="F1019" s="9"/>
      <c r="G1019" s="9"/>
      <c r="H1019" s="14"/>
      <c r="I1019" s="9"/>
    </row>
    <row r="1020" ht="31.2" spans="1:9">
      <c r="A1020" s="9" t="s">
        <v>2494</v>
      </c>
      <c r="B1020" s="9"/>
      <c r="C1020" s="9"/>
      <c r="D1020" s="9"/>
      <c r="E1020" s="9"/>
      <c r="F1020" s="9"/>
      <c r="G1020" s="9"/>
      <c r="H1020" s="10" t="s">
        <v>2495</v>
      </c>
      <c r="I1020" s="9" t="s">
        <v>615</v>
      </c>
    </row>
    <row r="1021" ht="15.6" spans="1:9">
      <c r="A1021" s="11" t="s">
        <v>5</v>
      </c>
      <c r="B1021" s="12" t="s">
        <v>6</v>
      </c>
      <c r="C1021" s="13" t="s">
        <v>35</v>
      </c>
      <c r="D1021" s="13"/>
      <c r="E1021" s="13"/>
      <c r="F1021" s="13"/>
      <c r="G1021" s="9"/>
      <c r="H1021" s="14"/>
      <c r="I1021" s="9"/>
    </row>
    <row r="1022" ht="15.6" spans="1:9">
      <c r="A1022" s="9"/>
      <c r="B1022" s="15" t="s">
        <v>8</v>
      </c>
      <c r="C1022" s="13">
        <v>100</v>
      </c>
      <c r="D1022" s="13">
        <v>200</v>
      </c>
      <c r="E1022" s="13">
        <v>300</v>
      </c>
      <c r="F1022" s="13" t="s">
        <v>31</v>
      </c>
      <c r="G1022" s="9"/>
      <c r="H1022" s="14"/>
      <c r="I1022" s="9"/>
    </row>
    <row r="1023" ht="15.6" spans="1:9">
      <c r="A1023" s="9">
        <v>1</v>
      </c>
      <c r="B1023" s="17" t="s">
        <v>32</v>
      </c>
      <c r="C1023" s="43"/>
      <c r="D1023" s="43"/>
      <c r="E1023" s="16">
        <v>3</v>
      </c>
      <c r="F1023" s="43"/>
      <c r="G1023" s="9"/>
      <c r="H1023" s="14"/>
      <c r="I1023" s="9"/>
    </row>
    <row r="1024" ht="15.6" spans="1:9">
      <c r="A1024" s="9"/>
      <c r="B1024" s="19" t="s">
        <v>6</v>
      </c>
      <c r="C1024" s="20" t="s">
        <v>7</v>
      </c>
      <c r="D1024" s="20"/>
      <c r="E1024" s="20"/>
      <c r="F1024" s="9"/>
      <c r="G1024" s="9"/>
      <c r="H1024" s="14"/>
      <c r="I1024" s="9"/>
    </row>
    <row r="1025" ht="15.6" spans="1:9">
      <c r="A1025" s="9"/>
      <c r="B1025" s="19"/>
      <c r="C1025" s="20"/>
      <c r="D1025" s="20"/>
      <c r="E1025" s="20"/>
      <c r="F1025" s="9"/>
      <c r="G1025" s="9"/>
      <c r="H1025" s="14"/>
      <c r="I1025" s="9"/>
    </row>
    <row r="1026" ht="15.6" spans="1:9">
      <c r="A1026" s="9"/>
      <c r="B1026" s="21" t="s">
        <v>8</v>
      </c>
      <c r="C1026" s="22" t="s">
        <v>9</v>
      </c>
      <c r="D1026" s="22" t="s">
        <v>10</v>
      </c>
      <c r="E1026" s="22" t="s">
        <v>11</v>
      </c>
      <c r="F1026" s="9"/>
      <c r="G1026" s="9"/>
      <c r="H1026" s="14"/>
      <c r="I1026" s="9"/>
    </row>
    <row r="1027" ht="15.6" spans="1:9">
      <c r="A1027" s="9">
        <v>2</v>
      </c>
      <c r="B1027" s="21" t="s">
        <v>97</v>
      </c>
      <c r="C1027" s="16">
        <v>42.5</v>
      </c>
      <c r="D1027" s="24"/>
      <c r="E1027" s="24"/>
      <c r="F1027" s="9"/>
      <c r="G1027" s="9"/>
      <c r="H1027" s="14"/>
      <c r="I1027" s="9"/>
    </row>
    <row r="1028" ht="15.6" spans="1:9">
      <c r="A1028" s="9"/>
      <c r="B1028" s="25" t="s">
        <v>40</v>
      </c>
      <c r="C1028" s="26" t="s">
        <v>46</v>
      </c>
      <c r="D1028" s="9"/>
      <c r="E1028" s="9"/>
      <c r="F1028" s="9"/>
      <c r="G1028" s="9"/>
      <c r="H1028" s="14"/>
      <c r="I1028" s="9"/>
    </row>
    <row r="1029" ht="15.6" spans="1:9">
      <c r="A1029" s="9"/>
      <c r="B1029" s="25"/>
      <c r="C1029" s="26" t="s">
        <v>47</v>
      </c>
      <c r="D1029" s="9"/>
      <c r="E1029" s="9"/>
      <c r="F1029" s="9"/>
      <c r="G1029" s="9"/>
      <c r="H1029" s="14"/>
      <c r="I1029" s="9"/>
    </row>
    <row r="1030" ht="15.6" spans="1:9">
      <c r="A1030" s="9">
        <v>3</v>
      </c>
      <c r="B1030" s="27" t="s">
        <v>48</v>
      </c>
      <c r="C1030" s="16">
        <v>143.1</v>
      </c>
      <c r="D1030" s="9"/>
      <c r="E1030" s="9"/>
      <c r="F1030" s="9"/>
      <c r="G1030" s="9"/>
      <c r="H1030" s="14"/>
      <c r="I1030" s="9"/>
    </row>
    <row r="1031" ht="15.6" spans="1:9">
      <c r="A1031" s="9"/>
      <c r="B1031" s="12" t="s">
        <v>6</v>
      </c>
      <c r="C1031" s="26" t="s">
        <v>49</v>
      </c>
      <c r="D1031" s="26"/>
      <c r="E1031" s="26"/>
      <c r="F1031" s="9"/>
      <c r="G1031" s="9"/>
      <c r="H1031" s="14"/>
      <c r="I1031" s="9"/>
    </row>
    <row r="1032" ht="15.6" spans="1:9">
      <c r="A1032" s="9"/>
      <c r="B1032" s="15" t="s">
        <v>50</v>
      </c>
      <c r="C1032" s="26">
        <v>100</v>
      </c>
      <c r="D1032" s="26">
        <v>200</v>
      </c>
      <c r="E1032" s="26" t="s">
        <v>51</v>
      </c>
      <c r="F1032" s="9"/>
      <c r="G1032" s="9"/>
      <c r="H1032" s="14"/>
      <c r="I1032" s="9"/>
    </row>
    <row r="1033" ht="15.6" spans="1:9">
      <c r="A1033" s="9">
        <v>4</v>
      </c>
      <c r="B1033" s="17" t="s">
        <v>55</v>
      </c>
      <c r="C1033" s="16">
        <v>5</v>
      </c>
      <c r="D1033" s="16"/>
      <c r="E1033" s="16"/>
      <c r="F1033" s="9"/>
      <c r="G1033" s="9"/>
      <c r="H1033" s="14"/>
      <c r="I1033" s="9"/>
    </row>
    <row r="1034" ht="31.2" spans="1:9">
      <c r="A1034" s="9" t="s">
        <v>2496</v>
      </c>
      <c r="B1034" s="9"/>
      <c r="C1034" s="9"/>
      <c r="D1034" s="9"/>
      <c r="E1034" s="9"/>
      <c r="F1034" s="9"/>
      <c r="G1034" s="9"/>
      <c r="H1034" s="10" t="s">
        <v>2497</v>
      </c>
      <c r="I1034" s="9" t="s">
        <v>615</v>
      </c>
    </row>
    <row r="1035" ht="15.6" spans="1:9">
      <c r="A1035" s="11" t="s">
        <v>5</v>
      </c>
      <c r="B1035" s="12" t="s">
        <v>6</v>
      </c>
      <c r="C1035" s="13" t="s">
        <v>15</v>
      </c>
      <c r="D1035" s="13"/>
      <c r="E1035" s="13"/>
      <c r="F1035" s="13"/>
      <c r="G1035" s="13"/>
      <c r="H1035" s="14"/>
      <c r="I1035" s="9"/>
    </row>
    <row r="1036" ht="15.6" spans="1:9">
      <c r="A1036" s="9"/>
      <c r="B1036" s="15" t="s">
        <v>16</v>
      </c>
      <c r="C1036" s="13" t="s">
        <v>17</v>
      </c>
      <c r="D1036" s="13" t="s">
        <v>18</v>
      </c>
      <c r="E1036" s="13" t="s">
        <v>19</v>
      </c>
      <c r="F1036" s="13" t="s">
        <v>20</v>
      </c>
      <c r="G1036" s="13" t="s">
        <v>21</v>
      </c>
      <c r="H1036" s="14"/>
      <c r="I1036" s="9"/>
    </row>
    <row r="1037" ht="15.6" spans="1:9">
      <c r="A1037" s="9">
        <v>1</v>
      </c>
      <c r="B1037" s="15" t="s">
        <v>23</v>
      </c>
      <c r="C1037" s="16"/>
      <c r="D1037" s="16"/>
      <c r="E1037" s="16">
        <v>6</v>
      </c>
      <c r="F1037" s="16"/>
      <c r="G1037" s="16"/>
      <c r="H1037" s="14"/>
      <c r="I1037" s="9"/>
    </row>
    <row r="1038" ht="15.6" spans="1:9">
      <c r="A1038" s="9"/>
      <c r="B1038" s="19" t="s">
        <v>6</v>
      </c>
      <c r="C1038" s="20" t="s">
        <v>7</v>
      </c>
      <c r="D1038" s="20"/>
      <c r="E1038" s="20"/>
      <c r="F1038" s="9"/>
      <c r="G1038" s="9"/>
      <c r="H1038" s="14"/>
      <c r="I1038" s="9"/>
    </row>
    <row r="1039" ht="15.6" spans="1:9">
      <c r="A1039" s="9"/>
      <c r="B1039" s="19"/>
      <c r="C1039" s="20"/>
      <c r="D1039" s="20"/>
      <c r="E1039" s="20"/>
      <c r="F1039" s="9"/>
      <c r="G1039" s="9"/>
      <c r="H1039" s="14"/>
      <c r="I1039" s="9"/>
    </row>
    <row r="1040" ht="15.6" spans="1:9">
      <c r="A1040" s="9"/>
      <c r="B1040" s="21" t="s">
        <v>8</v>
      </c>
      <c r="C1040" s="22" t="s">
        <v>9</v>
      </c>
      <c r="D1040" s="22" t="s">
        <v>10</v>
      </c>
      <c r="E1040" s="22" t="s">
        <v>11</v>
      </c>
      <c r="F1040" s="9"/>
      <c r="G1040" s="9"/>
      <c r="H1040" s="14"/>
      <c r="I1040" s="9"/>
    </row>
    <row r="1041" ht="15.6" spans="1:12">
      <c r="A1041" s="9">
        <v>2</v>
      </c>
      <c r="B1041" s="21" t="s">
        <v>91</v>
      </c>
      <c r="C1041" s="16">
        <v>24.6</v>
      </c>
      <c r="D1041" s="16"/>
      <c r="E1041" s="16"/>
      <c r="F1041" s="9"/>
      <c r="G1041" s="9"/>
      <c r="H1041" s="14"/>
      <c r="I1041" s="9"/>
    </row>
    <row r="1042" ht="15.6" spans="1:12">
      <c r="A1042" s="9"/>
      <c r="B1042" s="25" t="s">
        <v>40</v>
      </c>
      <c r="C1042" s="26" t="s">
        <v>46</v>
      </c>
      <c r="D1042" s="9"/>
      <c r="E1042" s="9"/>
      <c r="F1042" s="9"/>
      <c r="G1042" s="9"/>
      <c r="H1042" s="14"/>
      <c r="I1042" s="9"/>
      <c r="L1042" s="16"/>
    </row>
    <row r="1043" ht="15.6" spans="1:12">
      <c r="A1043" s="9"/>
      <c r="B1043" s="25"/>
      <c r="C1043" s="26" t="s">
        <v>47</v>
      </c>
      <c r="D1043" s="9"/>
      <c r="E1043" s="9"/>
      <c r="F1043" s="9"/>
      <c r="G1043" s="9"/>
      <c r="H1043" s="14"/>
      <c r="I1043" s="9"/>
    </row>
    <row r="1044" ht="15.6" spans="1:12">
      <c r="A1044" s="9">
        <v>3</v>
      </c>
      <c r="B1044" s="27" t="s">
        <v>259</v>
      </c>
      <c r="C1044" s="16">
        <v>27.9</v>
      </c>
      <c r="D1044" s="9"/>
      <c r="E1044" s="9"/>
      <c r="F1044" s="9"/>
      <c r="G1044" s="9"/>
      <c r="H1044" s="14"/>
      <c r="I1044" s="9"/>
    </row>
    <row r="1045" ht="31.2" spans="1:12">
      <c r="A1045" s="9" t="s">
        <v>2498</v>
      </c>
      <c r="B1045" s="9"/>
      <c r="C1045" s="9"/>
      <c r="D1045" s="9"/>
      <c r="E1045" s="9"/>
      <c r="F1045" s="9"/>
      <c r="G1045" s="9"/>
      <c r="H1045" s="10" t="s">
        <v>2499</v>
      </c>
      <c r="I1045" s="9" t="s">
        <v>615</v>
      </c>
    </row>
    <row r="1046" ht="15.6" spans="1:12">
      <c r="A1046" s="11" t="s">
        <v>5</v>
      </c>
      <c r="B1046" s="12" t="s">
        <v>6</v>
      </c>
      <c r="C1046" s="13" t="s">
        <v>15</v>
      </c>
      <c r="D1046" s="13"/>
      <c r="E1046" s="13"/>
      <c r="F1046" s="13"/>
      <c r="G1046" s="13"/>
      <c r="H1046" s="14"/>
      <c r="I1046" s="9"/>
    </row>
    <row r="1047" ht="15.6" spans="1:12">
      <c r="A1047" s="9"/>
      <c r="B1047" s="15" t="s">
        <v>16</v>
      </c>
      <c r="C1047" s="13" t="s">
        <v>17</v>
      </c>
      <c r="D1047" s="13" t="s">
        <v>18</v>
      </c>
      <c r="E1047" s="13" t="s">
        <v>19</v>
      </c>
      <c r="F1047" s="13" t="s">
        <v>20</v>
      </c>
      <c r="G1047" s="13" t="s">
        <v>21</v>
      </c>
      <c r="H1047" s="14"/>
      <c r="I1047" s="9"/>
    </row>
    <row r="1048" ht="15.6" spans="1:12">
      <c r="A1048" s="9">
        <v>1</v>
      </c>
      <c r="B1048" s="15" t="s">
        <v>115</v>
      </c>
      <c r="C1048" s="16"/>
      <c r="D1048" s="16"/>
      <c r="E1048" s="16">
        <v>1</v>
      </c>
      <c r="F1048" s="16">
        <v>1</v>
      </c>
      <c r="G1048" s="16"/>
      <c r="H1048" s="14"/>
      <c r="I1048" s="9"/>
    </row>
    <row r="1049" ht="15.6" spans="1:12">
      <c r="A1049" s="9">
        <v>2</v>
      </c>
      <c r="B1049" s="15" t="s">
        <v>60</v>
      </c>
      <c r="C1049" s="16"/>
      <c r="D1049" s="16">
        <v>2</v>
      </c>
      <c r="E1049" s="16"/>
      <c r="F1049" s="16"/>
      <c r="G1049" s="16"/>
      <c r="H1049" s="14"/>
      <c r="I1049" s="9"/>
    </row>
    <row r="1050" ht="15.6" spans="1:12">
      <c r="A1050" s="9"/>
      <c r="B1050" s="12" t="s">
        <v>6</v>
      </c>
      <c r="C1050" s="13" t="s">
        <v>24</v>
      </c>
      <c r="D1050" s="13"/>
      <c r="E1050" s="13"/>
      <c r="F1050" s="13"/>
      <c r="G1050" s="13"/>
      <c r="H1050" s="14"/>
      <c r="I1050" s="9"/>
    </row>
    <row r="1051" ht="15.6" spans="1:12">
      <c r="A1051" s="9"/>
      <c r="B1051" s="15" t="s">
        <v>16</v>
      </c>
      <c r="C1051" s="13" t="s">
        <v>17</v>
      </c>
      <c r="D1051" s="13" t="s">
        <v>18</v>
      </c>
      <c r="E1051" s="13" t="s">
        <v>19</v>
      </c>
      <c r="F1051" s="13" t="s">
        <v>20</v>
      </c>
      <c r="G1051" s="13" t="s">
        <v>21</v>
      </c>
      <c r="H1051" s="14"/>
      <c r="I1051" s="9"/>
    </row>
    <row r="1052" ht="15.6" spans="1:12">
      <c r="A1052" s="9">
        <v>3</v>
      </c>
      <c r="B1052" s="17" t="s">
        <v>186</v>
      </c>
      <c r="C1052" s="16"/>
      <c r="D1052" s="16"/>
      <c r="E1052" s="16"/>
      <c r="F1052" s="16">
        <v>1</v>
      </c>
      <c r="G1052" s="16"/>
      <c r="H1052" s="14"/>
      <c r="I1052" s="9"/>
    </row>
    <row r="1053" ht="15.6" spans="1:12">
      <c r="A1053" s="9">
        <v>4</v>
      </c>
      <c r="B1053" s="17" t="s">
        <v>27</v>
      </c>
      <c r="C1053" s="16">
        <v>1</v>
      </c>
      <c r="D1053" s="16"/>
      <c r="E1053" s="16"/>
      <c r="F1053" s="16"/>
      <c r="G1053" s="16"/>
      <c r="H1053" s="14"/>
      <c r="I1053" s="9"/>
    </row>
    <row r="1054" ht="15.6" spans="1:12">
      <c r="A1054" s="9"/>
      <c r="B1054" s="12" t="s">
        <v>6</v>
      </c>
      <c r="C1054" s="13" t="s">
        <v>35</v>
      </c>
      <c r="D1054" s="13"/>
      <c r="E1054" s="13"/>
      <c r="F1054" s="13"/>
      <c r="G1054" s="9"/>
      <c r="H1054" s="14"/>
      <c r="I1054" s="9"/>
    </row>
    <row r="1055" ht="15.6" spans="1:12">
      <c r="A1055" s="9"/>
      <c r="B1055" s="15" t="s">
        <v>8</v>
      </c>
      <c r="C1055" s="13">
        <v>100</v>
      </c>
      <c r="D1055" s="13">
        <v>200</v>
      </c>
      <c r="E1055" s="13">
        <v>300</v>
      </c>
      <c r="F1055" s="13" t="s">
        <v>31</v>
      </c>
      <c r="G1055" s="9"/>
      <c r="H1055" s="14"/>
      <c r="I1055" s="9"/>
    </row>
    <row r="1056" ht="15.6" spans="1:12">
      <c r="A1056" s="9">
        <v>5</v>
      </c>
      <c r="B1056" s="17" t="s">
        <v>68</v>
      </c>
      <c r="C1056" s="16"/>
      <c r="D1056" s="16"/>
      <c r="E1056" s="16">
        <v>9</v>
      </c>
      <c r="F1056" s="16">
        <v>3</v>
      </c>
      <c r="G1056" s="9"/>
      <c r="H1056" s="14"/>
      <c r="I1056" s="9"/>
    </row>
    <row r="1057" ht="15.6" spans="1:9">
      <c r="A1057" s="9"/>
      <c r="B1057" s="19" t="s">
        <v>6</v>
      </c>
      <c r="C1057" s="20" t="s">
        <v>7</v>
      </c>
      <c r="D1057" s="20"/>
      <c r="E1057" s="20"/>
      <c r="F1057" s="9"/>
      <c r="G1057" s="9"/>
      <c r="H1057" s="14"/>
      <c r="I1057" s="9"/>
    </row>
    <row r="1058" ht="15.6" spans="1:9">
      <c r="A1058" s="9"/>
      <c r="B1058" s="19"/>
      <c r="C1058" s="20"/>
      <c r="D1058" s="20"/>
      <c r="E1058" s="20"/>
      <c r="F1058" s="9"/>
      <c r="G1058" s="9"/>
      <c r="H1058" s="14"/>
      <c r="I1058" s="9"/>
    </row>
    <row r="1059" ht="15.6" spans="1:9">
      <c r="A1059" s="9"/>
      <c r="B1059" s="21" t="s">
        <v>8</v>
      </c>
      <c r="C1059" s="22" t="s">
        <v>9</v>
      </c>
      <c r="D1059" s="22" t="s">
        <v>10</v>
      </c>
      <c r="E1059" s="22" t="s">
        <v>11</v>
      </c>
      <c r="F1059" s="9"/>
      <c r="G1059" s="9"/>
      <c r="H1059" s="14"/>
      <c r="I1059" s="9"/>
    </row>
    <row r="1060" ht="15.6" spans="1:9">
      <c r="A1060" s="9">
        <v>6</v>
      </c>
      <c r="B1060" s="21" t="s">
        <v>38</v>
      </c>
      <c r="C1060" s="16"/>
      <c r="D1060" s="16">
        <v>231.5</v>
      </c>
      <c r="E1060" s="16"/>
      <c r="F1060" s="9"/>
      <c r="G1060" s="9"/>
      <c r="H1060" s="14"/>
      <c r="I1060" s="9"/>
    </row>
    <row r="1061" ht="15.6" spans="1:9">
      <c r="A1061" s="9">
        <v>7</v>
      </c>
      <c r="B1061" s="21" t="s">
        <v>39</v>
      </c>
      <c r="C1061" s="16"/>
      <c r="D1061" s="16">
        <v>18.1</v>
      </c>
      <c r="E1061" s="16"/>
      <c r="F1061" s="9"/>
      <c r="G1061" s="9"/>
      <c r="H1061" s="14"/>
      <c r="I1061" s="9"/>
    </row>
    <row r="1062" ht="15.6" spans="1:9">
      <c r="A1062" s="9">
        <v>8</v>
      </c>
      <c r="B1062" s="21" t="s">
        <v>91</v>
      </c>
      <c r="C1062" s="16">
        <v>32.4</v>
      </c>
      <c r="D1062" s="16"/>
      <c r="E1062" s="16"/>
      <c r="F1062" s="9"/>
      <c r="G1062" s="9"/>
      <c r="H1062" s="14"/>
      <c r="I1062" s="9"/>
    </row>
    <row r="1063" ht="15.6" spans="1:9">
      <c r="A1063" s="9">
        <v>9</v>
      </c>
      <c r="B1063" s="21" t="s">
        <v>97</v>
      </c>
      <c r="C1063" s="16">
        <v>25.2</v>
      </c>
      <c r="D1063" s="16"/>
      <c r="E1063" s="16"/>
      <c r="F1063" s="9"/>
      <c r="G1063" s="9"/>
      <c r="H1063" s="14"/>
      <c r="I1063" s="9"/>
    </row>
    <row r="1064" ht="15.6" spans="1:9">
      <c r="A1064" s="9">
        <v>10</v>
      </c>
      <c r="B1064" s="21" t="s">
        <v>33</v>
      </c>
      <c r="C1064" s="16"/>
      <c r="D1064" s="16">
        <v>12.3</v>
      </c>
      <c r="E1064" s="16"/>
      <c r="F1064" s="9"/>
      <c r="G1064" s="9"/>
      <c r="H1064" s="14"/>
      <c r="I1064" s="9"/>
    </row>
    <row r="1065" ht="15.6" spans="1:9">
      <c r="A1065" s="9"/>
      <c r="B1065" s="25" t="s">
        <v>40</v>
      </c>
      <c r="C1065" s="26" t="s">
        <v>41</v>
      </c>
      <c r="D1065" s="26"/>
      <c r="E1065" s="26"/>
      <c r="F1065" s="9"/>
      <c r="G1065" s="9"/>
      <c r="H1065" s="14"/>
      <c r="I1065" s="9"/>
    </row>
    <row r="1066" ht="15.6" spans="1:9">
      <c r="A1066" s="9"/>
      <c r="B1066" s="25"/>
      <c r="C1066" s="13" t="s">
        <v>42</v>
      </c>
      <c r="D1066" s="13" t="s">
        <v>43</v>
      </c>
      <c r="E1066" s="13" t="s">
        <v>44</v>
      </c>
      <c r="F1066" s="9"/>
      <c r="G1066" s="9"/>
      <c r="H1066" s="14"/>
      <c r="I1066" s="9"/>
    </row>
    <row r="1067" ht="15.6" spans="1:9">
      <c r="A1067" s="9">
        <v>11</v>
      </c>
      <c r="B1067" s="15" t="s">
        <v>191</v>
      </c>
      <c r="C1067" s="16"/>
      <c r="D1067" s="16"/>
      <c r="E1067" s="16">
        <v>32.7</v>
      </c>
      <c r="F1067" s="9"/>
      <c r="G1067" s="9"/>
      <c r="H1067" s="14"/>
      <c r="I1067" s="9"/>
    </row>
    <row r="1068" ht="15.6" spans="1:9">
      <c r="A1068" s="9"/>
      <c r="B1068" s="25" t="s">
        <v>40</v>
      </c>
      <c r="C1068" s="26" t="s">
        <v>46</v>
      </c>
      <c r="D1068" s="9"/>
      <c r="E1068" s="9"/>
      <c r="F1068" s="9"/>
      <c r="G1068" s="9"/>
      <c r="H1068" s="14"/>
      <c r="I1068" s="9"/>
    </row>
    <row r="1069" ht="15.6" spans="1:9">
      <c r="A1069" s="9"/>
      <c r="B1069" s="25"/>
      <c r="C1069" s="26" t="s">
        <v>47</v>
      </c>
      <c r="D1069" s="9"/>
      <c r="E1069" s="9"/>
      <c r="F1069" s="9"/>
      <c r="G1069" s="9"/>
      <c r="H1069" s="14"/>
      <c r="I1069" s="9"/>
    </row>
    <row r="1070" ht="15.6" spans="1:9">
      <c r="A1070" s="9">
        <v>12</v>
      </c>
      <c r="B1070" s="27" t="s">
        <v>48</v>
      </c>
      <c r="C1070" s="16">
        <v>187.9</v>
      </c>
      <c r="D1070" s="9"/>
      <c r="E1070" s="9"/>
      <c r="F1070" s="9"/>
      <c r="G1070" s="9"/>
      <c r="H1070" s="14"/>
      <c r="I1070" s="9"/>
    </row>
    <row r="1071" ht="15.6" spans="1:9">
      <c r="A1071" s="9"/>
      <c r="B1071" s="12" t="s">
        <v>6</v>
      </c>
      <c r="C1071" s="26" t="s">
        <v>49</v>
      </c>
      <c r="D1071" s="26"/>
      <c r="E1071" s="26"/>
      <c r="F1071" s="9"/>
      <c r="G1071" s="9"/>
      <c r="H1071" s="14"/>
      <c r="I1071" s="9"/>
    </row>
    <row r="1072" ht="15.6" spans="1:9">
      <c r="A1072" s="9"/>
      <c r="B1072" s="15" t="s">
        <v>50</v>
      </c>
      <c r="C1072" s="26">
        <v>100</v>
      </c>
      <c r="D1072" s="26">
        <v>200</v>
      </c>
      <c r="E1072" s="26" t="s">
        <v>51</v>
      </c>
      <c r="F1072" s="9"/>
      <c r="G1072" s="9"/>
      <c r="H1072" s="14"/>
      <c r="I1072" s="9"/>
    </row>
    <row r="1073" ht="15.6" spans="1:9">
      <c r="A1073" s="9">
        <v>13</v>
      </c>
      <c r="B1073" s="17" t="s">
        <v>52</v>
      </c>
      <c r="C1073" s="16">
        <v>13</v>
      </c>
      <c r="D1073" s="16">
        <v>4</v>
      </c>
      <c r="E1073" s="16"/>
      <c r="F1073" s="9"/>
      <c r="G1073" s="9"/>
      <c r="H1073" s="14"/>
      <c r="I1073" s="9"/>
    </row>
    <row r="1074" ht="15.6" spans="1:9">
      <c r="A1074" s="9">
        <v>14</v>
      </c>
      <c r="B1074" s="17" t="s">
        <v>137</v>
      </c>
      <c r="C1074" s="16"/>
      <c r="D1074" s="16">
        <v>6</v>
      </c>
      <c r="E1074" s="16"/>
      <c r="F1074" s="9"/>
      <c r="G1074" s="9"/>
      <c r="H1074" s="14"/>
      <c r="I1074" s="9"/>
    </row>
    <row r="1075" ht="31.2" spans="1:9">
      <c r="A1075" s="9" t="s">
        <v>2500</v>
      </c>
      <c r="B1075" s="9"/>
      <c r="C1075" s="9"/>
      <c r="D1075" s="9"/>
      <c r="E1075" s="9"/>
      <c r="F1075" s="9"/>
      <c r="G1075" s="9"/>
      <c r="H1075" s="10" t="s">
        <v>2501</v>
      </c>
      <c r="I1075" s="9" t="s">
        <v>615</v>
      </c>
    </row>
    <row r="1076" ht="15.6" spans="1:9">
      <c r="A1076" s="11" t="s">
        <v>5</v>
      </c>
      <c r="B1076" s="25" t="s">
        <v>40</v>
      </c>
      <c r="C1076" s="26" t="s">
        <v>46</v>
      </c>
      <c r="D1076" s="9"/>
      <c r="E1076" s="9"/>
      <c r="F1076" s="9"/>
      <c r="G1076" s="9"/>
      <c r="H1076" s="14"/>
      <c r="I1076" s="9"/>
    </row>
    <row r="1077" ht="15.6" spans="1:9">
      <c r="A1077" s="9"/>
      <c r="B1077" s="25"/>
      <c r="C1077" s="26" t="s">
        <v>47</v>
      </c>
      <c r="D1077" s="9"/>
      <c r="E1077" s="9"/>
      <c r="F1077" s="9"/>
      <c r="G1077" s="9"/>
      <c r="H1077" s="14"/>
      <c r="I1077" s="9"/>
    </row>
    <row r="1078" ht="15.6" spans="1:9">
      <c r="A1078" s="9">
        <v>1</v>
      </c>
      <c r="B1078" s="27" t="s">
        <v>48</v>
      </c>
      <c r="C1078" s="16">
        <v>60.5</v>
      </c>
      <c r="D1078" s="9"/>
      <c r="E1078" s="9"/>
      <c r="F1078" s="9"/>
      <c r="G1078" s="9"/>
      <c r="H1078" s="14"/>
      <c r="I1078" s="9"/>
    </row>
    <row r="1079" ht="31.2" spans="1:9">
      <c r="A1079" s="9" t="s">
        <v>2502</v>
      </c>
      <c r="B1079" s="9"/>
      <c r="C1079" s="9"/>
      <c r="D1079" s="9"/>
      <c r="E1079" s="9"/>
      <c r="F1079" s="9"/>
      <c r="G1079" s="9"/>
      <c r="H1079" s="10" t="s">
        <v>2503</v>
      </c>
      <c r="I1079" s="9" t="s">
        <v>615</v>
      </c>
    </row>
    <row r="1080" ht="15.6" spans="1:9">
      <c r="A1080" s="11" t="s">
        <v>5</v>
      </c>
      <c r="B1080" s="12" t="s">
        <v>6</v>
      </c>
      <c r="C1080" s="13" t="s">
        <v>15</v>
      </c>
      <c r="D1080" s="13"/>
      <c r="E1080" s="13"/>
      <c r="F1080" s="13"/>
      <c r="G1080" s="13"/>
      <c r="H1080" s="14"/>
      <c r="I1080" s="9"/>
    </row>
    <row r="1081" ht="15.6" spans="1:9">
      <c r="A1081" s="9"/>
      <c r="B1081" s="15" t="s">
        <v>16</v>
      </c>
      <c r="C1081" s="13" t="s">
        <v>17</v>
      </c>
      <c r="D1081" s="13" t="s">
        <v>18</v>
      </c>
      <c r="E1081" s="13" t="s">
        <v>19</v>
      </c>
      <c r="F1081" s="13" t="s">
        <v>20</v>
      </c>
      <c r="G1081" s="13" t="s">
        <v>21</v>
      </c>
      <c r="H1081" s="14"/>
      <c r="I1081" s="9"/>
    </row>
    <row r="1082" ht="15.6" spans="1:9">
      <c r="A1082" s="9">
        <v>1</v>
      </c>
      <c r="B1082" s="15" t="s">
        <v>58</v>
      </c>
      <c r="C1082" s="43"/>
      <c r="D1082" s="43"/>
      <c r="E1082" s="16">
        <v>4</v>
      </c>
      <c r="F1082" s="43"/>
      <c r="G1082" s="43"/>
      <c r="H1082" s="14"/>
      <c r="I1082" s="9"/>
    </row>
    <row r="1083" ht="15.6" spans="1:9">
      <c r="A1083" s="9"/>
      <c r="B1083" s="12" t="s">
        <v>6</v>
      </c>
      <c r="C1083" s="13" t="s">
        <v>24</v>
      </c>
      <c r="D1083" s="13"/>
      <c r="E1083" s="13"/>
      <c r="F1083" s="13"/>
      <c r="G1083" s="13"/>
      <c r="H1083" s="14"/>
      <c r="I1083" s="9"/>
    </row>
    <row r="1084" ht="15.6" spans="1:9">
      <c r="A1084" s="9"/>
      <c r="B1084" s="15" t="s">
        <v>16</v>
      </c>
      <c r="C1084" s="13" t="s">
        <v>17</v>
      </c>
      <c r="D1084" s="13" t="s">
        <v>18</v>
      </c>
      <c r="E1084" s="13" t="s">
        <v>19</v>
      </c>
      <c r="F1084" s="13" t="s">
        <v>20</v>
      </c>
      <c r="G1084" s="13" t="s">
        <v>21</v>
      </c>
      <c r="H1084" s="14"/>
      <c r="I1084" s="9"/>
    </row>
    <row r="1085" ht="15.6" spans="1:9">
      <c r="A1085" s="9">
        <v>2</v>
      </c>
      <c r="B1085" s="17" t="s">
        <v>1519</v>
      </c>
      <c r="C1085" s="16"/>
      <c r="D1085" s="16">
        <v>10</v>
      </c>
      <c r="E1085" s="16">
        <v>1</v>
      </c>
      <c r="F1085" s="16"/>
      <c r="G1085" s="16"/>
      <c r="H1085" s="14"/>
      <c r="I1085" s="9"/>
    </row>
    <row r="1086" ht="15.6" spans="1:9">
      <c r="A1086" s="9"/>
      <c r="B1086" s="12" t="s">
        <v>6</v>
      </c>
      <c r="C1086" s="13" t="s">
        <v>30</v>
      </c>
      <c r="D1086" s="13"/>
      <c r="E1086" s="13"/>
      <c r="F1086" s="13"/>
      <c r="G1086" s="9"/>
      <c r="H1086" s="14"/>
      <c r="I1086" s="9"/>
    </row>
    <row r="1087" ht="15.6" spans="1:9">
      <c r="A1087" s="9"/>
      <c r="B1087" s="15" t="s">
        <v>8</v>
      </c>
      <c r="C1087" s="13">
        <v>100</v>
      </c>
      <c r="D1087" s="13">
        <v>200</v>
      </c>
      <c r="E1087" s="13">
        <v>300</v>
      </c>
      <c r="F1087" s="13" t="s">
        <v>31</v>
      </c>
      <c r="G1087" s="9"/>
      <c r="H1087" s="14"/>
      <c r="I1087" s="9"/>
    </row>
    <row r="1088" ht="15.6" spans="1:9">
      <c r="A1088" s="9">
        <v>3</v>
      </c>
      <c r="B1088" s="17" t="s">
        <v>32</v>
      </c>
      <c r="C1088" s="16"/>
      <c r="D1088" s="16"/>
      <c r="E1088" s="16">
        <v>2</v>
      </c>
      <c r="F1088" s="16">
        <v>2</v>
      </c>
      <c r="G1088" s="9"/>
      <c r="H1088" s="14"/>
      <c r="I1088" s="9"/>
    </row>
    <row r="1089" ht="15.6" spans="1:9">
      <c r="A1089" s="9">
        <v>4</v>
      </c>
      <c r="B1089" s="17" t="s">
        <v>65</v>
      </c>
      <c r="C1089" s="16"/>
      <c r="D1089" s="16">
        <v>5</v>
      </c>
      <c r="E1089" s="16">
        <v>3</v>
      </c>
      <c r="F1089" s="16"/>
      <c r="G1089" s="9"/>
      <c r="H1089" s="14"/>
      <c r="I1089" s="9"/>
    </row>
    <row r="1090" ht="15.6" spans="1:9">
      <c r="A1090" s="9"/>
      <c r="B1090" s="19" t="s">
        <v>6</v>
      </c>
      <c r="C1090" s="20" t="s">
        <v>7</v>
      </c>
      <c r="D1090" s="20"/>
      <c r="E1090" s="20"/>
      <c r="F1090" s="9"/>
      <c r="G1090" s="9"/>
      <c r="H1090" s="14"/>
      <c r="I1090" s="9"/>
    </row>
    <row r="1091" ht="15.6" spans="1:9">
      <c r="A1091" s="9"/>
      <c r="B1091" s="19"/>
      <c r="C1091" s="20"/>
      <c r="D1091" s="20"/>
      <c r="E1091" s="20"/>
      <c r="F1091" s="9"/>
      <c r="G1091" s="9"/>
      <c r="H1091" s="14"/>
      <c r="I1091" s="9"/>
    </row>
    <row r="1092" ht="15.6" spans="1:9">
      <c r="A1092" s="9"/>
      <c r="B1092" s="21" t="s">
        <v>8</v>
      </c>
      <c r="C1092" s="22" t="s">
        <v>9</v>
      </c>
      <c r="D1092" s="22" t="s">
        <v>10</v>
      </c>
      <c r="E1092" s="22" t="s">
        <v>11</v>
      </c>
      <c r="F1092" s="9"/>
      <c r="G1092" s="9"/>
      <c r="H1092" s="14"/>
      <c r="I1092" s="9"/>
    </row>
    <row r="1093" ht="15.6" spans="1:9">
      <c r="A1093" s="9">
        <v>5</v>
      </c>
      <c r="B1093" s="21" t="s">
        <v>96</v>
      </c>
      <c r="C1093" s="16">
        <v>27.8</v>
      </c>
      <c r="D1093" s="24"/>
      <c r="E1093" s="24"/>
      <c r="F1093" s="9"/>
      <c r="G1093" s="9"/>
      <c r="H1093" s="14"/>
      <c r="I1093" s="9"/>
    </row>
    <row r="1094" ht="15.6" spans="1:9">
      <c r="A1094" s="9">
        <v>6</v>
      </c>
      <c r="B1094" s="21" t="s">
        <v>91</v>
      </c>
      <c r="C1094" s="16">
        <v>45.2</v>
      </c>
      <c r="D1094" s="24"/>
      <c r="E1094" s="24"/>
      <c r="F1094" s="9"/>
      <c r="G1094" s="9"/>
      <c r="H1094" s="14"/>
      <c r="I1094" s="9"/>
    </row>
    <row r="1095" ht="15.6" spans="1:9">
      <c r="A1095" s="9">
        <v>7</v>
      </c>
      <c r="B1095" s="21" t="s">
        <v>81</v>
      </c>
      <c r="C1095" s="16">
        <v>88.4</v>
      </c>
      <c r="D1095" s="24"/>
      <c r="E1095" s="24"/>
      <c r="F1095" s="9"/>
      <c r="G1095" s="9"/>
      <c r="H1095" s="14"/>
      <c r="I1095" s="9"/>
    </row>
    <row r="1096" ht="15.6" spans="1:9">
      <c r="A1096" s="9">
        <v>8</v>
      </c>
      <c r="B1096" s="21" t="s">
        <v>2504</v>
      </c>
      <c r="C1096" s="16">
        <v>30</v>
      </c>
      <c r="D1096" s="24"/>
      <c r="E1096" s="24"/>
      <c r="F1096" s="9"/>
      <c r="G1096" s="9"/>
      <c r="H1096" s="14"/>
      <c r="I1096" s="9"/>
    </row>
    <row r="1097" ht="15.6" spans="1:9">
      <c r="A1097" s="9"/>
      <c r="B1097" s="25" t="s">
        <v>40</v>
      </c>
      <c r="C1097" s="26" t="s">
        <v>41</v>
      </c>
      <c r="D1097" s="26"/>
      <c r="E1097" s="26"/>
      <c r="F1097" s="9"/>
      <c r="G1097" s="9"/>
      <c r="H1097" s="14"/>
      <c r="I1097" s="9"/>
    </row>
    <row r="1098" ht="15.6" spans="1:9">
      <c r="A1098" s="9"/>
      <c r="B1098" s="25"/>
      <c r="C1098" s="13" t="s">
        <v>42</v>
      </c>
      <c r="D1098" s="13" t="s">
        <v>43</v>
      </c>
      <c r="E1098" s="13" t="s">
        <v>44</v>
      </c>
      <c r="F1098" s="9"/>
      <c r="G1098" s="9"/>
      <c r="H1098" s="14"/>
      <c r="I1098" s="9"/>
    </row>
    <row r="1099" ht="15.6" spans="1:9">
      <c r="A1099" s="9">
        <v>9</v>
      </c>
      <c r="B1099" s="15" t="s">
        <v>191</v>
      </c>
      <c r="C1099" s="16"/>
      <c r="D1099" s="16"/>
      <c r="E1099" s="16">
        <v>345.5</v>
      </c>
      <c r="F1099" s="9"/>
      <c r="G1099" s="9"/>
      <c r="H1099" s="14"/>
      <c r="I1099" s="9"/>
    </row>
    <row r="1100" ht="15.6" spans="1:9">
      <c r="A1100" s="9"/>
      <c r="B1100" s="25" t="s">
        <v>40</v>
      </c>
      <c r="C1100" s="26" t="s">
        <v>46</v>
      </c>
      <c r="D1100" s="9"/>
      <c r="E1100" s="9"/>
      <c r="F1100" s="9"/>
      <c r="G1100" s="9"/>
      <c r="H1100" s="14"/>
      <c r="I1100" s="9"/>
    </row>
    <row r="1101" ht="15.6" spans="1:9">
      <c r="A1101" s="9"/>
      <c r="B1101" s="25"/>
      <c r="C1101" s="26" t="s">
        <v>47</v>
      </c>
      <c r="D1101" s="9"/>
      <c r="E1101" s="9"/>
      <c r="F1101" s="9"/>
      <c r="G1101" s="9"/>
      <c r="H1101" s="14"/>
      <c r="I1101" s="9"/>
    </row>
    <row r="1102" ht="15.6" spans="1:9">
      <c r="A1102" s="9">
        <v>10</v>
      </c>
      <c r="B1102" s="27" t="s">
        <v>2437</v>
      </c>
      <c r="C1102" s="16">
        <v>42.5</v>
      </c>
      <c r="D1102" s="9"/>
      <c r="E1102" s="9"/>
      <c r="F1102" s="9"/>
      <c r="G1102" s="9"/>
      <c r="H1102" s="14"/>
      <c r="I1102" s="9"/>
    </row>
    <row r="1103" ht="15.6" spans="1:9">
      <c r="A1103" s="9">
        <v>11</v>
      </c>
      <c r="B1103" s="27" t="s">
        <v>48</v>
      </c>
      <c r="C1103" s="16">
        <v>182.3</v>
      </c>
      <c r="D1103" s="9"/>
      <c r="E1103" s="9"/>
      <c r="F1103" s="9"/>
      <c r="G1103" s="9"/>
      <c r="H1103" s="14"/>
      <c r="I1103" s="9"/>
    </row>
    <row r="1104" ht="15.6" spans="1:9">
      <c r="A1104" s="9"/>
      <c r="B1104" s="12" t="s">
        <v>6</v>
      </c>
      <c r="C1104" s="26" t="s">
        <v>49</v>
      </c>
      <c r="D1104" s="26"/>
      <c r="E1104" s="26"/>
      <c r="F1104" s="9"/>
      <c r="G1104" s="9"/>
      <c r="H1104" s="14"/>
      <c r="I1104" s="9"/>
    </row>
    <row r="1105" ht="15.6" spans="1:9">
      <c r="A1105" s="9"/>
      <c r="B1105" s="15" t="s">
        <v>50</v>
      </c>
      <c r="C1105" s="26">
        <v>100</v>
      </c>
      <c r="D1105" s="26">
        <v>200</v>
      </c>
      <c r="E1105" s="26" t="s">
        <v>51</v>
      </c>
      <c r="F1105" s="9"/>
      <c r="G1105" s="9"/>
      <c r="H1105" s="14"/>
      <c r="I1105" s="9"/>
    </row>
    <row r="1106" ht="15.6" spans="1:9">
      <c r="A1106" s="9">
        <v>12</v>
      </c>
      <c r="B1106" s="17" t="s">
        <v>52</v>
      </c>
      <c r="C1106" s="16">
        <v>15</v>
      </c>
      <c r="D1106" s="16">
        <v>8</v>
      </c>
      <c r="E1106" s="16"/>
      <c r="F1106" s="9"/>
      <c r="G1106" s="9"/>
      <c r="H1106" s="14"/>
      <c r="I1106" s="9"/>
    </row>
    <row r="1107" ht="31.2" spans="1:9">
      <c r="A1107" s="9" t="s">
        <v>2505</v>
      </c>
      <c r="B1107" s="9"/>
      <c r="C1107" s="9"/>
      <c r="D1107" s="9"/>
      <c r="E1107" s="9"/>
      <c r="F1107" s="9"/>
      <c r="G1107" s="9"/>
      <c r="H1107" s="10" t="s">
        <v>2506</v>
      </c>
      <c r="I1107" s="9" t="s">
        <v>615</v>
      </c>
    </row>
    <row r="1108" ht="15.6" spans="1:9">
      <c r="A1108" s="11" t="s">
        <v>5</v>
      </c>
      <c r="B1108" s="12" t="s">
        <v>6</v>
      </c>
      <c r="C1108" s="13" t="s">
        <v>15</v>
      </c>
      <c r="D1108" s="13"/>
      <c r="E1108" s="13"/>
      <c r="F1108" s="13"/>
      <c r="G1108" s="13"/>
      <c r="H1108" s="14"/>
      <c r="I1108" s="9"/>
    </row>
    <row r="1109" ht="15.6" spans="1:9">
      <c r="A1109" s="9"/>
      <c r="B1109" s="15" t="s">
        <v>16</v>
      </c>
      <c r="C1109" s="13" t="s">
        <v>17</v>
      </c>
      <c r="D1109" s="13" t="s">
        <v>18</v>
      </c>
      <c r="E1109" s="13" t="s">
        <v>19</v>
      </c>
      <c r="F1109" s="13" t="s">
        <v>20</v>
      </c>
      <c r="G1109" s="13" t="s">
        <v>21</v>
      </c>
      <c r="H1109" s="14"/>
      <c r="I1109" s="9"/>
    </row>
    <row r="1110" ht="15.6" spans="1:9">
      <c r="A1110" s="9">
        <v>1</v>
      </c>
      <c r="B1110" s="15" t="s">
        <v>495</v>
      </c>
      <c r="C1110" s="16"/>
      <c r="D1110" s="16">
        <v>14</v>
      </c>
      <c r="E1110" s="16"/>
      <c r="F1110" s="16"/>
      <c r="G1110" s="16"/>
      <c r="H1110" s="14"/>
      <c r="I1110" s="9"/>
    </row>
    <row r="1111" ht="15.6" spans="1:9">
      <c r="A1111" s="9">
        <v>2</v>
      </c>
      <c r="B1111" s="15" t="s">
        <v>89</v>
      </c>
      <c r="C1111" s="16"/>
      <c r="D1111" s="16"/>
      <c r="E1111" s="16"/>
      <c r="F1111" s="16">
        <v>1</v>
      </c>
      <c r="G1111" s="16"/>
      <c r="H1111" s="14"/>
      <c r="I1111" s="9"/>
    </row>
    <row r="1112" ht="15.6" spans="1:9">
      <c r="A1112" s="9"/>
      <c r="B1112" s="12" t="s">
        <v>6</v>
      </c>
      <c r="C1112" s="13" t="s">
        <v>24</v>
      </c>
      <c r="D1112" s="13"/>
      <c r="E1112" s="13"/>
      <c r="F1112" s="13"/>
      <c r="G1112" s="13"/>
      <c r="H1112" s="14"/>
      <c r="I1112" s="9"/>
    </row>
    <row r="1113" ht="15.6" spans="1:9">
      <c r="A1113" s="9"/>
      <c r="B1113" s="15" t="s">
        <v>16</v>
      </c>
      <c r="C1113" s="13" t="s">
        <v>17</v>
      </c>
      <c r="D1113" s="13" t="s">
        <v>18</v>
      </c>
      <c r="E1113" s="13" t="s">
        <v>19</v>
      </c>
      <c r="F1113" s="13" t="s">
        <v>20</v>
      </c>
      <c r="G1113" s="13" t="s">
        <v>21</v>
      </c>
      <c r="H1113" s="14"/>
      <c r="I1113" s="9"/>
    </row>
    <row r="1114" ht="15.6" spans="1:9">
      <c r="A1114" s="9">
        <v>3</v>
      </c>
      <c r="B1114" s="17" t="s">
        <v>1486</v>
      </c>
      <c r="C1114" s="16"/>
      <c r="D1114" s="16">
        <v>6</v>
      </c>
      <c r="E1114" s="16">
        <v>3</v>
      </c>
      <c r="F1114" s="16"/>
      <c r="G1114" s="16"/>
      <c r="H1114" s="14"/>
      <c r="I1114" s="9"/>
    </row>
    <row r="1115" ht="15.6" spans="1:9">
      <c r="A1115" s="9"/>
      <c r="B1115" s="12" t="s">
        <v>6</v>
      </c>
      <c r="C1115" s="13" t="s">
        <v>30</v>
      </c>
      <c r="D1115" s="13"/>
      <c r="E1115" s="13"/>
      <c r="F1115" s="13"/>
      <c r="G1115" s="9"/>
      <c r="H1115" s="14"/>
      <c r="I1115" s="9"/>
    </row>
    <row r="1116" ht="15.6" spans="1:9">
      <c r="A1116" s="9"/>
      <c r="B1116" s="15" t="s">
        <v>8</v>
      </c>
      <c r="C1116" s="13">
        <v>100</v>
      </c>
      <c r="D1116" s="13">
        <v>200</v>
      </c>
      <c r="E1116" s="13">
        <v>300</v>
      </c>
      <c r="F1116" s="13" t="s">
        <v>31</v>
      </c>
      <c r="G1116" s="9"/>
      <c r="H1116" s="14"/>
      <c r="I1116" s="9"/>
    </row>
    <row r="1117" ht="15.6" spans="1:9">
      <c r="A1117" s="9">
        <v>4</v>
      </c>
      <c r="B1117" s="17" t="s">
        <v>32</v>
      </c>
      <c r="C1117" s="43"/>
      <c r="D1117" s="43"/>
      <c r="E1117" s="16">
        <v>1</v>
      </c>
      <c r="F1117" s="43"/>
      <c r="G1117" s="9"/>
      <c r="H1117" s="14"/>
      <c r="I1117" s="9"/>
    </row>
    <row r="1118" ht="15.6" spans="1:9">
      <c r="A1118" s="9"/>
      <c r="B1118" s="12" t="s">
        <v>6</v>
      </c>
      <c r="C1118" s="13" t="s">
        <v>35</v>
      </c>
      <c r="D1118" s="13"/>
      <c r="E1118" s="13"/>
      <c r="F1118" s="13"/>
      <c r="G1118" s="9"/>
      <c r="H1118" s="14"/>
      <c r="I1118" s="9"/>
    </row>
    <row r="1119" ht="15.6" spans="1:9">
      <c r="A1119" s="9"/>
      <c r="B1119" s="15" t="s">
        <v>8</v>
      </c>
      <c r="C1119" s="13">
        <v>100</v>
      </c>
      <c r="D1119" s="13">
        <v>200</v>
      </c>
      <c r="E1119" s="13">
        <v>300</v>
      </c>
      <c r="F1119" s="13" t="s">
        <v>31</v>
      </c>
      <c r="G1119" s="9"/>
      <c r="H1119" s="14"/>
      <c r="I1119" s="9"/>
    </row>
    <row r="1120" ht="15.6" spans="1:9">
      <c r="A1120" s="9">
        <v>5</v>
      </c>
      <c r="B1120" s="17" t="s">
        <v>36</v>
      </c>
      <c r="C1120" s="43"/>
      <c r="D1120" s="16">
        <v>1</v>
      </c>
      <c r="E1120" s="43"/>
      <c r="F1120" s="43"/>
      <c r="G1120" s="9"/>
      <c r="H1120" s="14"/>
      <c r="I1120" s="9"/>
    </row>
    <row r="1121" ht="15.6" spans="1:9">
      <c r="A1121" s="9"/>
      <c r="B1121" s="19" t="s">
        <v>6</v>
      </c>
      <c r="C1121" s="20" t="s">
        <v>7</v>
      </c>
      <c r="D1121" s="20"/>
      <c r="E1121" s="20"/>
      <c r="F1121" s="9"/>
      <c r="G1121" s="9"/>
      <c r="H1121" s="14"/>
      <c r="I1121" s="9"/>
    </row>
    <row r="1122" ht="15.6" spans="1:9">
      <c r="A1122" s="9"/>
      <c r="B1122" s="19"/>
      <c r="C1122" s="20"/>
      <c r="D1122" s="20"/>
      <c r="E1122" s="20"/>
      <c r="F1122" s="9"/>
      <c r="G1122" s="9"/>
      <c r="H1122" s="14"/>
      <c r="I1122" s="9"/>
    </row>
    <row r="1123" ht="15.6" spans="1:9">
      <c r="A1123" s="9"/>
      <c r="B1123" s="21" t="s">
        <v>8</v>
      </c>
      <c r="C1123" s="22" t="s">
        <v>9</v>
      </c>
      <c r="D1123" s="22" t="s">
        <v>10</v>
      </c>
      <c r="E1123" s="22" t="s">
        <v>11</v>
      </c>
      <c r="F1123" s="9"/>
      <c r="G1123" s="9"/>
      <c r="H1123" s="14"/>
      <c r="I1123" s="9"/>
    </row>
    <row r="1124" ht="15.6" spans="1:9">
      <c r="A1124" s="9">
        <v>6</v>
      </c>
      <c r="B1124" s="21" t="s">
        <v>63</v>
      </c>
      <c r="C1124" s="16"/>
      <c r="D1124" s="16">
        <v>41.8</v>
      </c>
      <c r="E1124" s="16"/>
      <c r="F1124" s="9"/>
      <c r="G1124" s="9"/>
      <c r="H1124" s="14"/>
      <c r="I1124" s="9"/>
    </row>
    <row r="1125" ht="15.6" spans="1:9">
      <c r="A1125" s="9">
        <v>7</v>
      </c>
      <c r="B1125" s="21" t="s">
        <v>96</v>
      </c>
      <c r="C1125" s="16">
        <v>120.8</v>
      </c>
      <c r="D1125" s="16"/>
      <c r="E1125" s="16"/>
      <c r="F1125" s="9"/>
      <c r="G1125" s="9"/>
      <c r="H1125" s="14"/>
      <c r="I1125" s="9"/>
    </row>
    <row r="1126" ht="15.6" spans="1:9">
      <c r="A1126" s="9">
        <v>8</v>
      </c>
      <c r="B1126" s="21" t="s">
        <v>70</v>
      </c>
      <c r="C1126" s="16">
        <v>77.8</v>
      </c>
      <c r="D1126" s="16"/>
      <c r="E1126" s="16"/>
      <c r="F1126" s="9"/>
      <c r="G1126" s="9"/>
      <c r="H1126" s="14"/>
      <c r="I1126" s="9"/>
    </row>
    <row r="1127" ht="15.6" spans="1:9">
      <c r="A1127" s="9">
        <v>9</v>
      </c>
      <c r="B1127" s="21" t="s">
        <v>91</v>
      </c>
      <c r="C1127" s="16">
        <v>106.5</v>
      </c>
      <c r="D1127" s="16"/>
      <c r="E1127" s="16"/>
      <c r="F1127" s="9"/>
      <c r="G1127" s="9"/>
      <c r="H1127" s="14"/>
      <c r="I1127" s="9"/>
    </row>
    <row r="1128" ht="15.6" spans="1:9">
      <c r="A1128" s="9"/>
      <c r="B1128" s="25" t="s">
        <v>40</v>
      </c>
      <c r="C1128" s="26" t="s">
        <v>41</v>
      </c>
      <c r="D1128" s="26"/>
      <c r="E1128" s="26"/>
      <c r="F1128" s="9"/>
      <c r="G1128" s="9"/>
      <c r="H1128" s="14"/>
      <c r="I1128" s="9"/>
    </row>
    <row r="1129" ht="15.6" spans="1:9">
      <c r="A1129" s="9"/>
      <c r="B1129" s="25"/>
      <c r="C1129" s="13" t="s">
        <v>42</v>
      </c>
      <c r="D1129" s="13" t="s">
        <v>43</v>
      </c>
      <c r="E1129" s="13" t="s">
        <v>44</v>
      </c>
      <c r="F1129" s="9"/>
      <c r="G1129" s="9"/>
      <c r="H1129" s="14"/>
      <c r="I1129" s="9"/>
    </row>
    <row r="1130" ht="15.6" spans="1:9">
      <c r="A1130" s="9">
        <v>10</v>
      </c>
      <c r="B1130" s="15" t="s">
        <v>191</v>
      </c>
      <c r="C1130" s="16"/>
      <c r="D1130" s="16"/>
      <c r="E1130" s="16">
        <v>51.5</v>
      </c>
      <c r="F1130" s="9"/>
      <c r="G1130" s="9"/>
      <c r="H1130" s="14"/>
      <c r="I1130" s="9"/>
    </row>
    <row r="1131" ht="15.6" spans="1:9">
      <c r="A1131" s="9"/>
      <c r="B1131" s="25" t="s">
        <v>40</v>
      </c>
      <c r="C1131" s="26" t="s">
        <v>46</v>
      </c>
      <c r="D1131" s="9"/>
      <c r="E1131" s="9"/>
      <c r="F1131" s="9"/>
      <c r="G1131" s="9"/>
      <c r="H1131" s="14"/>
      <c r="I1131" s="9"/>
    </row>
    <row r="1132" ht="15.6" spans="1:9">
      <c r="A1132" s="9"/>
      <c r="B1132" s="25"/>
      <c r="C1132" s="26" t="s">
        <v>47</v>
      </c>
      <c r="D1132" s="9"/>
      <c r="E1132" s="9"/>
      <c r="F1132" s="9"/>
      <c r="G1132" s="9"/>
      <c r="H1132" s="14"/>
      <c r="I1132" s="9"/>
    </row>
    <row r="1133" ht="15.6" spans="1:9">
      <c r="A1133" s="9">
        <v>11</v>
      </c>
      <c r="B1133" s="27" t="s">
        <v>205</v>
      </c>
      <c r="C1133" s="16">
        <v>24.3</v>
      </c>
      <c r="D1133" s="9"/>
      <c r="E1133" s="9"/>
      <c r="F1133" s="9"/>
      <c r="G1133" s="9"/>
      <c r="H1133" s="14"/>
      <c r="I1133" s="9"/>
    </row>
    <row r="1134" ht="15.6" spans="1:9">
      <c r="A1134" s="9">
        <v>12</v>
      </c>
      <c r="B1134" s="27" t="s">
        <v>112</v>
      </c>
      <c r="C1134" s="16">
        <v>51.7</v>
      </c>
      <c r="D1134" s="9"/>
      <c r="E1134" s="9"/>
      <c r="F1134" s="9"/>
      <c r="G1134" s="9"/>
      <c r="H1134" s="14"/>
      <c r="I1134" s="9"/>
    </row>
    <row r="1135" ht="15.6" spans="1:9">
      <c r="A1135" s="9">
        <v>13</v>
      </c>
      <c r="B1135" s="27" t="s">
        <v>779</v>
      </c>
      <c r="C1135" s="16">
        <v>105.4</v>
      </c>
      <c r="D1135" s="9"/>
      <c r="E1135" s="9"/>
      <c r="F1135" s="9"/>
      <c r="G1135" s="9"/>
      <c r="H1135" s="14"/>
      <c r="I1135" s="9"/>
    </row>
    <row r="1136" ht="15.6" spans="1:9">
      <c r="A1136" s="9"/>
      <c r="B1136" s="25" t="s">
        <v>40</v>
      </c>
      <c r="C1136" s="26" t="s">
        <v>194</v>
      </c>
      <c r="D1136" s="26"/>
      <c r="E1136" s="26"/>
      <c r="F1136" s="9"/>
      <c r="G1136" s="9"/>
      <c r="H1136" s="14"/>
      <c r="I1136" s="9"/>
    </row>
    <row r="1137" ht="46.8" spans="1:9">
      <c r="A1137" s="9"/>
      <c r="B1137" s="25"/>
      <c r="C1137" s="28" t="s">
        <v>195</v>
      </c>
      <c r="D1137" s="28" t="s">
        <v>196</v>
      </c>
      <c r="E1137" s="28" t="s">
        <v>197</v>
      </c>
      <c r="F1137" s="9"/>
      <c r="G1137" s="9"/>
      <c r="H1137" s="14"/>
      <c r="I1137" s="9"/>
    </row>
    <row r="1138" ht="15.6" spans="1:9">
      <c r="A1138" s="9">
        <v>14</v>
      </c>
      <c r="B1138" s="27" t="s">
        <v>264</v>
      </c>
      <c r="C1138" s="16"/>
      <c r="D1138" s="16">
        <v>9.9</v>
      </c>
      <c r="E1138" s="16"/>
      <c r="F1138" s="9"/>
      <c r="G1138" s="9"/>
      <c r="H1138" s="14"/>
      <c r="I1138" s="9"/>
    </row>
    <row r="1139" ht="15.6" spans="1:9">
      <c r="A1139" s="9"/>
      <c r="B1139" s="12" t="s">
        <v>6</v>
      </c>
      <c r="C1139" s="26" t="s">
        <v>49</v>
      </c>
      <c r="D1139" s="26"/>
      <c r="E1139" s="26"/>
      <c r="F1139" s="9"/>
      <c r="G1139" s="9"/>
      <c r="H1139" s="14"/>
      <c r="I1139" s="9"/>
    </row>
    <row r="1140" ht="15.6" spans="1:9">
      <c r="A1140" s="9"/>
      <c r="B1140" s="15" t="s">
        <v>50</v>
      </c>
      <c r="C1140" s="26">
        <v>100</v>
      </c>
      <c r="D1140" s="26">
        <v>200</v>
      </c>
      <c r="E1140" s="26" t="s">
        <v>51</v>
      </c>
      <c r="F1140" s="9"/>
      <c r="G1140" s="9"/>
      <c r="H1140" s="14"/>
      <c r="I1140" s="9"/>
    </row>
    <row r="1141" ht="15.6" spans="1:9">
      <c r="A1141" s="9">
        <v>15</v>
      </c>
      <c r="B1141" s="17" t="s">
        <v>53</v>
      </c>
      <c r="C1141" s="43"/>
      <c r="D1141" s="16">
        <v>1</v>
      </c>
      <c r="E1141" s="43"/>
      <c r="F1141" s="9"/>
      <c r="G1141" s="9"/>
      <c r="H1141" s="14"/>
      <c r="I1141" s="9"/>
    </row>
    <row r="1142" ht="31.2" spans="1:9">
      <c r="A1142" s="9" t="s">
        <v>2507</v>
      </c>
      <c r="B1142" s="9"/>
      <c r="C1142" s="9"/>
      <c r="D1142" s="9"/>
      <c r="E1142" s="9"/>
      <c r="F1142" s="9"/>
      <c r="G1142" s="9"/>
      <c r="H1142" s="10" t="s">
        <v>2508</v>
      </c>
      <c r="I1142" s="9" t="s">
        <v>615</v>
      </c>
    </row>
    <row r="1143" ht="15.6" spans="1:9">
      <c r="A1143" s="11" t="s">
        <v>5</v>
      </c>
      <c r="B1143" s="19" t="s">
        <v>6</v>
      </c>
      <c r="C1143" s="20" t="s">
        <v>7</v>
      </c>
      <c r="D1143" s="20"/>
      <c r="E1143" s="20"/>
      <c r="F1143" s="9"/>
      <c r="G1143" s="9"/>
      <c r="H1143" s="14"/>
      <c r="I1143" s="9"/>
    </row>
    <row r="1144" ht="15.6" spans="1:9">
      <c r="A1144" s="9"/>
      <c r="B1144" s="19"/>
      <c r="C1144" s="20"/>
      <c r="D1144" s="20"/>
      <c r="E1144" s="20"/>
      <c r="F1144" s="9"/>
      <c r="G1144" s="9"/>
      <c r="H1144" s="14"/>
      <c r="I1144" s="9"/>
    </row>
    <row r="1145" ht="15.6" spans="1:9">
      <c r="A1145" s="9"/>
      <c r="B1145" s="21" t="s">
        <v>8</v>
      </c>
      <c r="C1145" s="22" t="s">
        <v>9</v>
      </c>
      <c r="D1145" s="22" t="s">
        <v>10</v>
      </c>
      <c r="E1145" s="22" t="s">
        <v>11</v>
      </c>
      <c r="F1145" s="9"/>
      <c r="G1145" s="9"/>
      <c r="H1145" s="14"/>
      <c r="I1145" s="9"/>
    </row>
    <row r="1146" ht="15.6" spans="1:9">
      <c r="A1146" s="9">
        <v>1</v>
      </c>
      <c r="B1146" s="21" t="s">
        <v>125</v>
      </c>
      <c r="C1146" s="24"/>
      <c r="D1146" s="16">
        <v>6.5</v>
      </c>
      <c r="E1146" s="24"/>
      <c r="F1146" s="9"/>
      <c r="G1146" s="9"/>
      <c r="H1146" s="14"/>
      <c r="I1146" s="9"/>
    </row>
    <row r="1147" ht="15.6" spans="1:9">
      <c r="A1147" s="9"/>
      <c r="B1147" s="25" t="s">
        <v>40</v>
      </c>
      <c r="C1147" s="26" t="s">
        <v>46</v>
      </c>
      <c r="D1147" s="9"/>
      <c r="E1147" s="9"/>
      <c r="F1147" s="9"/>
      <c r="G1147" s="9"/>
      <c r="H1147" s="14"/>
      <c r="I1147" s="9"/>
    </row>
    <row r="1148" ht="15.6" spans="1:9">
      <c r="A1148" s="9"/>
      <c r="B1148" s="25"/>
      <c r="C1148" s="26" t="s">
        <v>47</v>
      </c>
      <c r="D1148" s="9"/>
      <c r="E1148" s="9"/>
      <c r="F1148" s="9"/>
      <c r="G1148" s="9"/>
      <c r="H1148" s="14"/>
      <c r="I1148" s="9"/>
    </row>
    <row r="1149" ht="15.6" spans="1:9">
      <c r="A1149" s="9">
        <v>2</v>
      </c>
      <c r="B1149" s="27" t="s">
        <v>48</v>
      </c>
      <c r="C1149" s="16">
        <v>100.1</v>
      </c>
      <c r="D1149" s="9"/>
      <c r="E1149" s="9"/>
      <c r="F1149" s="9"/>
      <c r="G1149" s="9"/>
      <c r="H1149" s="14"/>
      <c r="I1149" s="9"/>
    </row>
    <row r="1150" ht="15.6" spans="1:9">
      <c r="A1150" s="9"/>
      <c r="B1150" s="12" t="s">
        <v>6</v>
      </c>
      <c r="C1150" s="26" t="s">
        <v>49</v>
      </c>
      <c r="D1150" s="26"/>
      <c r="E1150" s="26"/>
      <c r="F1150" s="9"/>
      <c r="G1150" s="9"/>
      <c r="H1150" s="14"/>
      <c r="I1150" s="9"/>
    </row>
    <row r="1151" ht="15.6" spans="1:9">
      <c r="A1151" s="9"/>
      <c r="B1151" s="15" t="s">
        <v>50</v>
      </c>
      <c r="C1151" s="26">
        <v>100</v>
      </c>
      <c r="D1151" s="26">
        <v>200</v>
      </c>
      <c r="E1151" s="26" t="s">
        <v>51</v>
      </c>
      <c r="F1151" s="9"/>
      <c r="G1151" s="9"/>
      <c r="H1151" s="14"/>
      <c r="I1151" s="9"/>
    </row>
    <row r="1152" ht="15.6" spans="1:9">
      <c r="A1152" s="9">
        <v>3</v>
      </c>
      <c r="B1152" s="17" t="s">
        <v>52</v>
      </c>
      <c r="C1152" s="43"/>
      <c r="D1152" s="16">
        <v>5</v>
      </c>
      <c r="E1152" s="43"/>
      <c r="F1152" s="9"/>
      <c r="G1152" s="9"/>
      <c r="H1152" s="14"/>
      <c r="I1152" s="9"/>
    </row>
    <row r="1153" ht="31.2" spans="1:16">
      <c r="A1153" s="9" t="s">
        <v>2509</v>
      </c>
      <c r="B1153" s="9"/>
      <c r="C1153" s="9"/>
      <c r="D1153" s="9"/>
      <c r="E1153" s="9"/>
      <c r="F1153" s="9"/>
      <c r="G1153" s="9"/>
      <c r="H1153" s="10" t="s">
        <v>2510</v>
      </c>
      <c r="I1153" s="9" t="s">
        <v>615</v>
      </c>
    </row>
    <row r="1154" ht="15.6" spans="1:16">
      <c r="A1154" s="11" t="s">
        <v>5</v>
      </c>
      <c r="B1154" s="12" t="s">
        <v>6</v>
      </c>
      <c r="C1154" s="13" t="s">
        <v>15</v>
      </c>
      <c r="D1154" s="13"/>
      <c r="E1154" s="13"/>
      <c r="F1154" s="13"/>
      <c r="G1154" s="13"/>
      <c r="H1154" s="14"/>
      <c r="I1154" s="9"/>
    </row>
    <row r="1155" ht="15.6" spans="1:16">
      <c r="A1155" s="9"/>
      <c r="B1155" s="15" t="s">
        <v>16</v>
      </c>
      <c r="C1155" s="13" t="s">
        <v>17</v>
      </c>
      <c r="D1155" s="13" t="s">
        <v>18</v>
      </c>
      <c r="E1155" s="13" t="s">
        <v>19</v>
      </c>
      <c r="F1155" s="13" t="s">
        <v>20</v>
      </c>
      <c r="G1155" s="13" t="s">
        <v>21</v>
      </c>
      <c r="H1155" s="14"/>
      <c r="I1155" s="9"/>
    </row>
    <row r="1156" ht="15.6" spans="1:16">
      <c r="A1156" s="9">
        <v>1</v>
      </c>
      <c r="B1156" s="15" t="s">
        <v>23</v>
      </c>
      <c r="C1156" s="16"/>
      <c r="D1156" s="16">
        <v>2</v>
      </c>
      <c r="E1156" s="16">
        <v>7</v>
      </c>
      <c r="F1156" s="16"/>
      <c r="G1156" s="16"/>
      <c r="H1156" s="14"/>
      <c r="I1156" s="9"/>
    </row>
    <row r="1157" ht="15.6" spans="1:16">
      <c r="A1157" s="9">
        <v>2</v>
      </c>
      <c r="B1157" s="15" t="s">
        <v>89</v>
      </c>
      <c r="C1157" s="16"/>
      <c r="D1157" s="16"/>
      <c r="E1157" s="16"/>
      <c r="F1157" s="16">
        <v>1</v>
      </c>
      <c r="G1157" s="16">
        <v>1</v>
      </c>
      <c r="H1157" s="14"/>
      <c r="I1157" s="9"/>
    </row>
    <row r="1158" ht="15.6" spans="1:16">
      <c r="A1158" s="9"/>
      <c r="B1158" s="12" t="s">
        <v>6</v>
      </c>
      <c r="C1158" s="13" t="s">
        <v>24</v>
      </c>
      <c r="D1158" s="13"/>
      <c r="E1158" s="13"/>
      <c r="F1158" s="13"/>
      <c r="G1158" s="13"/>
      <c r="H1158" s="14"/>
      <c r="I1158" s="9"/>
    </row>
    <row r="1159" ht="15.6" spans="1:16">
      <c r="A1159" s="9"/>
      <c r="B1159" s="15" t="s">
        <v>16</v>
      </c>
      <c r="C1159" s="13" t="s">
        <v>17</v>
      </c>
      <c r="D1159" s="13" t="s">
        <v>18</v>
      </c>
      <c r="E1159" s="13" t="s">
        <v>19</v>
      </c>
      <c r="F1159" s="13" t="s">
        <v>20</v>
      </c>
      <c r="G1159" s="13" t="s">
        <v>21</v>
      </c>
      <c r="H1159" s="14"/>
      <c r="I1159" s="9"/>
    </row>
    <row r="1160" ht="15.6" spans="1:16">
      <c r="A1160" s="9">
        <v>3</v>
      </c>
      <c r="B1160" s="17" t="s">
        <v>61</v>
      </c>
      <c r="C1160" s="16">
        <v>4</v>
      </c>
      <c r="D1160" s="16">
        <v>10</v>
      </c>
      <c r="E1160" s="16"/>
      <c r="F1160" s="16"/>
      <c r="G1160" s="16"/>
      <c r="H1160" s="14"/>
      <c r="I1160" s="9"/>
    </row>
    <row r="1161" ht="15.6" spans="1:16">
      <c r="A1161" s="9">
        <v>4</v>
      </c>
      <c r="B1161" s="17" t="s">
        <v>107</v>
      </c>
      <c r="C1161" s="16"/>
      <c r="D1161" s="16">
        <v>5</v>
      </c>
      <c r="E1161" s="16"/>
      <c r="F1161" s="16"/>
      <c r="G1161" s="16"/>
      <c r="H1161" s="14"/>
      <c r="I1161" s="9"/>
    </row>
    <row r="1162" ht="15.6" spans="1:16">
      <c r="A1162" s="9">
        <v>5</v>
      </c>
      <c r="B1162" s="17" t="s">
        <v>116</v>
      </c>
      <c r="C1162" s="16"/>
      <c r="D1162" s="16">
        <v>2</v>
      </c>
      <c r="E1162" s="16"/>
      <c r="F1162" s="16"/>
      <c r="G1162" s="16"/>
      <c r="H1162" s="14"/>
      <c r="I1162" s="9"/>
    </row>
    <row r="1163" ht="15.6" spans="1:16">
      <c r="A1163" s="9">
        <v>6</v>
      </c>
      <c r="B1163" s="17" t="s">
        <v>203</v>
      </c>
      <c r="C1163" s="16"/>
      <c r="D1163" s="16">
        <v>1</v>
      </c>
      <c r="E1163" s="16"/>
      <c r="F1163" s="16"/>
      <c r="G1163" s="16"/>
      <c r="H1163" s="14"/>
      <c r="I1163" s="9"/>
    </row>
    <row r="1164" ht="15.6" spans="1:16">
      <c r="A1164" s="9">
        <v>7</v>
      </c>
      <c r="B1164" s="17" t="s">
        <v>90</v>
      </c>
      <c r="C1164" s="16">
        <v>7</v>
      </c>
      <c r="D1164" s="16"/>
      <c r="E1164" s="16"/>
      <c r="F1164" s="16"/>
      <c r="G1164" s="16"/>
      <c r="H1164" s="14"/>
      <c r="I1164" s="9"/>
    </row>
    <row r="1165" ht="15.6" spans="1:16">
      <c r="A1165" s="9"/>
      <c r="B1165" s="12" t="s">
        <v>6</v>
      </c>
      <c r="C1165" s="13" t="s">
        <v>30</v>
      </c>
      <c r="D1165" s="13"/>
      <c r="E1165" s="13"/>
      <c r="F1165" s="13"/>
      <c r="G1165" s="9"/>
      <c r="H1165" s="14"/>
      <c r="I1165" s="9"/>
    </row>
    <row r="1166" ht="15.6" spans="1:16">
      <c r="A1166" s="9"/>
      <c r="B1166" s="15" t="s">
        <v>8</v>
      </c>
      <c r="C1166" s="13">
        <v>100</v>
      </c>
      <c r="D1166" s="13">
        <v>200</v>
      </c>
      <c r="E1166" s="13">
        <v>300</v>
      </c>
      <c r="F1166" s="13" t="s">
        <v>31</v>
      </c>
      <c r="G1166" s="9"/>
      <c r="H1166" s="14"/>
      <c r="I1166" s="9"/>
    </row>
    <row r="1167" ht="15.6" spans="1:16">
      <c r="A1167" s="9">
        <v>8</v>
      </c>
      <c r="B1167" s="17" t="s">
        <v>32</v>
      </c>
      <c r="C1167" s="16"/>
      <c r="D1167" s="16"/>
      <c r="E1167" s="16"/>
      <c r="F1167" s="16">
        <v>7</v>
      </c>
      <c r="G1167" s="9"/>
      <c r="H1167" s="14"/>
      <c r="I1167" s="9"/>
      <c r="P1167" s="16"/>
    </row>
    <row r="1168" ht="15.6" spans="1:16">
      <c r="A1168" s="9">
        <v>9</v>
      </c>
      <c r="B1168" s="17" t="s">
        <v>110</v>
      </c>
      <c r="C1168" s="16"/>
      <c r="D1168" s="16"/>
      <c r="E1168" s="16">
        <v>2</v>
      </c>
      <c r="F1168" s="16"/>
      <c r="G1168" s="9"/>
      <c r="H1168" s="14"/>
      <c r="I1168" s="9"/>
    </row>
    <row r="1169" ht="15.6" spans="1:9">
      <c r="A1169" s="9">
        <v>10</v>
      </c>
      <c r="B1169" s="17" t="s">
        <v>65</v>
      </c>
      <c r="C1169" s="16">
        <v>3</v>
      </c>
      <c r="D1169" s="16">
        <v>3</v>
      </c>
      <c r="E1169" s="16"/>
      <c r="F1169" s="16"/>
      <c r="G1169" s="9"/>
      <c r="H1169" s="14"/>
      <c r="I1169" s="9"/>
    </row>
    <row r="1170" ht="15.6" spans="1:9">
      <c r="A1170" s="9"/>
      <c r="B1170" s="12" t="s">
        <v>6</v>
      </c>
      <c r="C1170" s="13" t="s">
        <v>35</v>
      </c>
      <c r="D1170" s="13"/>
      <c r="E1170" s="13"/>
      <c r="F1170" s="13"/>
      <c r="G1170" s="9"/>
      <c r="H1170" s="14"/>
      <c r="I1170" s="9"/>
    </row>
    <row r="1171" ht="15.6" spans="1:9">
      <c r="A1171" s="9"/>
      <c r="B1171" s="15" t="s">
        <v>8</v>
      </c>
      <c r="C1171" s="13">
        <v>100</v>
      </c>
      <c r="D1171" s="13">
        <v>200</v>
      </c>
      <c r="E1171" s="13">
        <v>300</v>
      </c>
      <c r="F1171" s="13" t="s">
        <v>31</v>
      </c>
      <c r="G1171" s="9"/>
      <c r="H1171" s="14"/>
      <c r="I1171" s="9"/>
    </row>
    <row r="1172" ht="15.6" spans="1:9">
      <c r="A1172" s="9">
        <v>11</v>
      </c>
      <c r="B1172" s="17" t="s">
        <v>68</v>
      </c>
      <c r="C1172" s="16"/>
      <c r="D1172" s="16"/>
      <c r="E1172" s="16"/>
      <c r="F1172" s="16">
        <v>3</v>
      </c>
      <c r="G1172" s="9"/>
      <c r="H1172" s="14"/>
      <c r="I1172" s="9"/>
    </row>
    <row r="1173" ht="15.6" spans="1:9">
      <c r="A1173" s="9">
        <v>12</v>
      </c>
      <c r="B1173" s="17" t="s">
        <v>134</v>
      </c>
      <c r="C1173" s="16"/>
      <c r="D1173" s="16"/>
      <c r="E1173" s="16">
        <v>1</v>
      </c>
      <c r="F1173" s="16"/>
      <c r="G1173" s="9"/>
      <c r="H1173" s="14"/>
      <c r="I1173" s="9"/>
    </row>
    <row r="1174" ht="15.6" spans="1:9">
      <c r="A1174" s="9">
        <v>13</v>
      </c>
      <c r="B1174" s="17" t="s">
        <v>69</v>
      </c>
      <c r="C1174" s="16"/>
      <c r="D1174" s="16"/>
      <c r="E1174" s="16"/>
      <c r="F1174" s="16">
        <v>3</v>
      </c>
      <c r="G1174" s="9"/>
      <c r="H1174" s="14"/>
      <c r="I1174" s="9"/>
    </row>
    <row r="1175" ht="15.6" spans="1:9">
      <c r="A1175" s="9"/>
      <c r="B1175" s="19" t="s">
        <v>6</v>
      </c>
      <c r="C1175" s="20" t="s">
        <v>7</v>
      </c>
      <c r="D1175" s="20"/>
      <c r="E1175" s="20"/>
      <c r="F1175" s="9"/>
      <c r="G1175" s="9"/>
      <c r="H1175" s="14"/>
      <c r="I1175" s="9"/>
    </row>
    <row r="1176" ht="15.6" spans="1:9">
      <c r="A1176" s="9"/>
      <c r="B1176" s="19"/>
      <c r="C1176" s="20"/>
      <c r="D1176" s="20"/>
      <c r="E1176" s="20"/>
      <c r="F1176" s="9"/>
      <c r="G1176" s="9"/>
      <c r="H1176" s="14"/>
      <c r="I1176" s="9"/>
    </row>
    <row r="1177" ht="15.6" spans="1:9">
      <c r="A1177" s="9"/>
      <c r="B1177" s="21" t="s">
        <v>8</v>
      </c>
      <c r="C1177" s="22" t="s">
        <v>9</v>
      </c>
      <c r="D1177" s="22" t="s">
        <v>10</v>
      </c>
      <c r="E1177" s="22" t="s">
        <v>11</v>
      </c>
      <c r="F1177" s="9"/>
      <c r="G1177" s="9"/>
      <c r="H1177" s="14"/>
      <c r="I1177" s="9"/>
    </row>
    <row r="1178" ht="15.6" spans="1:9">
      <c r="A1178" s="9">
        <v>14</v>
      </c>
      <c r="B1178" s="21" t="s">
        <v>111</v>
      </c>
      <c r="C1178" s="16">
        <v>8.4</v>
      </c>
      <c r="D1178" s="16"/>
      <c r="E1178" s="16"/>
      <c r="F1178" s="9"/>
      <c r="G1178" s="9"/>
      <c r="H1178" s="14"/>
      <c r="I1178" s="9"/>
    </row>
    <row r="1179" ht="15.6" spans="1:9">
      <c r="A1179" s="9">
        <v>15</v>
      </c>
      <c r="B1179" s="21" t="s">
        <v>38</v>
      </c>
      <c r="C1179" s="16">
        <v>30.8</v>
      </c>
      <c r="D1179" s="16"/>
      <c r="E1179" s="16"/>
      <c r="F1179" s="9"/>
      <c r="G1179" s="9"/>
      <c r="H1179" s="14"/>
      <c r="I1179" s="9"/>
    </row>
    <row r="1180" ht="15.6" spans="1:9">
      <c r="A1180" s="9">
        <v>16</v>
      </c>
      <c r="B1180" s="21" t="s">
        <v>39</v>
      </c>
      <c r="C1180" s="16">
        <v>9.5</v>
      </c>
      <c r="D1180" s="16"/>
      <c r="E1180" s="16"/>
      <c r="F1180" s="9"/>
      <c r="G1180" s="9"/>
      <c r="H1180" s="14"/>
      <c r="I1180" s="9"/>
    </row>
    <row r="1181" ht="15.6" spans="1:9">
      <c r="A1181" s="9">
        <v>17</v>
      </c>
      <c r="B1181" s="21" t="s">
        <v>91</v>
      </c>
      <c r="C1181" s="16">
        <v>80</v>
      </c>
      <c r="D1181" s="16">
        <v>54.5</v>
      </c>
      <c r="E1181" s="16"/>
      <c r="F1181" s="9"/>
      <c r="G1181" s="9"/>
      <c r="H1181" s="14"/>
      <c r="I1181" s="9"/>
    </row>
    <row r="1182" ht="15.6" spans="1:9">
      <c r="A1182" s="9">
        <v>18</v>
      </c>
      <c r="B1182" s="21" t="s">
        <v>628</v>
      </c>
      <c r="C1182" s="16">
        <v>26.2</v>
      </c>
      <c r="D1182" s="16"/>
      <c r="E1182" s="16"/>
      <c r="F1182" s="9"/>
      <c r="G1182" s="9"/>
      <c r="H1182" s="14"/>
      <c r="I1182" s="9"/>
    </row>
    <row r="1183" ht="15.6" spans="1:9">
      <c r="A1183" s="9">
        <v>19</v>
      </c>
      <c r="B1183" s="21" t="s">
        <v>80</v>
      </c>
      <c r="C1183" s="16">
        <v>53.6</v>
      </c>
      <c r="D1183" s="16"/>
      <c r="E1183" s="16"/>
      <c r="F1183" s="9"/>
      <c r="G1183" s="9"/>
      <c r="H1183" s="14"/>
      <c r="I1183" s="9"/>
    </row>
    <row r="1184" ht="15.6" spans="1:9">
      <c r="A1184" s="9">
        <v>20</v>
      </c>
      <c r="B1184" s="21" t="s">
        <v>97</v>
      </c>
      <c r="C1184" s="16">
        <v>9.5</v>
      </c>
      <c r="D1184" s="16">
        <v>12.5</v>
      </c>
      <c r="E1184" s="16"/>
      <c r="F1184" s="9"/>
      <c r="G1184" s="9"/>
      <c r="H1184" s="14"/>
      <c r="I1184" s="9"/>
    </row>
    <row r="1185" ht="15.6" spans="1:9">
      <c r="A1185" s="9">
        <v>21</v>
      </c>
      <c r="B1185" s="21" t="s">
        <v>177</v>
      </c>
      <c r="C1185" s="16"/>
      <c r="D1185" s="16">
        <v>29.1</v>
      </c>
      <c r="E1185" s="16"/>
      <c r="F1185" s="9"/>
      <c r="G1185" s="9"/>
      <c r="H1185" s="14"/>
      <c r="I1185" s="9"/>
    </row>
    <row r="1186" ht="15.6" spans="1:9">
      <c r="A1186" s="9">
        <v>22</v>
      </c>
      <c r="B1186" s="21" t="s">
        <v>82</v>
      </c>
      <c r="C1186" s="16">
        <v>12</v>
      </c>
      <c r="D1186" s="16"/>
      <c r="E1186" s="16"/>
      <c r="F1186" s="9"/>
      <c r="G1186" s="9"/>
      <c r="H1186" s="14"/>
      <c r="I1186" s="9"/>
    </row>
    <row r="1187" ht="15.6" spans="1:9">
      <c r="A1187" s="9"/>
      <c r="B1187" s="25" t="s">
        <v>40</v>
      </c>
      <c r="C1187" s="26" t="s">
        <v>41</v>
      </c>
      <c r="D1187" s="26"/>
      <c r="E1187" s="26"/>
      <c r="F1187" s="9"/>
      <c r="G1187" s="9"/>
      <c r="H1187" s="14"/>
      <c r="I1187" s="9"/>
    </row>
    <row r="1188" ht="15.6" spans="1:9">
      <c r="A1188" s="9"/>
      <c r="B1188" s="25"/>
      <c r="C1188" s="13" t="s">
        <v>42</v>
      </c>
      <c r="D1188" s="13" t="s">
        <v>43</v>
      </c>
      <c r="E1188" s="13" t="s">
        <v>44</v>
      </c>
      <c r="F1188" s="9"/>
      <c r="G1188" s="9"/>
      <c r="H1188" s="14"/>
      <c r="I1188" s="9"/>
    </row>
    <row r="1189" ht="15.6" spans="1:9">
      <c r="A1189" s="9">
        <v>23</v>
      </c>
      <c r="B1189" s="15" t="s">
        <v>191</v>
      </c>
      <c r="C1189" s="16"/>
      <c r="D1189" s="16"/>
      <c r="E1189" s="16">
        <v>456.4</v>
      </c>
      <c r="F1189" s="9"/>
      <c r="G1189" s="9"/>
      <c r="H1189" s="14"/>
      <c r="I1189" s="9"/>
    </row>
    <row r="1190" ht="15.6" spans="1:9">
      <c r="A1190" s="9"/>
      <c r="B1190" s="25" t="s">
        <v>40</v>
      </c>
      <c r="C1190" s="26" t="s">
        <v>46</v>
      </c>
      <c r="D1190" s="9"/>
      <c r="E1190" s="9"/>
      <c r="F1190" s="9"/>
      <c r="G1190" s="9"/>
      <c r="H1190" s="14"/>
      <c r="I1190" s="9"/>
    </row>
    <row r="1191" ht="15.6" spans="1:9">
      <c r="A1191" s="9"/>
      <c r="B1191" s="25"/>
      <c r="C1191" s="26" t="s">
        <v>47</v>
      </c>
      <c r="D1191" s="9"/>
      <c r="E1191" s="9"/>
      <c r="F1191" s="9"/>
      <c r="G1191" s="9"/>
      <c r="H1191" s="14"/>
      <c r="I1191" s="9"/>
    </row>
    <row r="1192" ht="15.6" spans="1:9">
      <c r="A1192" s="9">
        <v>24</v>
      </c>
      <c r="B1192" s="27" t="s">
        <v>112</v>
      </c>
      <c r="C1192" s="16">
        <v>13.8</v>
      </c>
      <c r="D1192" s="9"/>
      <c r="E1192" s="9"/>
      <c r="F1192" s="9"/>
      <c r="G1192" s="9"/>
      <c r="H1192" s="14"/>
      <c r="I1192" s="9"/>
    </row>
    <row r="1193" ht="15.6" spans="1:9">
      <c r="A1193" s="9">
        <v>25</v>
      </c>
      <c r="B1193" s="27" t="s">
        <v>73</v>
      </c>
      <c r="C1193" s="16">
        <v>12.2</v>
      </c>
      <c r="D1193" s="9"/>
      <c r="E1193" s="9"/>
      <c r="F1193" s="9"/>
      <c r="G1193" s="9"/>
      <c r="H1193" s="14"/>
      <c r="I1193" s="9"/>
    </row>
    <row r="1194" ht="15.6" spans="1:9">
      <c r="A1194" s="9">
        <v>26</v>
      </c>
      <c r="B1194" s="27" t="s">
        <v>48</v>
      </c>
      <c r="C1194" s="16">
        <v>120.3</v>
      </c>
      <c r="D1194" s="9"/>
      <c r="E1194" s="9"/>
      <c r="F1194" s="9"/>
      <c r="G1194" s="9"/>
      <c r="H1194" s="14"/>
      <c r="I1194" s="9"/>
    </row>
    <row r="1195" ht="15.6" spans="1:9">
      <c r="A1195" s="9">
        <v>27</v>
      </c>
      <c r="B1195" s="27" t="s">
        <v>1210</v>
      </c>
      <c r="C1195" s="16">
        <v>21.4</v>
      </c>
      <c r="D1195" s="9"/>
      <c r="E1195" s="9"/>
      <c r="F1195" s="9"/>
      <c r="G1195" s="9"/>
      <c r="H1195" s="14"/>
      <c r="I1195" s="9"/>
    </row>
    <row r="1196" ht="15.6" spans="1:9">
      <c r="A1196" s="9"/>
      <c r="B1196" s="25" t="s">
        <v>40</v>
      </c>
      <c r="C1196" s="26" t="s">
        <v>194</v>
      </c>
      <c r="D1196" s="26"/>
      <c r="E1196" s="26"/>
      <c r="F1196" s="9"/>
      <c r="G1196" s="9"/>
      <c r="H1196" s="14"/>
      <c r="I1196" s="9"/>
    </row>
    <row r="1197" ht="46.8" spans="1:9">
      <c r="A1197" s="9"/>
      <c r="B1197" s="25"/>
      <c r="C1197" s="28" t="s">
        <v>195</v>
      </c>
      <c r="D1197" s="28" t="s">
        <v>196</v>
      </c>
      <c r="E1197" s="28" t="s">
        <v>197</v>
      </c>
      <c r="F1197" s="9"/>
      <c r="G1197" s="9"/>
      <c r="H1197" s="14"/>
      <c r="I1197" s="9"/>
    </row>
    <row r="1198" ht="15.6" spans="1:9">
      <c r="A1198" s="9">
        <v>28</v>
      </c>
      <c r="B1198" s="27" t="s">
        <v>264</v>
      </c>
      <c r="C1198" s="16">
        <v>1</v>
      </c>
      <c r="D1198" s="16"/>
      <c r="E1198" s="16"/>
      <c r="F1198" s="9"/>
      <c r="G1198" s="9"/>
      <c r="H1198" s="14"/>
      <c r="I1198" s="9"/>
    </row>
    <row r="1199" ht="15.6" spans="1:9">
      <c r="A1199" s="9"/>
      <c r="B1199" s="12" t="s">
        <v>6</v>
      </c>
      <c r="C1199" s="26" t="s">
        <v>49</v>
      </c>
      <c r="D1199" s="26"/>
      <c r="E1199" s="26"/>
      <c r="F1199" s="9"/>
      <c r="G1199" s="9"/>
      <c r="H1199" s="14"/>
      <c r="I1199" s="9"/>
    </row>
    <row r="1200" ht="15.6" spans="1:9">
      <c r="A1200" s="9"/>
      <c r="B1200" s="15" t="s">
        <v>50</v>
      </c>
      <c r="C1200" s="26">
        <v>100</v>
      </c>
      <c r="D1200" s="26">
        <v>200</v>
      </c>
      <c r="E1200" s="26" t="s">
        <v>51</v>
      </c>
      <c r="F1200" s="9"/>
      <c r="G1200" s="9"/>
      <c r="H1200" s="14"/>
      <c r="I1200" s="9"/>
    </row>
    <row r="1201" ht="15.6" spans="1:9">
      <c r="A1201" s="9">
        <v>29</v>
      </c>
      <c r="B1201" s="17" t="s">
        <v>271</v>
      </c>
      <c r="C1201" s="16"/>
      <c r="D1201" s="16">
        <v>1</v>
      </c>
      <c r="E1201" s="16"/>
      <c r="F1201" s="9"/>
      <c r="G1201" s="9"/>
      <c r="H1201" s="14"/>
      <c r="I1201" s="9"/>
    </row>
    <row r="1202" ht="15.6" spans="1:9">
      <c r="A1202" s="9">
        <v>30</v>
      </c>
      <c r="B1202" s="17" t="s">
        <v>52</v>
      </c>
      <c r="C1202" s="16">
        <v>1</v>
      </c>
      <c r="D1202" s="16"/>
      <c r="E1202" s="16"/>
      <c r="F1202" s="9"/>
      <c r="G1202" s="9"/>
      <c r="H1202" s="14"/>
      <c r="I1202" s="9"/>
    </row>
    <row r="1203" ht="15.6" spans="1:9">
      <c r="A1203" s="9">
        <v>31</v>
      </c>
      <c r="B1203" s="17" t="s">
        <v>53</v>
      </c>
      <c r="C1203" s="16"/>
      <c r="D1203" s="16">
        <v>14</v>
      </c>
      <c r="E1203" s="16"/>
      <c r="F1203" s="9"/>
      <c r="G1203" s="9"/>
      <c r="H1203" s="14"/>
      <c r="I1203" s="9"/>
    </row>
    <row r="1204" ht="31.2" spans="1:9">
      <c r="A1204" s="9" t="s">
        <v>2511</v>
      </c>
      <c r="B1204" s="9"/>
      <c r="C1204" s="9"/>
      <c r="D1204" s="9"/>
      <c r="E1204" s="9"/>
      <c r="F1204" s="9"/>
      <c r="G1204" s="9"/>
      <c r="H1204" s="10" t="s">
        <v>2512</v>
      </c>
      <c r="I1204" s="9" t="s">
        <v>615</v>
      </c>
    </row>
    <row r="1205" ht="15.6" spans="1:9">
      <c r="A1205" s="11" t="s">
        <v>5</v>
      </c>
      <c r="B1205" s="19" t="s">
        <v>6</v>
      </c>
      <c r="C1205" s="20" t="s">
        <v>7</v>
      </c>
      <c r="D1205" s="20"/>
      <c r="E1205" s="20"/>
      <c r="F1205" s="9"/>
      <c r="G1205" s="9"/>
      <c r="H1205" s="14"/>
      <c r="I1205" s="9"/>
    </row>
    <row r="1206" ht="15.6" spans="1:9">
      <c r="A1206" s="9"/>
      <c r="B1206" s="19"/>
      <c r="C1206" s="20"/>
      <c r="D1206" s="20"/>
      <c r="E1206" s="20"/>
      <c r="F1206" s="9"/>
      <c r="G1206" s="9"/>
      <c r="H1206" s="14"/>
      <c r="I1206" s="9"/>
    </row>
    <row r="1207" ht="15.6" spans="1:9">
      <c r="A1207" s="9"/>
      <c r="B1207" s="21" t="s">
        <v>8</v>
      </c>
      <c r="C1207" s="22" t="s">
        <v>9</v>
      </c>
      <c r="D1207" s="22" t="s">
        <v>10</v>
      </c>
      <c r="E1207" s="22" t="s">
        <v>11</v>
      </c>
      <c r="F1207" s="9"/>
      <c r="G1207" s="9"/>
      <c r="H1207" s="14"/>
      <c r="I1207" s="9"/>
    </row>
    <row r="1208" ht="15.6" spans="1:9">
      <c r="A1208" s="9">
        <v>1</v>
      </c>
      <c r="B1208" s="21" t="s">
        <v>38</v>
      </c>
      <c r="C1208" s="16">
        <v>254.9</v>
      </c>
      <c r="D1208" s="24"/>
      <c r="E1208" s="24"/>
      <c r="F1208" s="9"/>
      <c r="G1208" s="9"/>
      <c r="H1208" s="14"/>
      <c r="I1208" s="9"/>
    </row>
    <row r="1209" ht="15.6" spans="1:9">
      <c r="A1209" s="9"/>
      <c r="B1209" s="25" t="s">
        <v>40</v>
      </c>
      <c r="C1209" s="26" t="s">
        <v>41</v>
      </c>
      <c r="D1209" s="26"/>
      <c r="E1209" s="26"/>
      <c r="F1209" s="9"/>
      <c r="G1209" s="9"/>
      <c r="H1209" s="14"/>
      <c r="I1209" s="9"/>
    </row>
    <row r="1210" ht="15.6" spans="1:9">
      <c r="A1210" s="9"/>
      <c r="B1210" s="25"/>
      <c r="C1210" s="13" t="s">
        <v>42</v>
      </c>
      <c r="D1210" s="13" t="s">
        <v>43</v>
      </c>
      <c r="E1210" s="13" t="s">
        <v>44</v>
      </c>
      <c r="F1210" s="9"/>
      <c r="G1210" s="9"/>
      <c r="H1210" s="14"/>
      <c r="I1210" s="9"/>
    </row>
    <row r="1211" ht="15.6" spans="1:9">
      <c r="A1211" s="9">
        <v>2</v>
      </c>
      <c r="B1211" s="15" t="s">
        <v>191</v>
      </c>
      <c r="C1211" s="16"/>
      <c r="D1211" s="16"/>
      <c r="E1211" s="16">
        <v>56.1</v>
      </c>
      <c r="F1211" s="9"/>
      <c r="G1211" s="9"/>
      <c r="H1211" s="14"/>
      <c r="I1211" s="9"/>
    </row>
    <row r="1212" ht="31.2" spans="1:9">
      <c r="A1212" s="44" t="s">
        <v>2513</v>
      </c>
      <c r="B1212" s="44"/>
      <c r="C1212" s="44"/>
      <c r="D1212" s="44"/>
      <c r="E1212" s="44"/>
      <c r="F1212" s="44"/>
      <c r="G1212" s="44"/>
      <c r="H1212" s="45" t="s">
        <v>2514</v>
      </c>
      <c r="I1212" s="9" t="s">
        <v>615</v>
      </c>
    </row>
    <row r="1213" ht="15.6" spans="1:9">
      <c r="A1213" s="11" t="s">
        <v>5</v>
      </c>
      <c r="B1213" s="12" t="s">
        <v>6</v>
      </c>
      <c r="C1213" s="13" t="s">
        <v>15</v>
      </c>
      <c r="D1213" s="13"/>
      <c r="E1213" s="13"/>
      <c r="F1213" s="13"/>
      <c r="G1213" s="13"/>
      <c r="H1213" s="14"/>
      <c r="I1213" s="9"/>
    </row>
    <row r="1214" ht="15.6" spans="1:9">
      <c r="A1214" s="9"/>
      <c r="B1214" s="15" t="s">
        <v>16</v>
      </c>
      <c r="C1214" s="13" t="s">
        <v>17</v>
      </c>
      <c r="D1214" s="13" t="s">
        <v>18</v>
      </c>
      <c r="E1214" s="13" t="s">
        <v>19</v>
      </c>
      <c r="F1214" s="13" t="s">
        <v>20</v>
      </c>
      <c r="G1214" s="13" t="s">
        <v>21</v>
      </c>
      <c r="H1214" s="14"/>
      <c r="I1214" s="9"/>
    </row>
    <row r="1215" ht="15.6" spans="1:9">
      <c r="A1215" s="9">
        <v>1</v>
      </c>
      <c r="B1215" s="15" t="s">
        <v>89</v>
      </c>
      <c r="C1215" s="16"/>
      <c r="D1215" s="16"/>
      <c r="E1215" s="16">
        <v>3</v>
      </c>
      <c r="F1215" s="16">
        <v>4</v>
      </c>
      <c r="G1215" s="16">
        <v>1</v>
      </c>
      <c r="H1215" s="14"/>
      <c r="I1215" s="9"/>
    </row>
    <row r="1216" ht="15.6" spans="1:9">
      <c r="A1216" s="9"/>
      <c r="B1216" s="12" t="s">
        <v>6</v>
      </c>
      <c r="C1216" s="13" t="s">
        <v>24</v>
      </c>
      <c r="D1216" s="13"/>
      <c r="E1216" s="13"/>
      <c r="F1216" s="13"/>
      <c r="G1216" s="13"/>
      <c r="H1216" s="14"/>
      <c r="I1216" s="9"/>
    </row>
    <row r="1217" ht="15.6" spans="1:9">
      <c r="A1217" s="9"/>
      <c r="B1217" s="15" t="s">
        <v>16</v>
      </c>
      <c r="C1217" s="13" t="s">
        <v>17</v>
      </c>
      <c r="D1217" s="13" t="s">
        <v>18</v>
      </c>
      <c r="E1217" s="13" t="s">
        <v>19</v>
      </c>
      <c r="F1217" s="13" t="s">
        <v>20</v>
      </c>
      <c r="G1217" s="13" t="s">
        <v>21</v>
      </c>
      <c r="H1217" s="14"/>
      <c r="I1217" s="9"/>
    </row>
    <row r="1218" ht="15.6" spans="1:9">
      <c r="A1218" s="9">
        <v>2</v>
      </c>
      <c r="B1218" s="17" t="s">
        <v>61</v>
      </c>
      <c r="C1218" s="16">
        <v>5</v>
      </c>
      <c r="D1218" s="16">
        <v>4</v>
      </c>
      <c r="E1218" s="16"/>
      <c r="F1218" s="16"/>
      <c r="G1218" s="16"/>
      <c r="H1218" s="14"/>
      <c r="I1218" s="9"/>
    </row>
    <row r="1219" ht="15.6" spans="1:9">
      <c r="A1219" s="9">
        <v>3</v>
      </c>
      <c r="B1219" s="17" t="s">
        <v>25</v>
      </c>
      <c r="C1219" s="16"/>
      <c r="D1219" s="16"/>
      <c r="E1219" s="16"/>
      <c r="F1219" s="16"/>
      <c r="G1219" s="16">
        <v>1</v>
      </c>
      <c r="H1219" s="14"/>
      <c r="I1219" s="9"/>
    </row>
    <row r="1220" ht="15.6" spans="1:9">
      <c r="A1220" s="9"/>
      <c r="B1220" s="12" t="s">
        <v>6</v>
      </c>
      <c r="C1220" s="13" t="s">
        <v>30</v>
      </c>
      <c r="D1220" s="13"/>
      <c r="E1220" s="13"/>
      <c r="F1220" s="13"/>
      <c r="G1220" s="9"/>
      <c r="H1220" s="14"/>
      <c r="I1220" s="9"/>
    </row>
    <row r="1221" ht="15.6" spans="1:9">
      <c r="A1221" s="9"/>
      <c r="B1221" s="15" t="s">
        <v>8</v>
      </c>
      <c r="C1221" s="13">
        <v>100</v>
      </c>
      <c r="D1221" s="13">
        <v>200</v>
      </c>
      <c r="E1221" s="13">
        <v>300</v>
      </c>
      <c r="F1221" s="13" t="s">
        <v>31</v>
      </c>
      <c r="G1221" s="9"/>
      <c r="H1221" s="14"/>
      <c r="I1221" s="9"/>
    </row>
    <row r="1222" ht="15.6" spans="1:9">
      <c r="A1222" s="9">
        <v>4</v>
      </c>
      <c r="B1222" s="17" t="s">
        <v>485</v>
      </c>
      <c r="C1222" s="16"/>
      <c r="D1222" s="16">
        <v>48</v>
      </c>
      <c r="E1222" s="16"/>
      <c r="F1222" s="16"/>
      <c r="G1222" s="9"/>
      <c r="H1222" s="14"/>
      <c r="I1222" s="9"/>
    </row>
    <row r="1223" ht="15.6" spans="1:9">
      <c r="A1223" s="9">
        <v>5</v>
      </c>
      <c r="B1223" s="17" t="s">
        <v>32</v>
      </c>
      <c r="C1223" s="16"/>
      <c r="D1223" s="16"/>
      <c r="E1223" s="16"/>
      <c r="F1223" s="16">
        <v>26</v>
      </c>
      <c r="G1223" s="9"/>
      <c r="H1223" s="14"/>
      <c r="I1223" s="9"/>
    </row>
    <row r="1224" ht="15.6" spans="1:9">
      <c r="A1224" s="9"/>
      <c r="B1224" s="19" t="s">
        <v>6</v>
      </c>
      <c r="C1224" s="20" t="s">
        <v>7</v>
      </c>
      <c r="D1224" s="20"/>
      <c r="E1224" s="20"/>
      <c r="F1224" s="9"/>
      <c r="G1224" s="9"/>
      <c r="H1224" s="14"/>
      <c r="I1224" s="9"/>
    </row>
    <row r="1225" ht="15.6" spans="1:9">
      <c r="A1225" s="9"/>
      <c r="B1225" s="19"/>
      <c r="C1225" s="20"/>
      <c r="D1225" s="20"/>
      <c r="E1225" s="20"/>
      <c r="F1225" s="9"/>
      <c r="G1225" s="9"/>
      <c r="H1225" s="14"/>
      <c r="I1225" s="9"/>
    </row>
    <row r="1226" ht="15.6" spans="1:9">
      <c r="A1226" s="9"/>
      <c r="B1226" s="21" t="s">
        <v>8</v>
      </c>
      <c r="C1226" s="22" t="s">
        <v>9</v>
      </c>
      <c r="D1226" s="22" t="s">
        <v>10</v>
      </c>
      <c r="E1226" s="22" t="s">
        <v>11</v>
      </c>
      <c r="F1226" s="9"/>
      <c r="G1226" s="9"/>
      <c r="H1226" s="14"/>
      <c r="I1226" s="9"/>
    </row>
    <row r="1227" ht="15.6" spans="1:9">
      <c r="A1227" s="9">
        <v>6</v>
      </c>
      <c r="B1227" s="21" t="s">
        <v>118</v>
      </c>
      <c r="C1227" s="16">
        <v>61.3</v>
      </c>
      <c r="D1227" s="16">
        <v>28.5</v>
      </c>
      <c r="E1227" s="16"/>
      <c r="F1227" s="9"/>
      <c r="G1227" s="9"/>
      <c r="H1227" s="14"/>
      <c r="I1227" s="9"/>
    </row>
    <row r="1228" ht="15.6" spans="1:9">
      <c r="A1228" s="9">
        <v>7</v>
      </c>
      <c r="B1228" s="21" t="s">
        <v>91</v>
      </c>
      <c r="C1228" s="16">
        <v>81.7</v>
      </c>
      <c r="D1228" s="16"/>
      <c r="E1228" s="16"/>
      <c r="F1228" s="9"/>
      <c r="G1228" s="9"/>
      <c r="H1228" s="14"/>
      <c r="I1228" s="9"/>
    </row>
    <row r="1229" ht="15.6" spans="1:9">
      <c r="A1229" s="9"/>
      <c r="B1229" s="25" t="s">
        <v>40</v>
      </c>
      <c r="C1229" s="26" t="s">
        <v>41</v>
      </c>
      <c r="D1229" s="26"/>
      <c r="E1229" s="26"/>
      <c r="F1229" s="9"/>
      <c r="G1229" s="9"/>
      <c r="H1229" s="14"/>
      <c r="I1229" s="9"/>
    </row>
    <row r="1230" ht="15.6" spans="1:9">
      <c r="A1230" s="9"/>
      <c r="B1230" s="25"/>
      <c r="C1230" s="13" t="s">
        <v>42</v>
      </c>
      <c r="D1230" s="13" t="s">
        <v>43</v>
      </c>
      <c r="E1230" s="13" t="s">
        <v>44</v>
      </c>
      <c r="F1230" s="9"/>
      <c r="G1230" s="9"/>
      <c r="H1230" s="14"/>
      <c r="I1230" s="9"/>
    </row>
    <row r="1231" ht="15.6" spans="1:9">
      <c r="A1231" s="9">
        <v>8</v>
      </c>
      <c r="B1231" s="15" t="s">
        <v>191</v>
      </c>
      <c r="C1231" s="16"/>
      <c r="D1231" s="16"/>
      <c r="E1231" s="16">
        <v>224.1</v>
      </c>
      <c r="F1231" s="9"/>
      <c r="G1231" s="9"/>
      <c r="H1231" s="14"/>
      <c r="I1231" s="9"/>
    </row>
    <row r="1232" ht="15.6" spans="1:9">
      <c r="A1232" s="9"/>
      <c r="B1232" s="25" t="s">
        <v>40</v>
      </c>
      <c r="C1232" s="26" t="s">
        <v>46</v>
      </c>
      <c r="D1232" s="9"/>
      <c r="E1232" s="9"/>
      <c r="F1232" s="9"/>
      <c r="G1232" s="9"/>
      <c r="H1232" s="14"/>
      <c r="I1232" s="9"/>
    </row>
    <row r="1233" ht="15.6" spans="1:9">
      <c r="A1233" s="9"/>
      <c r="B1233" s="25"/>
      <c r="C1233" s="26" t="s">
        <v>47</v>
      </c>
      <c r="D1233" s="9"/>
      <c r="E1233" s="9"/>
      <c r="F1233" s="9"/>
      <c r="G1233" s="9"/>
      <c r="H1233" s="14"/>
      <c r="I1233" s="9"/>
    </row>
    <row r="1234" ht="15.6" spans="1:9">
      <c r="A1234" s="9">
        <v>9</v>
      </c>
      <c r="B1234" s="27" t="s">
        <v>73</v>
      </c>
      <c r="C1234" s="16">
        <v>172.7</v>
      </c>
      <c r="D1234" s="9"/>
      <c r="E1234" s="9"/>
      <c r="F1234" s="9"/>
      <c r="G1234" s="9"/>
      <c r="H1234" s="14"/>
      <c r="I1234" s="9"/>
    </row>
    <row r="1235" ht="15.6" spans="1:9">
      <c r="A1235" s="9">
        <v>10</v>
      </c>
      <c r="B1235" s="27" t="s">
        <v>48</v>
      </c>
      <c r="C1235" s="16">
        <v>219.8</v>
      </c>
      <c r="D1235" s="9"/>
      <c r="E1235" s="9"/>
      <c r="F1235" s="9"/>
      <c r="G1235" s="9"/>
      <c r="H1235" s="14"/>
      <c r="I1235" s="9"/>
    </row>
    <row r="1236" ht="31.2" spans="1:9">
      <c r="A1236" s="9" t="s">
        <v>2515</v>
      </c>
      <c r="B1236" s="9"/>
      <c r="C1236" s="9"/>
      <c r="D1236" s="9"/>
      <c r="E1236" s="9"/>
      <c r="F1236" s="9"/>
      <c r="G1236" s="9"/>
      <c r="H1236" s="10" t="s">
        <v>2516</v>
      </c>
      <c r="I1236" s="9" t="s">
        <v>615</v>
      </c>
    </row>
    <row r="1237" ht="15.6" spans="1:9">
      <c r="A1237" s="11" t="s">
        <v>5</v>
      </c>
      <c r="B1237" s="19" t="s">
        <v>6</v>
      </c>
      <c r="C1237" s="20" t="s">
        <v>7</v>
      </c>
      <c r="D1237" s="20"/>
      <c r="E1237" s="20"/>
      <c r="F1237" s="9"/>
      <c r="G1237" s="9"/>
      <c r="H1237" s="14"/>
      <c r="I1237" s="9"/>
    </row>
    <row r="1238" ht="15.6" spans="1:9">
      <c r="A1238" s="9"/>
      <c r="B1238" s="19"/>
      <c r="C1238" s="20"/>
      <c r="D1238" s="20"/>
      <c r="E1238" s="20"/>
      <c r="F1238" s="9"/>
      <c r="G1238" s="9"/>
      <c r="H1238" s="14"/>
      <c r="I1238" s="9"/>
    </row>
    <row r="1239" ht="15.6" spans="1:9">
      <c r="A1239" s="9"/>
      <c r="B1239" s="21" t="s">
        <v>8</v>
      </c>
      <c r="C1239" s="22" t="s">
        <v>9</v>
      </c>
      <c r="D1239" s="22" t="s">
        <v>10</v>
      </c>
      <c r="E1239" s="22" t="s">
        <v>11</v>
      </c>
      <c r="F1239" s="9"/>
      <c r="G1239" s="9"/>
      <c r="H1239" s="14"/>
      <c r="I1239" s="9"/>
    </row>
    <row r="1240" ht="15.6" spans="1:9">
      <c r="A1240" s="9">
        <v>1</v>
      </c>
      <c r="B1240" s="21" t="s">
        <v>38</v>
      </c>
      <c r="C1240" s="16">
        <v>138.4</v>
      </c>
      <c r="D1240" s="16"/>
      <c r="E1240" s="16"/>
      <c r="F1240" s="9"/>
      <c r="G1240" s="9"/>
      <c r="H1240" s="14"/>
      <c r="I1240" s="9"/>
    </row>
    <row r="1241" ht="31.2" spans="1:9">
      <c r="A1241" s="9" t="s">
        <v>2517</v>
      </c>
      <c r="B1241" s="9"/>
      <c r="C1241" s="9"/>
      <c r="D1241" s="9"/>
      <c r="E1241" s="9"/>
      <c r="F1241" s="9"/>
      <c r="G1241" s="9"/>
      <c r="H1241" s="10" t="s">
        <v>2518</v>
      </c>
      <c r="I1241" s="9" t="s">
        <v>615</v>
      </c>
    </row>
    <row r="1242" ht="15.6" spans="1:9">
      <c r="A1242" s="11" t="s">
        <v>5</v>
      </c>
      <c r="B1242" s="12" t="s">
        <v>6</v>
      </c>
      <c r="C1242" s="13" t="s">
        <v>15</v>
      </c>
      <c r="D1242" s="13"/>
      <c r="E1242" s="13"/>
      <c r="F1242" s="13"/>
      <c r="G1242" s="13"/>
      <c r="H1242" s="14"/>
      <c r="I1242" s="9"/>
    </row>
    <row r="1243" ht="15.6" spans="1:9">
      <c r="A1243" s="9"/>
      <c r="B1243" s="15" t="s">
        <v>16</v>
      </c>
      <c r="C1243" s="13" t="s">
        <v>17</v>
      </c>
      <c r="D1243" s="13" t="s">
        <v>18</v>
      </c>
      <c r="E1243" s="13" t="s">
        <v>19</v>
      </c>
      <c r="F1243" s="13" t="s">
        <v>20</v>
      </c>
      <c r="G1243" s="13" t="s">
        <v>21</v>
      </c>
      <c r="H1243" s="14"/>
      <c r="I1243" s="9"/>
    </row>
    <row r="1244" ht="15.6" spans="1:9">
      <c r="A1244" s="9">
        <v>1</v>
      </c>
      <c r="B1244" s="15" t="s">
        <v>58</v>
      </c>
      <c r="C1244" s="16"/>
      <c r="D1244" s="16">
        <v>5</v>
      </c>
      <c r="E1244" s="16">
        <v>3</v>
      </c>
      <c r="F1244" s="16">
        <v>1</v>
      </c>
      <c r="G1244" s="16"/>
      <c r="H1244" s="14"/>
      <c r="I1244" s="9"/>
    </row>
    <row r="1245" ht="15.6" spans="1:9">
      <c r="A1245" s="9"/>
      <c r="B1245" s="12" t="s">
        <v>6</v>
      </c>
      <c r="C1245" s="13" t="s">
        <v>30</v>
      </c>
      <c r="D1245" s="13"/>
      <c r="E1245" s="13"/>
      <c r="F1245" s="13"/>
      <c r="G1245" s="9"/>
      <c r="H1245" s="14"/>
      <c r="I1245" s="9"/>
    </row>
    <row r="1246" ht="15.6" spans="1:9">
      <c r="A1246" s="9"/>
      <c r="B1246" s="15" t="s">
        <v>8</v>
      </c>
      <c r="C1246" s="13">
        <v>100</v>
      </c>
      <c r="D1246" s="13">
        <v>200</v>
      </c>
      <c r="E1246" s="13">
        <v>300</v>
      </c>
      <c r="F1246" s="13" t="s">
        <v>31</v>
      </c>
      <c r="G1246" s="9"/>
      <c r="H1246" s="14"/>
      <c r="I1246" s="9"/>
    </row>
    <row r="1247" ht="15.6" spans="1:9">
      <c r="A1247" s="9">
        <v>2</v>
      </c>
      <c r="B1247" s="17" t="s">
        <v>65</v>
      </c>
      <c r="C1247" s="16"/>
      <c r="D1247" s="16">
        <v>9</v>
      </c>
      <c r="E1247" s="16"/>
      <c r="F1247" s="16"/>
      <c r="G1247" s="9"/>
      <c r="H1247" s="14"/>
      <c r="I1247" s="9"/>
    </row>
    <row r="1248" ht="15.6" spans="1:9">
      <c r="A1248" s="9"/>
      <c r="B1248" s="12" t="s">
        <v>6</v>
      </c>
      <c r="C1248" s="13" t="s">
        <v>35</v>
      </c>
      <c r="D1248" s="13"/>
      <c r="E1248" s="13"/>
      <c r="F1248" s="13"/>
      <c r="G1248" s="9"/>
      <c r="H1248" s="14"/>
      <c r="I1248" s="9"/>
    </row>
    <row r="1249" ht="15.6" spans="1:9">
      <c r="A1249" s="9"/>
      <c r="B1249" s="15" t="s">
        <v>8</v>
      </c>
      <c r="C1249" s="13">
        <v>100</v>
      </c>
      <c r="D1249" s="13">
        <v>200</v>
      </c>
      <c r="E1249" s="13">
        <v>300</v>
      </c>
      <c r="F1249" s="13" t="s">
        <v>31</v>
      </c>
      <c r="G1249" s="9"/>
      <c r="H1249" s="14"/>
      <c r="I1249" s="9"/>
    </row>
    <row r="1250" ht="15.6" spans="1:9">
      <c r="A1250" s="9">
        <v>3</v>
      </c>
      <c r="B1250" s="17" t="s">
        <v>68</v>
      </c>
      <c r="C1250" s="16"/>
      <c r="D1250" s="16"/>
      <c r="E1250" s="16"/>
      <c r="F1250" s="16">
        <v>2</v>
      </c>
      <c r="G1250" s="9"/>
      <c r="H1250" s="14"/>
      <c r="I1250" s="9"/>
    </row>
    <row r="1251" ht="15.6" spans="1:9">
      <c r="A1251" s="9"/>
      <c r="B1251" s="19" t="s">
        <v>6</v>
      </c>
      <c r="C1251" s="20" t="s">
        <v>7</v>
      </c>
      <c r="D1251" s="20"/>
      <c r="E1251" s="20"/>
      <c r="F1251" s="9"/>
      <c r="G1251" s="9"/>
      <c r="H1251" s="14"/>
      <c r="I1251" s="9"/>
    </row>
    <row r="1252" ht="15.6" spans="1:9">
      <c r="A1252" s="9"/>
      <c r="B1252" s="19"/>
      <c r="C1252" s="20"/>
      <c r="D1252" s="20"/>
      <c r="E1252" s="20"/>
      <c r="F1252" s="9"/>
      <c r="G1252" s="9"/>
      <c r="H1252" s="14"/>
      <c r="I1252" s="9"/>
    </row>
    <row r="1253" ht="15.6" spans="1:9">
      <c r="A1253" s="9"/>
      <c r="B1253" s="21" t="s">
        <v>8</v>
      </c>
      <c r="C1253" s="22" t="s">
        <v>9</v>
      </c>
      <c r="D1253" s="22" t="s">
        <v>10</v>
      </c>
      <c r="E1253" s="22" t="s">
        <v>11</v>
      </c>
      <c r="F1253" s="9"/>
      <c r="G1253" s="9"/>
      <c r="H1253" s="14"/>
      <c r="I1253" s="9"/>
    </row>
    <row r="1254" ht="15.6" spans="1:9">
      <c r="A1254" s="9">
        <v>4</v>
      </c>
      <c r="B1254" s="21" t="s">
        <v>111</v>
      </c>
      <c r="C1254" s="16">
        <v>23.7</v>
      </c>
      <c r="D1254" s="16"/>
      <c r="E1254" s="16"/>
      <c r="F1254" s="9"/>
      <c r="G1254" s="9"/>
      <c r="H1254" s="14"/>
      <c r="I1254" s="9"/>
    </row>
    <row r="1255" ht="15.6" spans="1:9">
      <c r="A1255" s="9">
        <v>5</v>
      </c>
      <c r="B1255" s="21" t="s">
        <v>91</v>
      </c>
      <c r="C1255" s="16">
        <v>37.4</v>
      </c>
      <c r="D1255" s="16"/>
      <c r="E1255" s="16"/>
      <c r="F1255" s="9"/>
      <c r="G1255" s="9"/>
      <c r="H1255" s="14"/>
      <c r="I1255" s="9"/>
    </row>
    <row r="1256" ht="15.6" spans="1:9">
      <c r="A1256" s="9">
        <v>6</v>
      </c>
      <c r="B1256" s="21" t="s">
        <v>97</v>
      </c>
      <c r="C1256" s="16">
        <v>61.5</v>
      </c>
      <c r="D1256" s="16"/>
      <c r="E1256" s="16"/>
      <c r="F1256" s="9"/>
      <c r="G1256" s="9"/>
      <c r="H1256" s="14"/>
      <c r="I1256" s="9"/>
    </row>
    <row r="1257" ht="15.6" spans="1:9">
      <c r="A1257" s="9">
        <v>7</v>
      </c>
      <c r="B1257" s="21" t="s">
        <v>2519</v>
      </c>
      <c r="C1257" s="16">
        <v>5.6</v>
      </c>
      <c r="D1257" s="16"/>
      <c r="E1257" s="16"/>
      <c r="F1257" s="9"/>
      <c r="G1257" s="9"/>
      <c r="H1257" s="14"/>
      <c r="I1257" s="9"/>
    </row>
    <row r="1258" ht="15.6" spans="1:9">
      <c r="A1258" s="9">
        <v>8</v>
      </c>
      <c r="B1258" s="21" t="s">
        <v>12</v>
      </c>
      <c r="C1258" s="16"/>
      <c r="D1258" s="16">
        <v>57.1</v>
      </c>
      <c r="E1258" s="16"/>
      <c r="F1258" s="9"/>
      <c r="G1258" s="9"/>
      <c r="H1258" s="14"/>
      <c r="I1258" s="9"/>
    </row>
    <row r="1259" ht="15.6" spans="1:9">
      <c r="A1259" s="9"/>
      <c r="B1259" s="25" t="s">
        <v>40</v>
      </c>
      <c r="C1259" s="26" t="s">
        <v>46</v>
      </c>
      <c r="D1259" s="9"/>
      <c r="E1259" s="9"/>
      <c r="F1259" s="9"/>
      <c r="G1259" s="9"/>
      <c r="H1259" s="14"/>
      <c r="I1259" s="9"/>
    </row>
    <row r="1260" ht="15.6" spans="1:9">
      <c r="A1260" s="9"/>
      <c r="B1260" s="25"/>
      <c r="C1260" s="26" t="s">
        <v>47</v>
      </c>
      <c r="D1260" s="9"/>
      <c r="E1260" s="9"/>
      <c r="F1260" s="9"/>
      <c r="G1260" s="9"/>
      <c r="H1260" s="14"/>
      <c r="I1260" s="9"/>
    </row>
    <row r="1261" ht="15.6" spans="1:9">
      <c r="A1261" s="9">
        <v>9</v>
      </c>
      <c r="B1261" s="27" t="s">
        <v>48</v>
      </c>
      <c r="C1261" s="16">
        <v>62.5</v>
      </c>
      <c r="D1261" s="9"/>
      <c r="E1261" s="9"/>
      <c r="F1261" s="9"/>
      <c r="G1261" s="9"/>
      <c r="H1261" s="14"/>
      <c r="I1261" s="9"/>
    </row>
    <row r="1262" ht="15.6" spans="1:9">
      <c r="A1262" s="9"/>
      <c r="B1262" s="12" t="s">
        <v>6</v>
      </c>
      <c r="C1262" s="26" t="s">
        <v>49</v>
      </c>
      <c r="D1262" s="26"/>
      <c r="E1262" s="26"/>
      <c r="F1262" s="9"/>
      <c r="G1262" s="9"/>
      <c r="H1262" s="14"/>
      <c r="I1262" s="9"/>
    </row>
    <row r="1263" ht="15.6" spans="1:9">
      <c r="A1263" s="9"/>
      <c r="B1263" s="15" t="s">
        <v>50</v>
      </c>
      <c r="C1263" s="26">
        <v>100</v>
      </c>
      <c r="D1263" s="26">
        <v>200</v>
      </c>
      <c r="E1263" s="26" t="s">
        <v>51</v>
      </c>
      <c r="F1263" s="9"/>
      <c r="G1263" s="9"/>
      <c r="H1263" s="14"/>
      <c r="I1263" s="9"/>
    </row>
    <row r="1264" ht="15.6" spans="1:9">
      <c r="A1264" s="9">
        <v>10</v>
      </c>
      <c r="B1264" s="17" t="s">
        <v>260</v>
      </c>
      <c r="C1264" s="16"/>
      <c r="D1264" s="16">
        <v>1</v>
      </c>
      <c r="E1264" s="16"/>
      <c r="F1264" s="9"/>
      <c r="G1264" s="9"/>
      <c r="H1264" s="14"/>
      <c r="I1264" s="9"/>
    </row>
    <row r="1265" ht="31.2" spans="1:9">
      <c r="A1265" s="9" t="s">
        <v>2520</v>
      </c>
      <c r="B1265" s="9"/>
      <c r="C1265" s="9"/>
      <c r="D1265" s="9"/>
      <c r="E1265" s="9"/>
      <c r="F1265" s="9"/>
      <c r="G1265" s="9"/>
      <c r="H1265" s="10" t="s">
        <v>2521</v>
      </c>
      <c r="I1265" s="9" t="s">
        <v>615</v>
      </c>
    </row>
    <row r="1266" ht="15.6" spans="1:9">
      <c r="A1266" s="11" t="s">
        <v>5</v>
      </c>
      <c r="B1266" s="19" t="s">
        <v>6</v>
      </c>
      <c r="C1266" s="20" t="s">
        <v>7</v>
      </c>
      <c r="D1266" s="20"/>
      <c r="E1266" s="20"/>
      <c r="F1266" s="9"/>
      <c r="G1266" s="9"/>
      <c r="H1266" s="14"/>
      <c r="I1266" s="9"/>
    </row>
    <row r="1267" ht="15.6" spans="1:9">
      <c r="A1267" s="9"/>
      <c r="B1267" s="19"/>
      <c r="C1267" s="20"/>
      <c r="D1267" s="20"/>
      <c r="E1267" s="20"/>
      <c r="F1267" s="9"/>
      <c r="G1267" s="9"/>
      <c r="H1267" s="14"/>
      <c r="I1267" s="9"/>
    </row>
    <row r="1268" ht="15.6" spans="1:9">
      <c r="A1268" s="9"/>
      <c r="B1268" s="21" t="s">
        <v>8</v>
      </c>
      <c r="C1268" s="22" t="s">
        <v>9</v>
      </c>
      <c r="D1268" s="22" t="s">
        <v>10</v>
      </c>
      <c r="E1268" s="22" t="s">
        <v>11</v>
      </c>
      <c r="F1268" s="9"/>
      <c r="G1268" s="9"/>
      <c r="H1268" s="14"/>
      <c r="I1268" s="9"/>
    </row>
    <row r="1269" ht="15.6" spans="1:9">
      <c r="A1269" s="9">
        <v>1</v>
      </c>
      <c r="B1269" s="21" t="s">
        <v>38</v>
      </c>
      <c r="C1269" s="16">
        <v>64.3</v>
      </c>
      <c r="D1269" s="16"/>
      <c r="E1269" s="16"/>
      <c r="F1269" s="9"/>
      <c r="G1269" s="9"/>
      <c r="H1269" s="14"/>
      <c r="I1269" s="9"/>
    </row>
    <row r="1270" ht="31.2" spans="1:9">
      <c r="A1270" s="9" t="s">
        <v>2522</v>
      </c>
      <c r="B1270" s="9"/>
      <c r="C1270" s="9"/>
      <c r="D1270" s="9"/>
      <c r="E1270" s="9"/>
      <c r="F1270" s="9"/>
      <c r="G1270" s="9"/>
      <c r="H1270" s="10" t="s">
        <v>2523</v>
      </c>
      <c r="I1270" s="9" t="s">
        <v>615</v>
      </c>
    </row>
    <row r="1271" ht="15.6" spans="1:9">
      <c r="A1271" s="11" t="s">
        <v>5</v>
      </c>
      <c r="B1271" s="19" t="s">
        <v>6</v>
      </c>
      <c r="C1271" s="20" t="s">
        <v>7</v>
      </c>
      <c r="D1271" s="20"/>
      <c r="E1271" s="20"/>
      <c r="F1271" s="9"/>
      <c r="G1271" s="9"/>
      <c r="H1271" s="14"/>
      <c r="I1271" s="9"/>
    </row>
    <row r="1272" ht="15.6" spans="1:9">
      <c r="A1272" s="9"/>
      <c r="B1272" s="19"/>
      <c r="C1272" s="20"/>
      <c r="D1272" s="20"/>
      <c r="E1272" s="20"/>
      <c r="F1272" s="9"/>
      <c r="G1272" s="9"/>
      <c r="H1272" s="14"/>
      <c r="I1272" s="9"/>
    </row>
    <row r="1273" ht="15.6" spans="1:9">
      <c r="A1273" s="9"/>
      <c r="B1273" s="21" t="s">
        <v>8</v>
      </c>
      <c r="C1273" s="22" t="s">
        <v>9</v>
      </c>
      <c r="D1273" s="22" t="s">
        <v>10</v>
      </c>
      <c r="E1273" s="22" t="s">
        <v>11</v>
      </c>
      <c r="F1273" s="9"/>
      <c r="G1273" s="9"/>
      <c r="H1273" s="14"/>
      <c r="I1273" s="9"/>
    </row>
    <row r="1274" ht="15.6" spans="1:9">
      <c r="A1274" s="9">
        <v>1</v>
      </c>
      <c r="B1274" s="21" t="s">
        <v>38</v>
      </c>
      <c r="C1274" s="16">
        <v>137.3</v>
      </c>
      <c r="D1274" s="16"/>
      <c r="E1274" s="16"/>
      <c r="F1274" s="9"/>
      <c r="G1274" s="9"/>
      <c r="H1274" s="14"/>
      <c r="I1274" s="9"/>
    </row>
    <row r="1275" ht="15.6" spans="1:9">
      <c r="A1275" s="9">
        <v>2</v>
      </c>
      <c r="B1275" s="21" t="s">
        <v>91</v>
      </c>
      <c r="C1275" s="16">
        <v>40.8</v>
      </c>
      <c r="D1275" s="16"/>
      <c r="E1275" s="16"/>
      <c r="F1275" s="9"/>
      <c r="G1275" s="9"/>
      <c r="H1275" s="14"/>
      <c r="I1275" s="9"/>
    </row>
    <row r="1276" ht="31.2" spans="1:9">
      <c r="A1276" s="9" t="s">
        <v>2524</v>
      </c>
      <c r="B1276" s="9"/>
      <c r="C1276" s="9"/>
      <c r="D1276" s="9"/>
      <c r="E1276" s="9"/>
      <c r="F1276" s="9"/>
      <c r="G1276" s="9"/>
      <c r="H1276" s="10" t="s">
        <v>2525</v>
      </c>
      <c r="I1276" s="9" t="s">
        <v>615</v>
      </c>
    </row>
    <row r="1277" ht="15.6" spans="1:9">
      <c r="A1277" s="11" t="s">
        <v>5</v>
      </c>
      <c r="B1277" s="19" t="s">
        <v>6</v>
      </c>
      <c r="C1277" s="20" t="s">
        <v>7</v>
      </c>
      <c r="D1277" s="20"/>
      <c r="E1277" s="20"/>
      <c r="F1277" s="9"/>
      <c r="G1277" s="9"/>
      <c r="H1277" s="14"/>
      <c r="I1277" s="9"/>
    </row>
    <row r="1278" ht="15.6" spans="1:9">
      <c r="A1278" s="9"/>
      <c r="B1278" s="19"/>
      <c r="C1278" s="20"/>
      <c r="D1278" s="20"/>
      <c r="E1278" s="20"/>
      <c r="F1278" s="9"/>
      <c r="G1278" s="9"/>
      <c r="H1278" s="14"/>
      <c r="I1278" s="9"/>
    </row>
    <row r="1279" ht="15.6" spans="1:9">
      <c r="A1279" s="9"/>
      <c r="B1279" s="21" t="s">
        <v>8</v>
      </c>
      <c r="C1279" s="22" t="s">
        <v>9</v>
      </c>
      <c r="D1279" s="22" t="s">
        <v>10</v>
      </c>
      <c r="E1279" s="22" t="s">
        <v>11</v>
      </c>
      <c r="F1279" s="9"/>
      <c r="G1279" s="9"/>
      <c r="H1279" s="14"/>
      <c r="I1279" s="9"/>
    </row>
    <row r="1280" ht="15.6" spans="1:9">
      <c r="A1280" s="9">
        <v>1</v>
      </c>
      <c r="B1280" s="21" t="s">
        <v>118</v>
      </c>
      <c r="C1280" s="16">
        <v>935.1</v>
      </c>
      <c r="D1280" s="16">
        <v>35.2</v>
      </c>
      <c r="E1280" s="16"/>
      <c r="F1280" s="9"/>
      <c r="G1280" s="9"/>
      <c r="H1280" s="14"/>
      <c r="I1280" s="9"/>
    </row>
    <row r="1281" ht="15.6" spans="1:9">
      <c r="A1281" s="9"/>
      <c r="B1281" s="25" t="s">
        <v>40</v>
      </c>
      <c r="C1281" s="26" t="s">
        <v>46</v>
      </c>
      <c r="D1281" s="9"/>
      <c r="E1281" s="9"/>
      <c r="F1281" s="9"/>
      <c r="G1281" s="9"/>
      <c r="H1281" s="14"/>
      <c r="I1281" s="9"/>
    </row>
    <row r="1282" ht="15.6" spans="1:9">
      <c r="A1282" s="9"/>
      <c r="B1282" s="25"/>
      <c r="C1282" s="26" t="s">
        <v>47</v>
      </c>
      <c r="D1282" s="9"/>
      <c r="E1282" s="9"/>
      <c r="F1282" s="9"/>
      <c r="G1282" s="9"/>
      <c r="H1282" s="14"/>
      <c r="I1282" s="9"/>
    </row>
    <row r="1283" ht="15.6" spans="1:9">
      <c r="A1283" s="9">
        <v>2</v>
      </c>
      <c r="B1283" s="27" t="s">
        <v>72</v>
      </c>
      <c r="C1283" s="16">
        <v>4</v>
      </c>
      <c r="D1283" s="9"/>
      <c r="E1283" s="9"/>
      <c r="F1283" s="9"/>
      <c r="G1283" s="9"/>
      <c r="H1283" s="14"/>
      <c r="I1283" s="9"/>
    </row>
    <row r="1284" ht="15.6" spans="1:9">
      <c r="A1284" s="9"/>
      <c r="B1284" s="12" t="s">
        <v>6</v>
      </c>
      <c r="C1284" s="26" t="s">
        <v>49</v>
      </c>
      <c r="D1284" s="26"/>
      <c r="E1284" s="26"/>
      <c r="F1284" s="9"/>
      <c r="G1284" s="9"/>
      <c r="H1284" s="14"/>
      <c r="I1284" s="9"/>
    </row>
    <row r="1285" ht="15.6" spans="1:9">
      <c r="A1285" s="9"/>
      <c r="B1285" s="15" t="s">
        <v>50</v>
      </c>
      <c r="C1285" s="26">
        <v>100</v>
      </c>
      <c r="D1285" s="26">
        <v>200</v>
      </c>
      <c r="E1285" s="26" t="s">
        <v>51</v>
      </c>
      <c r="F1285" s="9"/>
      <c r="G1285" s="9"/>
      <c r="H1285" s="14"/>
      <c r="I1285" s="9"/>
    </row>
    <row r="1286" ht="15.6" spans="1:9">
      <c r="A1286" s="9">
        <v>3</v>
      </c>
      <c r="B1286" s="17" t="s">
        <v>84</v>
      </c>
      <c r="C1286" s="16"/>
      <c r="D1286" s="16">
        <v>2</v>
      </c>
      <c r="E1286" s="16"/>
      <c r="F1286" s="9"/>
      <c r="G1286" s="9"/>
      <c r="H1286" s="14"/>
      <c r="I1286" s="9"/>
    </row>
    <row r="1287" ht="31.2" spans="1:9">
      <c r="A1287" s="9" t="s">
        <v>2526</v>
      </c>
      <c r="B1287" s="9"/>
      <c r="C1287" s="9"/>
      <c r="D1287" s="9"/>
      <c r="E1287" s="9"/>
      <c r="F1287" s="9"/>
      <c r="G1287" s="9"/>
      <c r="H1287" s="10" t="s">
        <v>2527</v>
      </c>
      <c r="I1287" s="9" t="s">
        <v>615</v>
      </c>
    </row>
    <row r="1288" ht="15.6" spans="1:9">
      <c r="A1288" s="11" t="s">
        <v>5</v>
      </c>
      <c r="B1288" s="12" t="s">
        <v>6</v>
      </c>
      <c r="C1288" s="13" t="s">
        <v>15</v>
      </c>
      <c r="D1288" s="13"/>
      <c r="E1288" s="13"/>
      <c r="F1288" s="13"/>
      <c r="G1288" s="13"/>
      <c r="H1288" s="14"/>
      <c r="I1288" s="9"/>
    </row>
    <row r="1289" ht="15.6" spans="1:9">
      <c r="A1289" s="9"/>
      <c r="B1289" s="15" t="s">
        <v>16</v>
      </c>
      <c r="C1289" s="13" t="s">
        <v>17</v>
      </c>
      <c r="D1289" s="13" t="s">
        <v>18</v>
      </c>
      <c r="E1289" s="13" t="s">
        <v>19</v>
      </c>
      <c r="F1289" s="13" t="s">
        <v>20</v>
      </c>
      <c r="G1289" s="13" t="s">
        <v>21</v>
      </c>
      <c r="H1289" s="14"/>
      <c r="I1289" s="9"/>
    </row>
    <row r="1290" ht="15.6" spans="1:9">
      <c r="A1290" s="9">
        <v>1</v>
      </c>
      <c r="B1290" s="15" t="s">
        <v>58</v>
      </c>
      <c r="C1290" s="16"/>
      <c r="D1290" s="16">
        <v>2</v>
      </c>
      <c r="E1290" s="16">
        <v>2</v>
      </c>
      <c r="F1290" s="16"/>
      <c r="G1290" s="16"/>
      <c r="H1290" s="14"/>
      <c r="I1290" s="9"/>
    </row>
    <row r="1291" ht="15.6" spans="1:9">
      <c r="A1291" s="9"/>
      <c r="B1291" s="12" t="s">
        <v>6</v>
      </c>
      <c r="C1291" s="13" t="s">
        <v>24</v>
      </c>
      <c r="D1291" s="13"/>
      <c r="E1291" s="13"/>
      <c r="F1291" s="13"/>
      <c r="G1291" s="13"/>
      <c r="H1291" s="14"/>
      <c r="I1291" s="9"/>
    </row>
    <row r="1292" ht="15.6" spans="1:9">
      <c r="A1292" s="9"/>
      <c r="B1292" s="15" t="s">
        <v>16</v>
      </c>
      <c r="C1292" s="13" t="s">
        <v>17</v>
      </c>
      <c r="D1292" s="13" t="s">
        <v>18</v>
      </c>
      <c r="E1292" s="13" t="s">
        <v>19</v>
      </c>
      <c r="F1292" s="13" t="s">
        <v>20</v>
      </c>
      <c r="G1292" s="13" t="s">
        <v>21</v>
      </c>
      <c r="H1292" s="14"/>
      <c r="I1292" s="9"/>
    </row>
    <row r="1293" ht="15.6" spans="1:9">
      <c r="A1293" s="9">
        <v>2</v>
      </c>
      <c r="B1293" s="17" t="s">
        <v>285</v>
      </c>
      <c r="C1293" s="16"/>
      <c r="D1293" s="16"/>
      <c r="E1293" s="16"/>
      <c r="F1293" s="16">
        <v>1</v>
      </c>
      <c r="G1293" s="16"/>
      <c r="H1293" s="14"/>
      <c r="I1293" s="9"/>
    </row>
    <row r="1294" ht="15.6" spans="1:9">
      <c r="A1294" s="9"/>
      <c r="B1294" s="12" t="s">
        <v>6</v>
      </c>
      <c r="C1294" s="13" t="s">
        <v>35</v>
      </c>
      <c r="D1294" s="13"/>
      <c r="E1294" s="13"/>
      <c r="F1294" s="13"/>
      <c r="G1294" s="9"/>
      <c r="H1294" s="14"/>
      <c r="I1294" s="9"/>
    </row>
    <row r="1295" ht="15.6" spans="1:9">
      <c r="A1295" s="9"/>
      <c r="B1295" s="15" t="s">
        <v>8</v>
      </c>
      <c r="C1295" s="13">
        <v>100</v>
      </c>
      <c r="D1295" s="13">
        <v>200</v>
      </c>
      <c r="E1295" s="13">
        <v>300</v>
      </c>
      <c r="F1295" s="13" t="s">
        <v>31</v>
      </c>
      <c r="G1295" s="9"/>
      <c r="H1295" s="14"/>
      <c r="I1295" s="9"/>
    </row>
    <row r="1296" ht="15.6" spans="1:9">
      <c r="A1296" s="9">
        <v>3</v>
      </c>
      <c r="B1296" s="17" t="s">
        <v>68</v>
      </c>
      <c r="C1296" s="16"/>
      <c r="D1296" s="16"/>
      <c r="E1296" s="16"/>
      <c r="F1296" s="16">
        <v>19</v>
      </c>
      <c r="G1296" s="9"/>
      <c r="H1296" s="14"/>
      <c r="I1296" s="9"/>
    </row>
    <row r="1297" ht="15.6" spans="1:9">
      <c r="A1297" s="9"/>
      <c r="B1297" s="19" t="s">
        <v>6</v>
      </c>
      <c r="C1297" s="20" t="s">
        <v>7</v>
      </c>
      <c r="D1297" s="20"/>
      <c r="E1297" s="20"/>
      <c r="F1297" s="9"/>
      <c r="G1297" s="9"/>
      <c r="H1297" s="14"/>
      <c r="I1297" s="9"/>
    </row>
    <row r="1298" ht="15.6" spans="1:9">
      <c r="A1298" s="9"/>
      <c r="B1298" s="19"/>
      <c r="C1298" s="20"/>
      <c r="D1298" s="20"/>
      <c r="E1298" s="20"/>
      <c r="F1298" s="9"/>
      <c r="G1298" s="9"/>
      <c r="H1298" s="14"/>
      <c r="I1298" s="9"/>
    </row>
    <row r="1299" ht="15.6" spans="1:9">
      <c r="A1299" s="9"/>
      <c r="B1299" s="21" t="s">
        <v>8</v>
      </c>
      <c r="C1299" s="22" t="s">
        <v>9</v>
      </c>
      <c r="D1299" s="22" t="s">
        <v>10</v>
      </c>
      <c r="E1299" s="22" t="s">
        <v>11</v>
      </c>
      <c r="F1299" s="9"/>
      <c r="G1299" s="9"/>
      <c r="H1299" s="14"/>
      <c r="I1299" s="9"/>
    </row>
    <row r="1300" ht="15.6" spans="1:9">
      <c r="A1300" s="9">
        <v>4</v>
      </c>
      <c r="B1300" s="21" t="s">
        <v>38</v>
      </c>
      <c r="C1300" s="16">
        <v>25</v>
      </c>
      <c r="D1300" s="16">
        <v>35.5</v>
      </c>
      <c r="E1300" s="16"/>
      <c r="F1300" s="9"/>
      <c r="G1300" s="9"/>
      <c r="H1300" s="14"/>
      <c r="I1300" s="9"/>
    </row>
    <row r="1301" ht="15.6" spans="1:9">
      <c r="A1301" s="9">
        <v>5</v>
      </c>
      <c r="B1301" s="21" t="s">
        <v>91</v>
      </c>
      <c r="C1301" s="16"/>
      <c r="D1301" s="16">
        <v>23.1</v>
      </c>
      <c r="E1301" s="16"/>
      <c r="F1301" s="9"/>
      <c r="G1301" s="9"/>
      <c r="H1301" s="14"/>
      <c r="I1301" s="9"/>
    </row>
    <row r="1302" ht="15.6" spans="1:9">
      <c r="A1302" s="9">
        <v>6</v>
      </c>
      <c r="B1302" s="21" t="s">
        <v>12</v>
      </c>
      <c r="C1302" s="16"/>
      <c r="D1302" s="16">
        <v>117.4</v>
      </c>
      <c r="E1302" s="16"/>
      <c r="F1302" s="9"/>
      <c r="G1302" s="9"/>
      <c r="H1302" s="14"/>
      <c r="I1302" s="9"/>
    </row>
    <row r="1303" ht="15.6" spans="1:9">
      <c r="A1303" s="9"/>
      <c r="B1303" s="25" t="s">
        <v>40</v>
      </c>
      <c r="C1303" s="26" t="s">
        <v>46</v>
      </c>
      <c r="D1303" s="9"/>
      <c r="E1303" s="9"/>
      <c r="F1303" s="9"/>
      <c r="G1303" s="9"/>
      <c r="H1303" s="14"/>
      <c r="I1303" s="9"/>
    </row>
    <row r="1304" ht="15.6" spans="1:9">
      <c r="A1304" s="9"/>
      <c r="B1304" s="25"/>
      <c r="C1304" s="26" t="s">
        <v>47</v>
      </c>
      <c r="D1304" s="9"/>
      <c r="E1304" s="9"/>
      <c r="F1304" s="9"/>
      <c r="G1304" s="9"/>
      <c r="H1304" s="14"/>
      <c r="I1304" s="9"/>
    </row>
    <row r="1305" ht="15.6" spans="1:9">
      <c r="A1305" s="9">
        <v>7</v>
      </c>
      <c r="B1305" s="27" t="s">
        <v>48</v>
      </c>
      <c r="C1305" s="16">
        <v>243.8</v>
      </c>
      <c r="D1305" s="9"/>
      <c r="E1305" s="9"/>
      <c r="F1305" s="9"/>
      <c r="G1305" s="9"/>
      <c r="H1305" s="14"/>
      <c r="I1305" s="9"/>
    </row>
    <row r="1306" ht="15.6" spans="1:9">
      <c r="A1306" s="9"/>
      <c r="B1306" s="12" t="s">
        <v>6</v>
      </c>
      <c r="C1306" s="26" t="s">
        <v>49</v>
      </c>
      <c r="D1306" s="26"/>
      <c r="E1306" s="26"/>
      <c r="F1306" s="9"/>
      <c r="G1306" s="9"/>
      <c r="H1306" s="14"/>
      <c r="I1306" s="9"/>
    </row>
    <row r="1307" ht="15.6" spans="1:9">
      <c r="A1307" s="9"/>
      <c r="B1307" s="15" t="s">
        <v>50</v>
      </c>
      <c r="C1307" s="26">
        <v>100</v>
      </c>
      <c r="D1307" s="26">
        <v>200</v>
      </c>
      <c r="E1307" s="26" t="s">
        <v>51</v>
      </c>
      <c r="F1307" s="9"/>
      <c r="G1307" s="9"/>
      <c r="H1307" s="14"/>
      <c r="I1307" s="9"/>
    </row>
    <row r="1308" ht="15.6" spans="1:9">
      <c r="A1308" s="9">
        <v>8</v>
      </c>
      <c r="B1308" s="17" t="s">
        <v>53</v>
      </c>
      <c r="C1308" s="16"/>
      <c r="D1308" s="16">
        <v>9</v>
      </c>
      <c r="E1308" s="16"/>
      <c r="F1308" s="9"/>
      <c r="G1308" s="9"/>
      <c r="H1308" s="14"/>
      <c r="I1308" s="9"/>
    </row>
    <row r="1309" ht="15.6" spans="1:9">
      <c r="A1309" s="9">
        <v>9</v>
      </c>
      <c r="B1309" s="17" t="s">
        <v>137</v>
      </c>
      <c r="C1309" s="16"/>
      <c r="D1309" s="16">
        <v>2</v>
      </c>
      <c r="E1309" s="16"/>
      <c r="F1309" s="9"/>
      <c r="G1309" s="9"/>
      <c r="H1309" s="14"/>
      <c r="I1309" s="9"/>
    </row>
    <row r="1310" ht="31.2" spans="1:9">
      <c r="A1310" s="9" t="s">
        <v>2528</v>
      </c>
      <c r="B1310" s="9"/>
      <c r="C1310" s="9"/>
      <c r="D1310" s="9"/>
      <c r="E1310" s="9"/>
      <c r="F1310" s="9"/>
      <c r="G1310" s="9"/>
      <c r="H1310" s="10" t="s">
        <v>2529</v>
      </c>
      <c r="I1310" s="9" t="s">
        <v>615</v>
      </c>
    </row>
    <row r="1311" ht="15.6" spans="1:9">
      <c r="A1311" s="11" t="s">
        <v>5</v>
      </c>
      <c r="B1311" s="19" t="s">
        <v>6</v>
      </c>
      <c r="C1311" s="20" t="s">
        <v>7</v>
      </c>
      <c r="D1311" s="20"/>
      <c r="E1311" s="20"/>
      <c r="F1311" s="9"/>
      <c r="G1311" s="9"/>
      <c r="H1311" s="14"/>
      <c r="I1311" s="9"/>
    </row>
    <row r="1312" ht="15.6" spans="1:9">
      <c r="A1312" s="9"/>
      <c r="B1312" s="19"/>
      <c r="C1312" s="20"/>
      <c r="D1312" s="20"/>
      <c r="E1312" s="20"/>
      <c r="F1312" s="9"/>
      <c r="G1312" s="9"/>
      <c r="H1312" s="14"/>
      <c r="I1312" s="9"/>
    </row>
    <row r="1313" ht="15.6" spans="1:9">
      <c r="A1313" s="9"/>
      <c r="B1313" s="21" t="s">
        <v>8</v>
      </c>
      <c r="C1313" s="22" t="s">
        <v>9</v>
      </c>
      <c r="D1313" s="22" t="s">
        <v>10</v>
      </c>
      <c r="E1313" s="22" t="s">
        <v>11</v>
      </c>
      <c r="F1313" s="9"/>
      <c r="G1313" s="9"/>
      <c r="H1313" s="14"/>
      <c r="I1313" s="9"/>
    </row>
    <row r="1314" ht="15.6" spans="1:9">
      <c r="A1314" s="9">
        <v>1</v>
      </c>
      <c r="B1314" s="21" t="s">
        <v>38</v>
      </c>
      <c r="C1314" s="16">
        <v>34.5</v>
      </c>
      <c r="D1314" s="24"/>
      <c r="E1314" s="24"/>
      <c r="F1314" s="9"/>
      <c r="G1314" s="9"/>
      <c r="H1314" s="14"/>
      <c r="I1314" s="9"/>
    </row>
    <row r="1315" ht="31.2" spans="1:9">
      <c r="A1315" s="9" t="s">
        <v>2530</v>
      </c>
      <c r="B1315" s="9"/>
      <c r="C1315" s="9"/>
      <c r="D1315" s="9"/>
      <c r="E1315" s="9"/>
      <c r="F1315" s="9"/>
      <c r="G1315" s="9"/>
      <c r="H1315" s="10" t="s">
        <v>2531</v>
      </c>
      <c r="I1315" s="9" t="s">
        <v>615</v>
      </c>
    </row>
    <row r="1316" ht="15.6" spans="1:9">
      <c r="A1316" s="11" t="s">
        <v>5</v>
      </c>
      <c r="B1316" s="19" t="s">
        <v>6</v>
      </c>
      <c r="C1316" s="20" t="s">
        <v>7</v>
      </c>
      <c r="D1316" s="20"/>
      <c r="E1316" s="20"/>
      <c r="F1316" s="9"/>
      <c r="G1316" s="9"/>
      <c r="H1316" s="14"/>
      <c r="I1316" s="9"/>
    </row>
    <row r="1317" ht="15.6" spans="1:9">
      <c r="A1317" s="9"/>
      <c r="B1317" s="19"/>
      <c r="C1317" s="20"/>
      <c r="D1317" s="20"/>
      <c r="E1317" s="20"/>
      <c r="F1317" s="9"/>
      <c r="G1317" s="9"/>
      <c r="H1317" s="14"/>
      <c r="I1317" s="9"/>
    </row>
    <row r="1318" ht="15.6" spans="1:9">
      <c r="A1318" s="9"/>
      <c r="B1318" s="21" t="s">
        <v>8</v>
      </c>
      <c r="C1318" s="22" t="s">
        <v>9</v>
      </c>
      <c r="D1318" s="22" t="s">
        <v>10</v>
      </c>
      <c r="E1318" s="22" t="s">
        <v>11</v>
      </c>
      <c r="F1318" s="9"/>
      <c r="G1318" s="9"/>
      <c r="H1318" s="14"/>
      <c r="I1318" s="9"/>
    </row>
    <row r="1319" ht="15.6" spans="1:9">
      <c r="A1319" s="9">
        <v>1</v>
      </c>
      <c r="B1319" s="21" t="s">
        <v>118</v>
      </c>
      <c r="C1319" s="16">
        <v>1258.2</v>
      </c>
      <c r="D1319" s="16"/>
      <c r="E1319" s="16"/>
      <c r="F1319" s="9"/>
      <c r="G1319" s="9"/>
      <c r="H1319" s="14"/>
      <c r="I1319" s="9"/>
    </row>
    <row r="1320" ht="15.6" spans="1:9">
      <c r="A1320" s="9"/>
      <c r="B1320" s="12" t="s">
        <v>6</v>
      </c>
      <c r="C1320" s="26" t="s">
        <v>49</v>
      </c>
      <c r="D1320" s="26"/>
      <c r="E1320" s="26"/>
      <c r="F1320" s="9"/>
      <c r="G1320" s="9"/>
      <c r="H1320" s="14"/>
      <c r="I1320" s="9"/>
    </row>
    <row r="1321" ht="15.6" spans="1:9">
      <c r="A1321" s="9"/>
      <c r="B1321" s="15" t="s">
        <v>50</v>
      </c>
      <c r="C1321" s="26">
        <v>100</v>
      </c>
      <c r="D1321" s="26">
        <v>200</v>
      </c>
      <c r="E1321" s="26" t="s">
        <v>51</v>
      </c>
      <c r="F1321" s="9"/>
      <c r="G1321" s="9"/>
      <c r="H1321" s="14"/>
      <c r="I1321" s="9"/>
    </row>
    <row r="1322" ht="15.6" spans="1:9">
      <c r="A1322" s="9">
        <v>2</v>
      </c>
      <c r="B1322" s="17" t="s">
        <v>84</v>
      </c>
      <c r="C1322" s="16"/>
      <c r="D1322" s="16">
        <v>13</v>
      </c>
      <c r="E1322" s="16"/>
      <c r="F1322" s="9"/>
      <c r="G1322" s="9"/>
      <c r="H1322" s="14"/>
      <c r="I1322" s="9"/>
    </row>
    <row r="1323" ht="31.2" spans="1:9">
      <c r="A1323" s="9" t="s">
        <v>2532</v>
      </c>
      <c r="B1323" s="9"/>
      <c r="C1323" s="9"/>
      <c r="D1323" s="9"/>
      <c r="E1323" s="9"/>
      <c r="F1323" s="9"/>
      <c r="G1323" s="9"/>
      <c r="H1323" s="10" t="s">
        <v>2533</v>
      </c>
      <c r="I1323" s="9" t="s">
        <v>615</v>
      </c>
    </row>
    <row r="1324" ht="15.6" spans="1:9">
      <c r="A1324" s="11" t="s">
        <v>5</v>
      </c>
      <c r="B1324" s="19" t="s">
        <v>6</v>
      </c>
      <c r="C1324" s="20" t="s">
        <v>7</v>
      </c>
      <c r="D1324" s="20"/>
      <c r="E1324" s="20"/>
      <c r="F1324" s="9"/>
      <c r="G1324" s="9"/>
      <c r="H1324" s="14"/>
      <c r="I1324" s="9"/>
    </row>
    <row r="1325" ht="15.6" spans="1:9">
      <c r="A1325" s="9"/>
      <c r="B1325" s="19"/>
      <c r="C1325" s="20"/>
      <c r="D1325" s="20"/>
      <c r="E1325" s="20"/>
      <c r="F1325" s="9"/>
      <c r="G1325" s="9"/>
      <c r="H1325" s="14"/>
      <c r="I1325" s="9"/>
    </row>
    <row r="1326" ht="15.6" spans="1:9">
      <c r="A1326" s="9"/>
      <c r="B1326" s="21" t="s">
        <v>8</v>
      </c>
      <c r="C1326" s="22" t="s">
        <v>9</v>
      </c>
      <c r="D1326" s="22" t="s">
        <v>10</v>
      </c>
      <c r="E1326" s="22" t="s">
        <v>11</v>
      </c>
      <c r="F1326" s="9"/>
      <c r="G1326" s="9"/>
      <c r="H1326" s="14"/>
      <c r="I1326" s="9"/>
    </row>
    <row r="1327" ht="15.6" spans="1:9">
      <c r="A1327" s="9">
        <v>1</v>
      </c>
      <c r="B1327" s="21" t="s">
        <v>63</v>
      </c>
      <c r="C1327" s="16"/>
      <c r="D1327" s="16">
        <v>160.2</v>
      </c>
      <c r="E1327" s="16"/>
      <c r="F1327" s="9"/>
      <c r="G1327" s="9"/>
      <c r="H1327" s="14"/>
      <c r="I1327" s="9"/>
    </row>
    <row r="1328" ht="15.6" spans="1:9">
      <c r="A1328" s="9">
        <v>2</v>
      </c>
      <c r="B1328" s="21" t="s">
        <v>38</v>
      </c>
      <c r="C1328" s="16">
        <v>123.7</v>
      </c>
      <c r="D1328" s="16">
        <v>74.4</v>
      </c>
      <c r="E1328" s="16"/>
      <c r="F1328" s="9"/>
      <c r="G1328" s="9"/>
      <c r="H1328" s="14"/>
      <c r="I1328" s="9"/>
    </row>
    <row r="1329" ht="15.6" spans="1:9">
      <c r="A1329" s="9">
        <v>3</v>
      </c>
      <c r="B1329" s="21" t="s">
        <v>118</v>
      </c>
      <c r="C1329" s="16">
        <v>65.4</v>
      </c>
      <c r="D1329" s="16">
        <v>35.6</v>
      </c>
      <c r="E1329" s="16"/>
      <c r="F1329" s="9"/>
      <c r="G1329" s="9"/>
      <c r="H1329" s="14"/>
      <c r="I1329" s="9"/>
    </row>
    <row r="1330" ht="15.6" spans="1:9">
      <c r="A1330" s="9">
        <v>4</v>
      </c>
      <c r="B1330" s="21" t="s">
        <v>91</v>
      </c>
      <c r="C1330" s="16">
        <v>55.9</v>
      </c>
      <c r="D1330" s="16"/>
      <c r="E1330" s="16"/>
      <c r="F1330" s="9"/>
      <c r="G1330" s="9"/>
      <c r="H1330" s="14"/>
      <c r="I1330" s="9"/>
    </row>
    <row r="1331" ht="15.6" spans="1:9">
      <c r="A1331" s="9"/>
      <c r="B1331" s="25" t="s">
        <v>40</v>
      </c>
      <c r="C1331" s="26" t="s">
        <v>46</v>
      </c>
      <c r="D1331" s="9"/>
      <c r="E1331" s="9"/>
      <c r="F1331" s="9"/>
      <c r="G1331" s="9"/>
      <c r="H1331" s="14"/>
      <c r="I1331" s="9"/>
    </row>
    <row r="1332" ht="15.6" spans="1:9">
      <c r="A1332" s="9"/>
      <c r="B1332" s="25"/>
      <c r="C1332" s="26" t="s">
        <v>47</v>
      </c>
      <c r="D1332" s="9"/>
      <c r="E1332" s="9"/>
      <c r="F1332" s="9"/>
      <c r="G1332" s="9"/>
      <c r="H1332" s="14"/>
      <c r="I1332" s="9"/>
    </row>
    <row r="1333" ht="15.6" spans="1:9">
      <c r="A1333" s="9">
        <v>5</v>
      </c>
      <c r="B1333" s="27" t="s">
        <v>143</v>
      </c>
      <c r="C1333" s="16">
        <v>192.8</v>
      </c>
      <c r="D1333" s="9"/>
      <c r="E1333" s="9"/>
      <c r="F1333" s="9"/>
      <c r="G1333" s="9"/>
      <c r="H1333" s="14"/>
      <c r="I1333" s="9"/>
    </row>
    <row r="1334" ht="15.6" spans="1:9">
      <c r="A1334" s="9">
        <v>6</v>
      </c>
      <c r="B1334" s="27" t="s">
        <v>350</v>
      </c>
      <c r="C1334" s="16">
        <v>13.7</v>
      </c>
      <c r="D1334" s="9"/>
      <c r="E1334" s="9"/>
      <c r="F1334" s="9"/>
      <c r="G1334" s="9"/>
      <c r="H1334" s="14"/>
      <c r="I1334" s="9"/>
    </row>
    <row r="1335" ht="15.6" spans="1:9">
      <c r="A1335" s="9">
        <v>7</v>
      </c>
      <c r="B1335" s="27" t="s">
        <v>73</v>
      </c>
      <c r="C1335" s="16">
        <v>154.3</v>
      </c>
      <c r="D1335" s="9"/>
      <c r="E1335" s="9"/>
      <c r="F1335" s="9"/>
      <c r="G1335" s="9"/>
      <c r="H1335" s="14"/>
      <c r="I1335" s="9"/>
    </row>
    <row r="1336" ht="15.6" spans="1:9">
      <c r="A1336" s="9">
        <v>8</v>
      </c>
      <c r="B1336" s="27" t="s">
        <v>48</v>
      </c>
      <c r="C1336" s="16">
        <v>35.1</v>
      </c>
      <c r="D1336" s="9"/>
      <c r="E1336" s="9"/>
      <c r="F1336" s="9"/>
      <c r="G1336" s="9"/>
      <c r="H1336" s="14"/>
      <c r="I1336" s="9"/>
    </row>
    <row r="1337" ht="15.6" spans="1:9">
      <c r="A1337" s="9"/>
      <c r="B1337" s="12" t="s">
        <v>6</v>
      </c>
      <c r="C1337" s="26" t="s">
        <v>49</v>
      </c>
      <c r="D1337" s="26"/>
      <c r="E1337" s="26"/>
      <c r="F1337" s="9"/>
      <c r="G1337" s="9"/>
      <c r="H1337" s="14"/>
      <c r="I1337" s="9"/>
    </row>
    <row r="1338" ht="15.6" spans="1:9">
      <c r="A1338" s="9"/>
      <c r="B1338" s="15" t="s">
        <v>50</v>
      </c>
      <c r="C1338" s="26">
        <v>100</v>
      </c>
      <c r="D1338" s="26">
        <v>200</v>
      </c>
      <c r="E1338" s="26" t="s">
        <v>51</v>
      </c>
      <c r="F1338" s="9"/>
      <c r="G1338" s="9"/>
      <c r="H1338" s="14"/>
      <c r="I1338" s="9"/>
    </row>
    <row r="1339" ht="15.6" spans="1:9">
      <c r="A1339" s="9">
        <v>9</v>
      </c>
      <c r="B1339" s="17" t="s">
        <v>84</v>
      </c>
      <c r="C1339" s="16"/>
      <c r="D1339" s="16">
        <v>1</v>
      </c>
      <c r="E1339" s="16"/>
      <c r="F1339" s="9"/>
      <c r="G1339" s="9"/>
      <c r="H1339" s="14"/>
      <c r="I1339" s="9"/>
    </row>
    <row r="1340" ht="31.2" spans="1:9">
      <c r="A1340" s="9" t="s">
        <v>2534</v>
      </c>
      <c r="B1340" s="9"/>
      <c r="C1340" s="9"/>
      <c r="D1340" s="9"/>
      <c r="E1340" s="9"/>
      <c r="F1340" s="9"/>
      <c r="G1340" s="9"/>
      <c r="H1340" s="10" t="s">
        <v>2535</v>
      </c>
      <c r="I1340" s="9" t="s">
        <v>615</v>
      </c>
    </row>
    <row r="1341" ht="15.6" spans="1:9">
      <c r="A1341" s="11" t="s">
        <v>5</v>
      </c>
      <c r="B1341" s="12" t="s">
        <v>6</v>
      </c>
      <c r="C1341" s="13" t="s">
        <v>30</v>
      </c>
      <c r="D1341" s="13"/>
      <c r="E1341" s="13"/>
      <c r="F1341" s="13"/>
      <c r="G1341" s="9"/>
      <c r="H1341" s="14"/>
      <c r="I1341" s="9"/>
    </row>
    <row r="1342" ht="15.6" spans="1:9">
      <c r="A1342" s="9"/>
      <c r="B1342" s="15" t="s">
        <v>8</v>
      </c>
      <c r="C1342" s="13">
        <v>100</v>
      </c>
      <c r="D1342" s="13">
        <v>200</v>
      </c>
      <c r="E1342" s="13">
        <v>300</v>
      </c>
      <c r="F1342" s="13" t="s">
        <v>31</v>
      </c>
      <c r="G1342" s="9"/>
      <c r="H1342" s="14"/>
      <c r="I1342" s="9"/>
    </row>
    <row r="1343" ht="15.6" spans="1:9">
      <c r="A1343" s="9">
        <v>1</v>
      </c>
      <c r="B1343" s="17" t="s">
        <v>65</v>
      </c>
      <c r="C1343" s="16"/>
      <c r="D1343" s="16">
        <v>5</v>
      </c>
      <c r="E1343" s="16"/>
      <c r="F1343" s="16"/>
      <c r="G1343" s="9"/>
      <c r="H1343" s="14"/>
      <c r="I1343" s="9"/>
    </row>
    <row r="1344" ht="15.6" spans="1:9">
      <c r="A1344" s="9"/>
      <c r="B1344" s="19" t="s">
        <v>6</v>
      </c>
      <c r="C1344" s="20" t="s">
        <v>7</v>
      </c>
      <c r="D1344" s="20"/>
      <c r="E1344" s="20"/>
      <c r="F1344" s="9"/>
      <c r="G1344" s="9"/>
      <c r="H1344" s="14"/>
      <c r="I1344" s="9"/>
    </row>
    <row r="1345" ht="15.6" spans="1:9">
      <c r="A1345" s="9"/>
      <c r="B1345" s="19"/>
      <c r="C1345" s="20"/>
      <c r="D1345" s="20"/>
      <c r="E1345" s="20"/>
      <c r="F1345" s="9"/>
      <c r="G1345" s="9"/>
      <c r="H1345" s="14"/>
      <c r="I1345" s="9"/>
    </row>
    <row r="1346" ht="15.6" spans="1:9">
      <c r="A1346" s="9"/>
      <c r="B1346" s="21" t="s">
        <v>8</v>
      </c>
      <c r="C1346" s="22" t="s">
        <v>9</v>
      </c>
      <c r="D1346" s="22" t="s">
        <v>10</v>
      </c>
      <c r="E1346" s="22" t="s">
        <v>11</v>
      </c>
      <c r="F1346" s="9"/>
      <c r="G1346" s="9"/>
      <c r="H1346" s="14"/>
      <c r="I1346" s="9"/>
    </row>
    <row r="1347" ht="15.6" spans="1:9">
      <c r="A1347" s="9">
        <v>2</v>
      </c>
      <c r="B1347" s="21" t="s">
        <v>97</v>
      </c>
      <c r="C1347" s="16">
        <v>214.4</v>
      </c>
      <c r="D1347" s="24"/>
      <c r="E1347" s="24"/>
      <c r="F1347" s="9"/>
      <c r="G1347" s="9"/>
      <c r="H1347" s="14"/>
      <c r="I1347" s="9"/>
    </row>
    <row r="1348" ht="31.2" spans="1:9">
      <c r="A1348" s="9" t="s">
        <v>2536</v>
      </c>
      <c r="B1348" s="9"/>
      <c r="C1348" s="9"/>
      <c r="D1348" s="9"/>
      <c r="E1348" s="9"/>
      <c r="F1348" s="9"/>
      <c r="G1348" s="9"/>
      <c r="H1348" s="10" t="s">
        <v>2537</v>
      </c>
      <c r="I1348" s="9" t="s">
        <v>615</v>
      </c>
    </row>
    <row r="1349" ht="15.6" spans="1:9">
      <c r="A1349" s="11" t="s">
        <v>5</v>
      </c>
      <c r="B1349" s="19" t="s">
        <v>6</v>
      </c>
      <c r="C1349" s="20" t="s">
        <v>7</v>
      </c>
      <c r="D1349" s="20"/>
      <c r="E1349" s="20"/>
      <c r="F1349" s="9"/>
      <c r="G1349" s="9"/>
      <c r="H1349" s="14"/>
      <c r="I1349" s="9"/>
    </row>
    <row r="1350" ht="15.6" spans="1:9">
      <c r="A1350" s="9"/>
      <c r="B1350" s="19"/>
      <c r="C1350" s="20"/>
      <c r="D1350" s="20"/>
      <c r="E1350" s="20"/>
      <c r="F1350" s="9"/>
      <c r="G1350" s="9"/>
      <c r="H1350" s="14"/>
      <c r="I1350" s="9"/>
    </row>
    <row r="1351" ht="15.6" spans="1:9">
      <c r="A1351" s="9"/>
      <c r="B1351" s="21" t="s">
        <v>8</v>
      </c>
      <c r="C1351" s="22" t="s">
        <v>9</v>
      </c>
      <c r="D1351" s="22" t="s">
        <v>10</v>
      </c>
      <c r="E1351" s="22" t="s">
        <v>11</v>
      </c>
      <c r="F1351" s="9"/>
      <c r="G1351" s="9"/>
      <c r="H1351" s="14"/>
      <c r="I1351" s="9"/>
    </row>
    <row r="1352" ht="15.6" spans="1:9">
      <c r="A1352" s="9">
        <v>1</v>
      </c>
      <c r="B1352" s="21" t="s">
        <v>38</v>
      </c>
      <c r="C1352" s="16">
        <v>62.8</v>
      </c>
      <c r="D1352" s="16"/>
      <c r="E1352" s="16"/>
      <c r="F1352" s="9"/>
      <c r="G1352" s="9"/>
      <c r="H1352" s="14"/>
      <c r="I1352" s="9"/>
    </row>
    <row r="1353" ht="15.6" spans="1:9">
      <c r="A1353" s="9">
        <v>2</v>
      </c>
      <c r="B1353" s="21" t="s">
        <v>91</v>
      </c>
      <c r="C1353" s="16">
        <v>42.2</v>
      </c>
      <c r="D1353" s="16"/>
      <c r="E1353" s="16"/>
      <c r="F1353" s="9"/>
      <c r="G1353" s="9"/>
      <c r="H1353" s="14"/>
      <c r="I1353" s="9"/>
    </row>
    <row r="1354" ht="31.2" spans="1:9">
      <c r="A1354" s="9" t="s">
        <v>2538</v>
      </c>
      <c r="B1354" s="9"/>
      <c r="C1354" s="9"/>
      <c r="D1354" s="9"/>
      <c r="E1354" s="9"/>
      <c r="F1354" s="9"/>
      <c r="G1354" s="9"/>
      <c r="H1354" s="10" t="s">
        <v>2539</v>
      </c>
      <c r="I1354" s="9" t="s">
        <v>615</v>
      </c>
    </row>
    <row r="1355" ht="15.6" spans="1:9">
      <c r="A1355" s="11" t="s">
        <v>5</v>
      </c>
      <c r="B1355" s="19" t="s">
        <v>6</v>
      </c>
      <c r="C1355" s="20" t="s">
        <v>7</v>
      </c>
      <c r="D1355" s="20"/>
      <c r="E1355" s="20"/>
      <c r="F1355" s="9"/>
      <c r="G1355" s="9"/>
      <c r="H1355" s="14"/>
      <c r="I1355" s="9"/>
    </row>
    <row r="1356" ht="15.6" spans="1:9">
      <c r="A1356" s="9"/>
      <c r="B1356" s="19"/>
      <c r="C1356" s="20"/>
      <c r="D1356" s="20"/>
      <c r="E1356" s="20"/>
      <c r="F1356" s="9"/>
      <c r="G1356" s="9"/>
      <c r="H1356" s="14"/>
      <c r="I1356" s="9"/>
    </row>
    <row r="1357" ht="15.6" spans="1:9">
      <c r="A1357" s="9"/>
      <c r="B1357" s="21" t="s">
        <v>8</v>
      </c>
      <c r="C1357" s="22" t="s">
        <v>9</v>
      </c>
      <c r="D1357" s="22" t="s">
        <v>10</v>
      </c>
      <c r="E1357" s="22" t="s">
        <v>11</v>
      </c>
      <c r="F1357" s="9"/>
      <c r="G1357" s="9"/>
      <c r="H1357" s="14"/>
      <c r="I1357" s="9"/>
    </row>
    <row r="1358" ht="15.6" spans="1:9">
      <c r="A1358" s="9">
        <v>1</v>
      </c>
      <c r="B1358" s="21" t="s">
        <v>63</v>
      </c>
      <c r="C1358" s="16"/>
      <c r="D1358" s="16">
        <v>221.8</v>
      </c>
      <c r="E1358" s="16"/>
      <c r="F1358" s="9"/>
      <c r="G1358" s="9"/>
      <c r="H1358" s="14"/>
      <c r="I1358" s="9"/>
    </row>
    <row r="1359" ht="15.6" spans="1:9">
      <c r="A1359" s="9">
        <v>2</v>
      </c>
      <c r="B1359" s="21" t="s">
        <v>38</v>
      </c>
      <c r="C1359" s="16">
        <v>355.5</v>
      </c>
      <c r="D1359" s="16">
        <v>67.3</v>
      </c>
      <c r="E1359" s="16"/>
      <c r="F1359" s="9"/>
      <c r="G1359" s="9"/>
      <c r="H1359" s="14"/>
      <c r="I1359" s="9"/>
    </row>
    <row r="1360" ht="15.6" spans="1:9">
      <c r="A1360" s="9">
        <v>3</v>
      </c>
      <c r="B1360" s="21" t="s">
        <v>118</v>
      </c>
      <c r="C1360" s="16">
        <v>366.5</v>
      </c>
      <c r="D1360" s="16">
        <v>115.2</v>
      </c>
      <c r="E1360" s="16"/>
      <c r="F1360" s="9"/>
      <c r="G1360" s="9"/>
      <c r="H1360" s="14"/>
      <c r="I1360" s="9"/>
    </row>
    <row r="1361" ht="15.6" spans="1:9">
      <c r="A1361" s="9"/>
      <c r="B1361" s="25" t="s">
        <v>40</v>
      </c>
      <c r="C1361" s="26" t="s">
        <v>46</v>
      </c>
      <c r="D1361" s="9"/>
      <c r="E1361" s="9"/>
      <c r="F1361" s="9"/>
      <c r="G1361" s="9"/>
      <c r="H1361" s="14"/>
      <c r="I1361" s="9"/>
    </row>
    <row r="1362" ht="15.6" spans="1:9">
      <c r="A1362" s="9"/>
      <c r="B1362" s="25"/>
      <c r="C1362" s="26" t="s">
        <v>47</v>
      </c>
      <c r="D1362" s="9"/>
      <c r="E1362" s="9"/>
      <c r="F1362" s="9"/>
      <c r="G1362" s="9"/>
      <c r="H1362" s="14"/>
      <c r="I1362" s="9"/>
    </row>
    <row r="1363" ht="15.6" spans="1:9">
      <c r="A1363" s="9">
        <v>4</v>
      </c>
      <c r="B1363" s="27" t="s">
        <v>72</v>
      </c>
      <c r="C1363" s="16">
        <v>60.5</v>
      </c>
      <c r="D1363" s="9"/>
      <c r="E1363" s="9"/>
      <c r="F1363" s="9"/>
      <c r="G1363" s="9"/>
      <c r="H1363" s="14"/>
      <c r="I1363" s="9"/>
    </row>
    <row r="1364" ht="15.6" spans="1:9">
      <c r="A1364" s="9">
        <v>5</v>
      </c>
      <c r="B1364" s="27" t="s">
        <v>143</v>
      </c>
      <c r="C1364" s="16">
        <v>25.3</v>
      </c>
      <c r="D1364" s="9"/>
      <c r="E1364" s="9"/>
      <c r="F1364" s="9"/>
      <c r="G1364" s="9"/>
      <c r="H1364" s="14"/>
      <c r="I1364" s="9"/>
    </row>
    <row r="1365" ht="15.6" spans="1:9">
      <c r="A1365" s="9">
        <v>6</v>
      </c>
      <c r="B1365" s="27" t="s">
        <v>48</v>
      </c>
      <c r="C1365" s="16">
        <v>43.7</v>
      </c>
      <c r="D1365" s="9"/>
      <c r="E1365" s="9"/>
      <c r="F1365" s="9"/>
      <c r="G1365" s="9"/>
      <c r="H1365" s="14"/>
      <c r="I1365" s="9"/>
    </row>
    <row r="1366" ht="15.6" spans="1:9">
      <c r="A1366" s="9"/>
      <c r="B1366" s="12" t="s">
        <v>6</v>
      </c>
      <c r="C1366" s="26" t="s">
        <v>49</v>
      </c>
      <c r="D1366" s="26"/>
      <c r="E1366" s="26"/>
      <c r="F1366" s="9"/>
      <c r="G1366" s="9"/>
      <c r="H1366" s="14"/>
      <c r="I1366" s="9"/>
    </row>
    <row r="1367" ht="15.6" spans="1:9">
      <c r="A1367" s="9"/>
      <c r="B1367" s="15" t="s">
        <v>50</v>
      </c>
      <c r="C1367" s="26">
        <v>100</v>
      </c>
      <c r="D1367" s="26">
        <v>200</v>
      </c>
      <c r="E1367" s="26" t="s">
        <v>51</v>
      </c>
      <c r="F1367" s="9"/>
      <c r="G1367" s="9"/>
      <c r="H1367" s="14"/>
      <c r="I1367" s="9"/>
    </row>
    <row r="1368" ht="15.6" spans="1:9">
      <c r="A1368" s="9">
        <v>7</v>
      </c>
      <c r="B1368" s="17" t="s">
        <v>84</v>
      </c>
      <c r="C1368" s="16"/>
      <c r="D1368" s="16">
        <v>2</v>
      </c>
      <c r="E1368" s="16"/>
      <c r="F1368" s="9"/>
      <c r="G1368" s="9"/>
      <c r="H1368" s="14"/>
      <c r="I1368" s="9"/>
    </row>
    <row r="1369" ht="31.2" spans="1:9">
      <c r="A1369" s="9" t="s">
        <v>2540</v>
      </c>
      <c r="B1369" s="9"/>
      <c r="C1369" s="9"/>
      <c r="D1369" s="9"/>
      <c r="E1369" s="9"/>
      <c r="F1369" s="9"/>
      <c r="G1369" s="9"/>
      <c r="H1369" s="10" t="s">
        <v>2541</v>
      </c>
      <c r="I1369" s="9" t="s">
        <v>615</v>
      </c>
    </row>
    <row r="1370" ht="15.6" spans="1:9">
      <c r="A1370" s="11" t="s">
        <v>5</v>
      </c>
      <c r="B1370" s="12" t="s">
        <v>6</v>
      </c>
      <c r="C1370" s="13" t="s">
        <v>15</v>
      </c>
      <c r="D1370" s="13"/>
      <c r="E1370" s="13"/>
      <c r="F1370" s="13"/>
      <c r="G1370" s="13"/>
      <c r="H1370" s="14"/>
      <c r="I1370" s="9"/>
    </row>
    <row r="1371" ht="15.6" spans="1:9">
      <c r="A1371" s="9"/>
      <c r="B1371" s="15" t="s">
        <v>16</v>
      </c>
      <c r="C1371" s="13" t="s">
        <v>17</v>
      </c>
      <c r="D1371" s="13" t="s">
        <v>18</v>
      </c>
      <c r="E1371" s="13" t="s">
        <v>19</v>
      </c>
      <c r="F1371" s="13" t="s">
        <v>20</v>
      </c>
      <c r="G1371" s="13" t="s">
        <v>21</v>
      </c>
      <c r="H1371" s="14"/>
      <c r="I1371" s="9"/>
    </row>
    <row r="1372" ht="15.6" spans="1:9">
      <c r="A1372" s="9">
        <v>1</v>
      </c>
      <c r="B1372" s="15" t="s">
        <v>58</v>
      </c>
      <c r="C1372" s="16"/>
      <c r="D1372" s="16"/>
      <c r="E1372" s="16">
        <v>6</v>
      </c>
      <c r="F1372" s="16"/>
      <c r="G1372" s="16"/>
      <c r="H1372" s="14"/>
      <c r="I1372" s="9"/>
    </row>
    <row r="1373" ht="15.6" spans="1:9">
      <c r="A1373" s="9"/>
      <c r="B1373" s="12" t="s">
        <v>6</v>
      </c>
      <c r="C1373" s="13" t="s">
        <v>24</v>
      </c>
      <c r="D1373" s="13"/>
      <c r="E1373" s="13"/>
      <c r="F1373" s="13"/>
      <c r="G1373" s="13"/>
      <c r="H1373" s="14"/>
      <c r="I1373" s="9"/>
    </row>
    <row r="1374" ht="15.6" spans="1:9">
      <c r="A1374" s="9"/>
      <c r="B1374" s="15" t="s">
        <v>16</v>
      </c>
      <c r="C1374" s="13" t="s">
        <v>17</v>
      </c>
      <c r="D1374" s="13" t="s">
        <v>18</v>
      </c>
      <c r="E1374" s="13" t="s">
        <v>19</v>
      </c>
      <c r="F1374" s="13" t="s">
        <v>20</v>
      </c>
      <c r="G1374" s="13" t="s">
        <v>21</v>
      </c>
      <c r="H1374" s="14"/>
      <c r="I1374" s="9"/>
    </row>
    <row r="1375" ht="15.6" spans="1:9">
      <c r="A1375" s="9">
        <v>2</v>
      </c>
      <c r="B1375" s="17" t="s">
        <v>124</v>
      </c>
      <c r="C1375" s="16"/>
      <c r="D1375" s="16"/>
      <c r="E1375" s="16">
        <v>1</v>
      </c>
      <c r="F1375" s="16"/>
      <c r="G1375" s="16"/>
      <c r="H1375" s="14"/>
      <c r="I1375" s="9"/>
    </row>
    <row r="1376" ht="15.6" spans="1:9">
      <c r="A1376" s="9"/>
      <c r="B1376" s="12" t="s">
        <v>6</v>
      </c>
      <c r="C1376" s="13" t="s">
        <v>35</v>
      </c>
      <c r="D1376" s="13"/>
      <c r="E1376" s="13"/>
      <c r="F1376" s="13"/>
      <c r="G1376" s="9"/>
      <c r="H1376" s="14"/>
      <c r="I1376" s="9"/>
    </row>
    <row r="1377" ht="15.6" spans="1:9">
      <c r="A1377" s="9"/>
      <c r="B1377" s="15" t="s">
        <v>8</v>
      </c>
      <c r="C1377" s="13">
        <v>100</v>
      </c>
      <c r="D1377" s="13">
        <v>200</v>
      </c>
      <c r="E1377" s="13">
        <v>300</v>
      </c>
      <c r="F1377" s="13" t="s">
        <v>31</v>
      </c>
      <c r="G1377" s="9"/>
      <c r="H1377" s="14"/>
      <c r="I1377" s="9"/>
    </row>
    <row r="1378" ht="15.6" spans="1:9">
      <c r="A1378" s="9">
        <v>3</v>
      </c>
      <c r="B1378" s="17" t="s">
        <v>68</v>
      </c>
      <c r="C1378" s="16"/>
      <c r="D1378" s="16"/>
      <c r="E1378" s="16"/>
      <c r="F1378" s="16">
        <v>20</v>
      </c>
      <c r="G1378" s="9"/>
      <c r="H1378" s="14"/>
      <c r="I1378" s="9"/>
    </row>
    <row r="1379" ht="15.6" spans="1:9">
      <c r="A1379" s="9"/>
      <c r="B1379" s="19" t="s">
        <v>6</v>
      </c>
      <c r="C1379" s="20" t="s">
        <v>7</v>
      </c>
      <c r="D1379" s="20"/>
      <c r="E1379" s="20"/>
      <c r="F1379" s="9"/>
      <c r="G1379" s="9"/>
      <c r="H1379" s="14"/>
      <c r="I1379" s="9"/>
    </row>
    <row r="1380" ht="15.6" spans="1:9">
      <c r="A1380" s="9"/>
      <c r="B1380" s="19"/>
      <c r="C1380" s="20"/>
      <c r="D1380" s="20"/>
      <c r="E1380" s="20"/>
      <c r="F1380" s="9"/>
      <c r="G1380" s="9"/>
      <c r="H1380" s="14"/>
      <c r="I1380" s="9"/>
    </row>
    <row r="1381" ht="15.6" spans="1:9">
      <c r="A1381" s="9"/>
      <c r="B1381" s="21" t="s">
        <v>8</v>
      </c>
      <c r="C1381" s="22" t="s">
        <v>9</v>
      </c>
      <c r="D1381" s="22" t="s">
        <v>10</v>
      </c>
      <c r="E1381" s="22" t="s">
        <v>11</v>
      </c>
      <c r="F1381" s="9"/>
      <c r="G1381" s="9"/>
      <c r="H1381" s="14"/>
      <c r="I1381" s="9"/>
    </row>
    <row r="1382" ht="15.6" spans="1:9">
      <c r="A1382" s="9">
        <v>4</v>
      </c>
      <c r="B1382" s="21" t="s">
        <v>38</v>
      </c>
      <c r="C1382" s="16"/>
      <c r="D1382" s="16">
        <v>12.1</v>
      </c>
      <c r="E1382" s="16"/>
      <c r="F1382" s="9"/>
      <c r="G1382" s="9"/>
      <c r="H1382" s="14"/>
      <c r="I1382" s="9"/>
    </row>
    <row r="1383" ht="15.6" spans="1:9">
      <c r="A1383" s="9">
        <v>5</v>
      </c>
      <c r="B1383" s="21" t="s">
        <v>39</v>
      </c>
      <c r="C1383" s="16"/>
      <c r="D1383" s="16">
        <v>4.3</v>
      </c>
      <c r="E1383" s="16"/>
      <c r="F1383" s="9"/>
      <c r="G1383" s="9"/>
      <c r="H1383" s="14"/>
      <c r="I1383" s="9"/>
    </row>
    <row r="1384" ht="15.6" spans="1:9">
      <c r="A1384" s="9">
        <v>6</v>
      </c>
      <c r="B1384" s="21" t="s">
        <v>12</v>
      </c>
      <c r="C1384" s="16"/>
      <c r="D1384" s="16">
        <v>32.2</v>
      </c>
      <c r="E1384" s="16"/>
      <c r="F1384" s="9"/>
      <c r="G1384" s="9"/>
      <c r="H1384" s="14"/>
      <c r="I1384" s="9"/>
    </row>
    <row r="1385" ht="15.6" spans="1:9">
      <c r="A1385" s="9"/>
      <c r="B1385" s="25" t="s">
        <v>40</v>
      </c>
      <c r="C1385" s="26" t="s">
        <v>41</v>
      </c>
      <c r="D1385" s="26"/>
      <c r="E1385" s="26"/>
      <c r="F1385" s="9"/>
      <c r="G1385" s="9"/>
      <c r="H1385" s="14"/>
      <c r="I1385" s="9"/>
    </row>
    <row r="1386" ht="15.6" spans="1:9">
      <c r="A1386" s="9"/>
      <c r="B1386" s="25"/>
      <c r="C1386" s="13" t="s">
        <v>42</v>
      </c>
      <c r="D1386" s="13" t="s">
        <v>43</v>
      </c>
      <c r="E1386" s="13" t="s">
        <v>44</v>
      </c>
      <c r="F1386" s="9"/>
      <c r="G1386" s="9"/>
      <c r="H1386" s="14"/>
      <c r="I1386" s="9"/>
    </row>
    <row r="1387" ht="15.6" spans="1:9">
      <c r="A1387" s="9">
        <v>7</v>
      </c>
      <c r="B1387" s="15" t="s">
        <v>191</v>
      </c>
      <c r="C1387" s="16"/>
      <c r="D1387" s="16"/>
      <c r="E1387" s="16">
        <v>10.8</v>
      </c>
      <c r="F1387" s="9"/>
      <c r="G1387" s="9"/>
      <c r="H1387" s="14"/>
      <c r="I1387" s="9"/>
    </row>
    <row r="1388" ht="15.6" spans="1:9">
      <c r="A1388" s="9"/>
      <c r="B1388" s="25" t="s">
        <v>40</v>
      </c>
      <c r="C1388" s="26" t="s">
        <v>46</v>
      </c>
      <c r="D1388" s="9"/>
      <c r="E1388" s="9"/>
      <c r="F1388" s="9"/>
      <c r="G1388" s="9"/>
      <c r="H1388" s="14"/>
      <c r="I1388" s="9"/>
    </row>
    <row r="1389" ht="15.6" spans="1:9">
      <c r="A1389" s="9"/>
      <c r="B1389" s="25"/>
      <c r="C1389" s="26" t="s">
        <v>47</v>
      </c>
      <c r="D1389" s="9"/>
      <c r="E1389" s="9"/>
      <c r="F1389" s="9"/>
      <c r="G1389" s="9"/>
      <c r="H1389" s="14"/>
      <c r="I1389" s="9"/>
    </row>
    <row r="1390" ht="15.6" spans="1:9">
      <c r="A1390" s="9">
        <v>8</v>
      </c>
      <c r="B1390" s="27" t="s">
        <v>48</v>
      </c>
      <c r="C1390" s="16">
        <v>260.6</v>
      </c>
      <c r="D1390" s="9"/>
      <c r="E1390" s="9"/>
      <c r="F1390" s="9"/>
      <c r="G1390" s="9"/>
      <c r="H1390" s="14"/>
      <c r="I1390" s="9"/>
    </row>
    <row r="1391" ht="15.6" spans="1:9">
      <c r="A1391" s="9"/>
      <c r="B1391" s="12" t="s">
        <v>6</v>
      </c>
      <c r="C1391" s="26" t="s">
        <v>49</v>
      </c>
      <c r="D1391" s="26"/>
      <c r="E1391" s="26"/>
      <c r="F1391" s="9"/>
      <c r="G1391" s="9"/>
      <c r="H1391" s="14"/>
      <c r="I1391" s="9"/>
    </row>
    <row r="1392" ht="15.6" spans="1:9">
      <c r="A1392" s="9"/>
      <c r="B1392" s="15" t="s">
        <v>50</v>
      </c>
      <c r="C1392" s="26">
        <v>100</v>
      </c>
      <c r="D1392" s="26">
        <v>200</v>
      </c>
      <c r="E1392" s="26" t="s">
        <v>51</v>
      </c>
      <c r="F1392" s="9"/>
      <c r="G1392" s="9"/>
      <c r="H1392" s="14"/>
      <c r="I1392" s="9"/>
    </row>
    <row r="1393" ht="15.6" spans="1:9">
      <c r="A1393" s="9">
        <v>9</v>
      </c>
      <c r="B1393" s="17" t="s">
        <v>52</v>
      </c>
      <c r="C1393" s="16"/>
      <c r="D1393" s="16">
        <v>2</v>
      </c>
      <c r="E1393" s="16"/>
      <c r="F1393" s="9"/>
      <c r="G1393" s="9"/>
      <c r="H1393" s="14"/>
      <c r="I1393" s="9"/>
    </row>
    <row r="1394" ht="15.6" spans="1:9">
      <c r="A1394" s="9">
        <v>10</v>
      </c>
      <c r="B1394" s="17" t="s">
        <v>137</v>
      </c>
      <c r="C1394" s="16"/>
      <c r="D1394" s="16">
        <v>11</v>
      </c>
      <c r="E1394" s="16"/>
      <c r="F1394" s="9"/>
      <c r="G1394" s="9"/>
      <c r="H1394" s="14"/>
      <c r="I1394" s="9"/>
    </row>
    <row r="1395" ht="31.2" spans="1:9">
      <c r="A1395" s="9" t="s">
        <v>2542</v>
      </c>
      <c r="B1395" s="9"/>
      <c r="C1395" s="9"/>
      <c r="D1395" s="9"/>
      <c r="E1395" s="9"/>
      <c r="F1395" s="9"/>
      <c r="G1395" s="9"/>
      <c r="H1395" s="10" t="s">
        <v>2543</v>
      </c>
      <c r="I1395" s="9" t="s">
        <v>615</v>
      </c>
    </row>
    <row r="1396" ht="15.6" spans="1:9">
      <c r="A1396" s="11" t="s">
        <v>5</v>
      </c>
      <c r="B1396" s="19" t="s">
        <v>6</v>
      </c>
      <c r="C1396" s="20" t="s">
        <v>7</v>
      </c>
      <c r="D1396" s="20"/>
      <c r="E1396" s="20"/>
      <c r="F1396" s="9"/>
      <c r="G1396" s="9"/>
      <c r="H1396" s="14"/>
      <c r="I1396" s="9"/>
    </row>
    <row r="1397" ht="15.6" spans="1:9">
      <c r="A1397" s="9"/>
      <c r="B1397" s="19"/>
      <c r="C1397" s="20"/>
      <c r="D1397" s="20"/>
      <c r="E1397" s="20"/>
      <c r="F1397" s="9"/>
      <c r="G1397" s="9"/>
      <c r="H1397" s="14"/>
      <c r="I1397" s="9"/>
    </row>
    <row r="1398" ht="15.6" spans="1:9">
      <c r="A1398" s="9"/>
      <c r="B1398" s="21" t="s">
        <v>8</v>
      </c>
      <c r="C1398" s="22" t="s">
        <v>9</v>
      </c>
      <c r="D1398" s="22" t="s">
        <v>10</v>
      </c>
      <c r="E1398" s="22" t="s">
        <v>11</v>
      </c>
      <c r="F1398" s="9"/>
      <c r="G1398" s="9"/>
      <c r="H1398" s="14"/>
      <c r="I1398" s="9"/>
    </row>
    <row r="1399" ht="15.6" spans="1:9">
      <c r="A1399" s="9">
        <v>1</v>
      </c>
      <c r="B1399" s="21" t="s">
        <v>38</v>
      </c>
      <c r="C1399" s="16">
        <v>18.3</v>
      </c>
      <c r="D1399" s="16"/>
      <c r="E1399" s="16"/>
      <c r="F1399" s="9"/>
      <c r="G1399" s="9"/>
      <c r="H1399" s="14"/>
      <c r="I1399" s="9"/>
    </row>
    <row r="1400" ht="15.6" spans="1:9">
      <c r="A1400" s="9">
        <v>2</v>
      </c>
      <c r="B1400" s="21" t="s">
        <v>91</v>
      </c>
      <c r="C1400" s="16">
        <v>129.4</v>
      </c>
      <c r="D1400" s="16">
        <v>109.4</v>
      </c>
      <c r="E1400" s="16"/>
      <c r="F1400" s="9"/>
      <c r="G1400" s="9"/>
      <c r="H1400" s="14"/>
      <c r="I1400" s="9"/>
    </row>
    <row r="1401" ht="31.2" spans="1:9">
      <c r="A1401" s="9" t="s">
        <v>2544</v>
      </c>
      <c r="B1401" s="9"/>
      <c r="C1401" s="9"/>
      <c r="D1401" s="9"/>
      <c r="E1401" s="9"/>
      <c r="F1401" s="9"/>
      <c r="G1401" s="9"/>
      <c r="H1401" s="10" t="s">
        <v>2545</v>
      </c>
      <c r="I1401" s="9" t="s">
        <v>615</v>
      </c>
    </row>
    <row r="1402" ht="15.6" spans="1:9">
      <c r="A1402" s="11" t="s">
        <v>5</v>
      </c>
      <c r="B1402" s="19" t="s">
        <v>6</v>
      </c>
      <c r="C1402" s="20" t="s">
        <v>7</v>
      </c>
      <c r="D1402" s="20"/>
      <c r="E1402" s="20"/>
      <c r="F1402" s="9"/>
      <c r="G1402" s="9"/>
      <c r="H1402" s="14"/>
      <c r="I1402" s="9"/>
    </row>
    <row r="1403" ht="15.6" spans="1:9">
      <c r="A1403" s="9"/>
      <c r="B1403" s="19"/>
      <c r="C1403" s="20"/>
      <c r="D1403" s="20"/>
      <c r="E1403" s="20"/>
      <c r="F1403" s="9"/>
      <c r="G1403" s="9"/>
      <c r="H1403" s="14"/>
      <c r="I1403" s="9"/>
    </row>
    <row r="1404" ht="15.6" spans="1:9">
      <c r="A1404" s="9"/>
      <c r="B1404" s="21" t="s">
        <v>8</v>
      </c>
      <c r="C1404" s="22" t="s">
        <v>9</v>
      </c>
      <c r="D1404" s="22" t="s">
        <v>10</v>
      </c>
      <c r="E1404" s="22" t="s">
        <v>11</v>
      </c>
      <c r="F1404" s="9"/>
      <c r="G1404" s="9"/>
      <c r="H1404" s="14"/>
      <c r="I1404" s="9"/>
    </row>
    <row r="1405" ht="15.6" spans="1:9">
      <c r="A1405" s="9">
        <v>1</v>
      </c>
      <c r="B1405" s="21" t="s">
        <v>63</v>
      </c>
      <c r="C1405" s="16">
        <v>91.2</v>
      </c>
      <c r="D1405" s="16"/>
      <c r="E1405" s="16"/>
      <c r="F1405" s="9"/>
      <c r="G1405" s="9"/>
      <c r="H1405" s="14"/>
      <c r="I1405" s="9"/>
    </row>
    <row r="1406" ht="15.6" spans="1:9">
      <c r="A1406" s="9">
        <v>2</v>
      </c>
      <c r="B1406" s="21" t="s">
        <v>118</v>
      </c>
      <c r="C1406" s="16">
        <v>1184.8</v>
      </c>
      <c r="D1406" s="16"/>
      <c r="E1406" s="16"/>
      <c r="F1406" s="9"/>
      <c r="G1406" s="9"/>
      <c r="H1406" s="14"/>
      <c r="I1406" s="9"/>
    </row>
    <row r="1407" ht="15.6" spans="1:9">
      <c r="A1407" s="9"/>
      <c r="B1407" s="25" t="s">
        <v>40</v>
      </c>
      <c r="C1407" s="26" t="s">
        <v>46</v>
      </c>
      <c r="D1407" s="9"/>
      <c r="E1407" s="9"/>
      <c r="F1407" s="9"/>
      <c r="G1407" s="9"/>
      <c r="H1407" s="14"/>
      <c r="I1407" s="9"/>
    </row>
    <row r="1408" ht="15.6" spans="1:9">
      <c r="A1408" s="9"/>
      <c r="B1408" s="25"/>
      <c r="C1408" s="26" t="s">
        <v>47</v>
      </c>
      <c r="D1408" s="9"/>
      <c r="E1408" s="9"/>
      <c r="F1408" s="9"/>
      <c r="G1408" s="9"/>
      <c r="H1408" s="14"/>
      <c r="I1408" s="9"/>
    </row>
    <row r="1409" ht="15.6" spans="1:9">
      <c r="A1409" s="9">
        <v>3</v>
      </c>
      <c r="B1409" s="27" t="s">
        <v>48</v>
      </c>
      <c r="C1409" s="16">
        <v>122.1</v>
      </c>
      <c r="D1409" s="9"/>
      <c r="E1409" s="9"/>
      <c r="F1409" s="9"/>
      <c r="G1409" s="9"/>
      <c r="H1409" s="14"/>
      <c r="I1409" s="9"/>
    </row>
    <row r="1410" ht="15.6" spans="1:9">
      <c r="A1410" s="9"/>
      <c r="B1410" s="12" t="s">
        <v>6</v>
      </c>
      <c r="C1410" s="26" t="s">
        <v>49</v>
      </c>
      <c r="D1410" s="26"/>
      <c r="E1410" s="26"/>
      <c r="F1410" s="9"/>
      <c r="G1410" s="9"/>
      <c r="H1410" s="14"/>
      <c r="I1410" s="9"/>
    </row>
    <row r="1411" ht="15.6" spans="1:9">
      <c r="A1411" s="9"/>
      <c r="B1411" s="15" t="s">
        <v>50</v>
      </c>
      <c r="C1411" s="26">
        <v>100</v>
      </c>
      <c r="D1411" s="26">
        <v>200</v>
      </c>
      <c r="E1411" s="26" t="s">
        <v>51</v>
      </c>
      <c r="F1411" s="9"/>
      <c r="G1411" s="9"/>
      <c r="H1411" s="14"/>
      <c r="I1411" s="9"/>
    </row>
    <row r="1412" ht="15.6" spans="1:9">
      <c r="A1412" s="9">
        <v>4</v>
      </c>
      <c r="B1412" s="17" t="s">
        <v>84</v>
      </c>
      <c r="C1412" s="16">
        <v>1</v>
      </c>
      <c r="D1412" s="16">
        <v>10</v>
      </c>
      <c r="E1412" s="16"/>
      <c r="F1412" s="9"/>
      <c r="G1412" s="9"/>
      <c r="H1412" s="14"/>
      <c r="I1412" s="9"/>
    </row>
    <row r="1413" ht="31.2" spans="1:9">
      <c r="A1413" s="9" t="s">
        <v>2546</v>
      </c>
      <c r="B1413" s="9"/>
      <c r="C1413" s="9"/>
      <c r="D1413" s="9"/>
      <c r="E1413" s="9"/>
      <c r="F1413" s="9"/>
      <c r="G1413" s="9"/>
      <c r="H1413" s="10" t="s">
        <v>2547</v>
      </c>
      <c r="I1413" s="9" t="s">
        <v>615</v>
      </c>
    </row>
    <row r="1414" ht="15.6" spans="1:9">
      <c r="A1414" s="11" t="s">
        <v>5</v>
      </c>
      <c r="B1414" s="19" t="s">
        <v>6</v>
      </c>
      <c r="C1414" s="20" t="s">
        <v>7</v>
      </c>
      <c r="D1414" s="20"/>
      <c r="E1414" s="20"/>
      <c r="F1414" s="9"/>
      <c r="G1414" s="9"/>
      <c r="H1414" s="14"/>
      <c r="I1414" s="9"/>
    </row>
    <row r="1415" ht="15.6" spans="1:9">
      <c r="A1415" s="9"/>
      <c r="B1415" s="19"/>
      <c r="C1415" s="20"/>
      <c r="D1415" s="20"/>
      <c r="E1415" s="20"/>
      <c r="F1415" s="9"/>
      <c r="G1415" s="9"/>
      <c r="H1415" s="14"/>
      <c r="I1415" s="9"/>
    </row>
    <row r="1416" ht="15.6" spans="1:9">
      <c r="A1416" s="9"/>
      <c r="B1416" s="21" t="s">
        <v>8</v>
      </c>
      <c r="C1416" s="22" t="s">
        <v>9</v>
      </c>
      <c r="D1416" s="22" t="s">
        <v>10</v>
      </c>
      <c r="E1416" s="22" t="s">
        <v>11</v>
      </c>
      <c r="F1416" s="9"/>
      <c r="G1416" s="9"/>
      <c r="H1416" s="14"/>
      <c r="I1416" s="9"/>
    </row>
    <row r="1417" ht="15.6" spans="1:9">
      <c r="A1417" s="9">
        <v>1</v>
      </c>
      <c r="B1417" s="21" t="s">
        <v>38</v>
      </c>
      <c r="C1417" s="16">
        <v>95.3</v>
      </c>
      <c r="D1417" s="16"/>
      <c r="E1417" s="16"/>
      <c r="F1417" s="9"/>
      <c r="G1417" s="9"/>
      <c r="H1417" s="14"/>
      <c r="I1417" s="9"/>
    </row>
    <row r="1418" ht="31.2" spans="1:9">
      <c r="A1418" s="9" t="s">
        <v>2548</v>
      </c>
      <c r="B1418" s="9"/>
      <c r="C1418" s="9"/>
      <c r="D1418" s="9"/>
      <c r="E1418" s="9"/>
      <c r="F1418" s="9"/>
      <c r="G1418" s="9"/>
      <c r="H1418" s="10" t="s">
        <v>2549</v>
      </c>
      <c r="I1418" s="9" t="s">
        <v>615</v>
      </c>
    </row>
    <row r="1419" ht="15.6" spans="1:9">
      <c r="A1419" s="11" t="s">
        <v>5</v>
      </c>
      <c r="B1419" s="12" t="s">
        <v>6</v>
      </c>
      <c r="C1419" s="13" t="s">
        <v>15</v>
      </c>
      <c r="D1419" s="13"/>
      <c r="E1419" s="13"/>
      <c r="F1419" s="13"/>
      <c r="G1419" s="13"/>
      <c r="H1419" s="14"/>
      <c r="I1419" s="9"/>
    </row>
    <row r="1420" ht="15.6" spans="1:9">
      <c r="A1420" s="9"/>
      <c r="B1420" s="15" t="s">
        <v>16</v>
      </c>
      <c r="C1420" s="13" t="s">
        <v>17</v>
      </c>
      <c r="D1420" s="13" t="s">
        <v>18</v>
      </c>
      <c r="E1420" s="13" t="s">
        <v>19</v>
      </c>
      <c r="F1420" s="13" t="s">
        <v>20</v>
      </c>
      <c r="G1420" s="13" t="s">
        <v>21</v>
      </c>
      <c r="H1420" s="14"/>
      <c r="I1420" s="9"/>
    </row>
    <row r="1421" ht="15.6" spans="1:9">
      <c r="A1421" s="9">
        <v>1</v>
      </c>
      <c r="B1421" s="15" t="s">
        <v>60</v>
      </c>
      <c r="C1421" s="16"/>
      <c r="D1421" s="16">
        <v>12</v>
      </c>
      <c r="E1421" s="16"/>
      <c r="F1421" s="16"/>
      <c r="G1421" s="16"/>
      <c r="H1421" s="14"/>
      <c r="I1421" s="9"/>
    </row>
    <row r="1422" ht="15.6" spans="1:9">
      <c r="A1422" s="9"/>
      <c r="B1422" s="12" t="s">
        <v>6</v>
      </c>
      <c r="C1422" s="13" t="s">
        <v>24</v>
      </c>
      <c r="D1422" s="13"/>
      <c r="E1422" s="13"/>
      <c r="F1422" s="13"/>
      <c r="G1422" s="13"/>
      <c r="H1422" s="14"/>
      <c r="I1422" s="9"/>
    </row>
    <row r="1423" ht="15.6" spans="1:9">
      <c r="A1423" s="9"/>
      <c r="B1423" s="15" t="s">
        <v>16</v>
      </c>
      <c r="C1423" s="13" t="s">
        <v>17</v>
      </c>
      <c r="D1423" s="13" t="s">
        <v>18</v>
      </c>
      <c r="E1423" s="13" t="s">
        <v>19</v>
      </c>
      <c r="F1423" s="13" t="s">
        <v>20</v>
      </c>
      <c r="G1423" s="13" t="s">
        <v>21</v>
      </c>
      <c r="H1423" s="14"/>
      <c r="I1423" s="9"/>
    </row>
    <row r="1424" ht="15.6" spans="1:9">
      <c r="A1424" s="9">
        <v>2</v>
      </c>
      <c r="B1424" s="17" t="s">
        <v>90</v>
      </c>
      <c r="C1424" s="16">
        <v>5</v>
      </c>
      <c r="D1424" s="16"/>
      <c r="E1424" s="16"/>
      <c r="F1424" s="16"/>
      <c r="G1424" s="16"/>
      <c r="H1424" s="14"/>
      <c r="I1424" s="9"/>
    </row>
    <row r="1425" ht="15.6" spans="1:9">
      <c r="A1425" s="9"/>
      <c r="B1425" s="12" t="s">
        <v>6</v>
      </c>
      <c r="C1425" s="13" t="s">
        <v>35</v>
      </c>
      <c r="D1425" s="13"/>
      <c r="E1425" s="13"/>
      <c r="F1425" s="13"/>
      <c r="G1425" s="9"/>
      <c r="H1425" s="14"/>
      <c r="I1425" s="9"/>
    </row>
    <row r="1426" ht="15.6" spans="1:9">
      <c r="A1426" s="9"/>
      <c r="B1426" s="15" t="s">
        <v>8</v>
      </c>
      <c r="C1426" s="13">
        <v>100</v>
      </c>
      <c r="D1426" s="13">
        <v>200</v>
      </c>
      <c r="E1426" s="13">
        <v>300</v>
      </c>
      <c r="F1426" s="13" t="s">
        <v>31</v>
      </c>
      <c r="G1426" s="9"/>
      <c r="H1426" s="14"/>
      <c r="I1426" s="9"/>
    </row>
    <row r="1427" ht="15.6" spans="1:9">
      <c r="A1427" s="9">
        <v>3</v>
      </c>
      <c r="B1427" s="17" t="s">
        <v>68</v>
      </c>
      <c r="C1427" s="16"/>
      <c r="D1427" s="16"/>
      <c r="E1427" s="16"/>
      <c r="F1427" s="16">
        <v>6</v>
      </c>
      <c r="G1427" s="9"/>
      <c r="H1427" s="14"/>
      <c r="I1427" s="9"/>
    </row>
    <row r="1428" ht="15.6" spans="1:9">
      <c r="A1428" s="9"/>
      <c r="B1428" s="19" t="s">
        <v>6</v>
      </c>
      <c r="C1428" s="20" t="s">
        <v>7</v>
      </c>
      <c r="D1428" s="20"/>
      <c r="E1428" s="20"/>
      <c r="F1428" s="9"/>
      <c r="G1428" s="9"/>
      <c r="H1428" s="14"/>
      <c r="I1428" s="9"/>
    </row>
    <row r="1429" ht="15.6" spans="1:9">
      <c r="A1429" s="9"/>
      <c r="B1429" s="19"/>
      <c r="C1429" s="20"/>
      <c r="D1429" s="20"/>
      <c r="E1429" s="20"/>
      <c r="F1429" s="9"/>
      <c r="G1429" s="9"/>
      <c r="H1429" s="14"/>
      <c r="I1429" s="9"/>
    </row>
    <row r="1430" ht="15.6" spans="1:9">
      <c r="A1430" s="9"/>
      <c r="B1430" s="21" t="s">
        <v>8</v>
      </c>
      <c r="C1430" s="22" t="s">
        <v>9</v>
      </c>
      <c r="D1430" s="22" t="s">
        <v>10</v>
      </c>
      <c r="E1430" s="22" t="s">
        <v>11</v>
      </c>
      <c r="F1430" s="9"/>
      <c r="G1430" s="9"/>
      <c r="H1430" s="14"/>
      <c r="I1430" s="9"/>
    </row>
    <row r="1431" ht="15.6" spans="1:9">
      <c r="A1431" s="9">
        <v>4</v>
      </c>
      <c r="B1431" s="21" t="s">
        <v>118</v>
      </c>
      <c r="C1431" s="16">
        <v>23.3</v>
      </c>
      <c r="D1431" s="16">
        <v>192.3</v>
      </c>
      <c r="E1431" s="16"/>
      <c r="F1431" s="9"/>
      <c r="G1431" s="9"/>
      <c r="H1431" s="14"/>
      <c r="I1431" s="9"/>
    </row>
    <row r="1432" ht="15.6" spans="1:9">
      <c r="A1432" s="9">
        <v>5</v>
      </c>
      <c r="B1432" s="21" t="s">
        <v>12</v>
      </c>
      <c r="C1432" s="16"/>
      <c r="D1432" s="16">
        <v>31.4</v>
      </c>
      <c r="E1432" s="16"/>
      <c r="F1432" s="9"/>
      <c r="G1432" s="9"/>
      <c r="H1432" s="14"/>
      <c r="I1432" s="9"/>
    </row>
    <row r="1433" ht="15.6" spans="1:9">
      <c r="A1433" s="9"/>
      <c r="B1433" s="25" t="s">
        <v>40</v>
      </c>
      <c r="C1433" s="26" t="s">
        <v>41</v>
      </c>
      <c r="D1433" s="26"/>
      <c r="E1433" s="26"/>
      <c r="F1433" s="9"/>
      <c r="G1433" s="9"/>
      <c r="H1433" s="14"/>
      <c r="I1433" s="9"/>
    </row>
    <row r="1434" ht="15.6" spans="1:9">
      <c r="A1434" s="9"/>
      <c r="B1434" s="25"/>
      <c r="C1434" s="13" t="s">
        <v>42</v>
      </c>
      <c r="D1434" s="13" t="s">
        <v>43</v>
      </c>
      <c r="E1434" s="13" t="s">
        <v>44</v>
      </c>
      <c r="F1434" s="9"/>
      <c r="G1434" s="9"/>
      <c r="H1434" s="14"/>
      <c r="I1434" s="9"/>
    </row>
    <row r="1435" ht="15.6" spans="1:9">
      <c r="A1435" s="9">
        <v>6</v>
      </c>
      <c r="B1435" s="15" t="s">
        <v>191</v>
      </c>
      <c r="C1435" s="16"/>
      <c r="D1435" s="16"/>
      <c r="E1435" s="16">
        <v>25.1</v>
      </c>
      <c r="F1435" s="9"/>
      <c r="G1435" s="9"/>
      <c r="H1435" s="14"/>
      <c r="I1435" s="9"/>
    </row>
    <row r="1436" ht="15.6" spans="1:9">
      <c r="A1436" s="9"/>
      <c r="B1436" s="25" t="s">
        <v>40</v>
      </c>
      <c r="C1436" s="26" t="s">
        <v>46</v>
      </c>
      <c r="D1436" s="9"/>
      <c r="E1436" s="9"/>
      <c r="F1436" s="9"/>
      <c r="G1436" s="9"/>
      <c r="H1436" s="14"/>
      <c r="I1436" s="9"/>
    </row>
    <row r="1437" ht="15.6" spans="1:9">
      <c r="A1437" s="9"/>
      <c r="B1437" s="25"/>
      <c r="C1437" s="26" t="s">
        <v>47</v>
      </c>
      <c r="D1437" s="9"/>
      <c r="E1437" s="9"/>
      <c r="F1437" s="9"/>
      <c r="G1437" s="9"/>
      <c r="H1437" s="14"/>
      <c r="I1437" s="9"/>
    </row>
    <row r="1438" ht="15.6" spans="1:9">
      <c r="A1438" s="9">
        <v>7</v>
      </c>
      <c r="B1438" s="27" t="s">
        <v>48</v>
      </c>
      <c r="C1438" s="16">
        <v>36.3</v>
      </c>
      <c r="D1438" s="9"/>
      <c r="E1438" s="9"/>
      <c r="F1438" s="9"/>
      <c r="G1438" s="9"/>
      <c r="H1438" s="14"/>
      <c r="I1438" s="9"/>
    </row>
    <row r="1439" ht="31.2" spans="1:9">
      <c r="A1439" s="9" t="s">
        <v>2550</v>
      </c>
      <c r="B1439" s="9"/>
      <c r="C1439" s="9"/>
      <c r="D1439" s="9"/>
      <c r="E1439" s="9"/>
      <c r="F1439" s="9"/>
      <c r="G1439" s="9"/>
      <c r="H1439" s="10" t="s">
        <v>2551</v>
      </c>
      <c r="I1439" s="9" t="s">
        <v>615</v>
      </c>
    </row>
    <row r="1440" ht="15.6" spans="1:9">
      <c r="A1440" s="11" t="s">
        <v>5</v>
      </c>
      <c r="B1440" s="19" t="s">
        <v>6</v>
      </c>
      <c r="C1440" s="20" t="s">
        <v>7</v>
      </c>
      <c r="D1440" s="20"/>
      <c r="E1440" s="20"/>
      <c r="F1440" s="9"/>
      <c r="G1440" s="9"/>
      <c r="H1440" s="14"/>
      <c r="I1440" s="9"/>
    </row>
    <row r="1441" ht="15.6" spans="1:9">
      <c r="A1441" s="9"/>
      <c r="B1441" s="19"/>
      <c r="C1441" s="20"/>
      <c r="D1441" s="20"/>
      <c r="E1441" s="20"/>
      <c r="F1441" s="9"/>
      <c r="G1441" s="9"/>
      <c r="H1441" s="14"/>
      <c r="I1441" s="9"/>
    </row>
    <row r="1442" ht="15.6" spans="1:9">
      <c r="A1442" s="9"/>
      <c r="B1442" s="21" t="s">
        <v>8</v>
      </c>
      <c r="C1442" s="22" t="s">
        <v>9</v>
      </c>
      <c r="D1442" s="22" t="s">
        <v>10</v>
      </c>
      <c r="E1442" s="22" t="s">
        <v>11</v>
      </c>
      <c r="F1442" s="9"/>
      <c r="G1442" s="9"/>
      <c r="H1442" s="14"/>
      <c r="I1442" s="9"/>
    </row>
    <row r="1443" ht="15.6" spans="1:9">
      <c r="A1443" s="9">
        <v>1</v>
      </c>
      <c r="B1443" s="21" t="s">
        <v>91</v>
      </c>
      <c r="C1443" s="16"/>
      <c r="D1443" s="16">
        <v>16.7</v>
      </c>
      <c r="E1443" s="16"/>
      <c r="F1443" s="9"/>
      <c r="G1443" s="9"/>
      <c r="H1443" s="14"/>
      <c r="I1443" s="9"/>
    </row>
    <row r="1444" ht="15.6" spans="1:9">
      <c r="A1444" s="9">
        <v>2</v>
      </c>
      <c r="B1444" s="21" t="s">
        <v>59</v>
      </c>
      <c r="C1444" s="16"/>
      <c r="D1444" s="16">
        <v>11.2</v>
      </c>
      <c r="E1444" s="16"/>
      <c r="F1444" s="9"/>
      <c r="G1444" s="9"/>
      <c r="H1444" s="14"/>
      <c r="I1444" s="9"/>
    </row>
    <row r="1445" ht="15.6" spans="1:9">
      <c r="A1445" s="9">
        <v>3</v>
      </c>
      <c r="B1445" s="21" t="s">
        <v>12</v>
      </c>
      <c r="C1445" s="16"/>
      <c r="D1445" s="16">
        <v>21.4</v>
      </c>
      <c r="E1445" s="16"/>
      <c r="F1445" s="9"/>
      <c r="G1445" s="9"/>
      <c r="H1445" s="14"/>
      <c r="I1445" s="9"/>
    </row>
    <row r="1446" ht="15.6" spans="1:9">
      <c r="A1446" s="9"/>
      <c r="B1446" s="25" t="s">
        <v>40</v>
      </c>
      <c r="C1446" s="26" t="s">
        <v>41</v>
      </c>
      <c r="D1446" s="26"/>
      <c r="E1446" s="26"/>
      <c r="F1446" s="9"/>
      <c r="G1446" s="9"/>
      <c r="H1446" s="14"/>
      <c r="I1446" s="9"/>
    </row>
    <row r="1447" ht="15.6" spans="1:9">
      <c r="A1447" s="9"/>
      <c r="B1447" s="25"/>
      <c r="C1447" s="13" t="s">
        <v>42</v>
      </c>
      <c r="D1447" s="13" t="s">
        <v>43</v>
      </c>
      <c r="E1447" s="13" t="s">
        <v>44</v>
      </c>
      <c r="F1447" s="9"/>
      <c r="G1447" s="9"/>
      <c r="H1447" s="14"/>
      <c r="I1447" s="9"/>
    </row>
    <row r="1448" ht="15.6" spans="1:9">
      <c r="A1448" s="9">
        <v>4</v>
      </c>
      <c r="B1448" s="15" t="s">
        <v>191</v>
      </c>
      <c r="C1448" s="16"/>
      <c r="D1448" s="16"/>
      <c r="E1448" s="16">
        <v>27.7</v>
      </c>
      <c r="F1448" s="9"/>
      <c r="G1448" s="9"/>
      <c r="H1448" s="14"/>
      <c r="I1448" s="9"/>
    </row>
    <row r="1449" ht="15.6" spans="1:9">
      <c r="A1449" s="9"/>
      <c r="B1449" s="25" t="s">
        <v>40</v>
      </c>
      <c r="C1449" s="26" t="s">
        <v>46</v>
      </c>
      <c r="D1449" s="9"/>
      <c r="E1449" s="9"/>
      <c r="F1449" s="9"/>
      <c r="G1449" s="9"/>
      <c r="H1449" s="14"/>
      <c r="I1449" s="9"/>
    </row>
    <row r="1450" ht="15.6" spans="1:9">
      <c r="A1450" s="9"/>
      <c r="B1450" s="25"/>
      <c r="C1450" s="26" t="s">
        <v>47</v>
      </c>
      <c r="D1450" s="9"/>
      <c r="E1450" s="9"/>
      <c r="F1450" s="9"/>
      <c r="G1450" s="9"/>
      <c r="H1450" s="14"/>
      <c r="I1450" s="9"/>
    </row>
    <row r="1451" ht="15.6" spans="1:9">
      <c r="A1451" s="9">
        <v>5</v>
      </c>
      <c r="B1451" s="27" t="s">
        <v>48</v>
      </c>
      <c r="C1451" s="16">
        <v>5</v>
      </c>
      <c r="D1451" s="9"/>
      <c r="E1451" s="9"/>
      <c r="F1451" s="9"/>
      <c r="G1451" s="9"/>
      <c r="H1451" s="14"/>
      <c r="I1451" s="9"/>
    </row>
    <row r="1452" ht="15.6" spans="1:9">
      <c r="A1452" s="9">
        <v>6</v>
      </c>
      <c r="B1452" s="27" t="s">
        <v>1210</v>
      </c>
      <c r="C1452" s="16">
        <v>2.3</v>
      </c>
      <c r="D1452" s="9"/>
      <c r="E1452" s="9"/>
      <c r="F1452" s="9"/>
      <c r="G1452" s="9"/>
      <c r="H1452" s="14"/>
      <c r="I1452" s="9"/>
    </row>
    <row r="1453" ht="31.2" spans="1:9">
      <c r="A1453" s="9" t="s">
        <v>2552</v>
      </c>
      <c r="B1453" s="9"/>
      <c r="C1453" s="9"/>
      <c r="D1453" s="9"/>
      <c r="E1453" s="9"/>
      <c r="F1453" s="9"/>
      <c r="G1453" s="9"/>
      <c r="H1453" s="10" t="s">
        <v>2553</v>
      </c>
      <c r="I1453" s="9" t="s">
        <v>615</v>
      </c>
    </row>
    <row r="1454" ht="15.6" spans="1:9">
      <c r="A1454" s="11" t="s">
        <v>5</v>
      </c>
      <c r="B1454" s="12" t="s">
        <v>6</v>
      </c>
      <c r="C1454" s="13" t="s">
        <v>15</v>
      </c>
      <c r="D1454" s="13"/>
      <c r="E1454" s="13"/>
      <c r="F1454" s="13"/>
      <c r="G1454" s="13"/>
      <c r="H1454" s="14"/>
      <c r="I1454" s="9"/>
    </row>
    <row r="1455" ht="15.6" spans="1:9">
      <c r="A1455" s="9"/>
      <c r="B1455" s="15" t="s">
        <v>16</v>
      </c>
      <c r="C1455" s="13" t="s">
        <v>17</v>
      </c>
      <c r="D1455" s="13" t="s">
        <v>18</v>
      </c>
      <c r="E1455" s="13" t="s">
        <v>19</v>
      </c>
      <c r="F1455" s="13" t="s">
        <v>20</v>
      </c>
      <c r="G1455" s="13" t="s">
        <v>21</v>
      </c>
      <c r="H1455" s="14"/>
      <c r="I1455" s="9"/>
    </row>
    <row r="1456" ht="15.6" spans="1:9">
      <c r="A1456" s="9">
        <v>1</v>
      </c>
      <c r="B1456" s="15" t="s">
        <v>58</v>
      </c>
      <c r="C1456" s="16"/>
      <c r="D1456" s="16">
        <v>3</v>
      </c>
      <c r="E1456" s="16">
        <v>10</v>
      </c>
      <c r="F1456" s="16"/>
      <c r="G1456" s="16">
        <v>1</v>
      </c>
      <c r="H1456" s="14"/>
      <c r="I1456" s="9"/>
    </row>
    <row r="1457" ht="15.6" spans="1:9">
      <c r="A1457" s="9"/>
      <c r="B1457" s="12" t="s">
        <v>6</v>
      </c>
      <c r="C1457" s="13" t="s">
        <v>30</v>
      </c>
      <c r="D1457" s="13"/>
      <c r="E1457" s="13"/>
      <c r="F1457" s="13"/>
      <c r="G1457" s="9"/>
      <c r="H1457" s="14"/>
      <c r="I1457" s="9"/>
    </row>
    <row r="1458" ht="15.6" spans="1:9">
      <c r="A1458" s="9"/>
      <c r="B1458" s="15" t="s">
        <v>8</v>
      </c>
      <c r="C1458" s="13">
        <v>100</v>
      </c>
      <c r="D1458" s="13">
        <v>200</v>
      </c>
      <c r="E1458" s="13">
        <v>300</v>
      </c>
      <c r="F1458" s="13" t="s">
        <v>31</v>
      </c>
      <c r="G1458" s="9"/>
      <c r="H1458" s="14"/>
      <c r="I1458" s="9"/>
    </row>
    <row r="1459" ht="15.6" spans="1:9">
      <c r="A1459" s="9">
        <v>2</v>
      </c>
      <c r="B1459" s="17" t="s">
        <v>33</v>
      </c>
      <c r="C1459" s="16">
        <v>1</v>
      </c>
      <c r="D1459" s="16"/>
      <c r="E1459" s="16"/>
      <c r="F1459" s="16"/>
      <c r="G1459" s="9"/>
      <c r="H1459" s="14"/>
      <c r="I1459" s="9"/>
    </row>
    <row r="1460" ht="15.6" spans="1:9">
      <c r="A1460" s="9"/>
      <c r="B1460" s="12" t="s">
        <v>6</v>
      </c>
      <c r="C1460" s="13" t="s">
        <v>35</v>
      </c>
      <c r="D1460" s="13"/>
      <c r="E1460" s="13"/>
      <c r="F1460" s="13"/>
      <c r="G1460" s="9"/>
      <c r="H1460" s="14"/>
      <c r="I1460" s="9"/>
    </row>
    <row r="1461" ht="15.6" spans="1:9">
      <c r="A1461" s="9"/>
      <c r="B1461" s="15" t="s">
        <v>8</v>
      </c>
      <c r="C1461" s="13">
        <v>100</v>
      </c>
      <c r="D1461" s="13">
        <v>200</v>
      </c>
      <c r="E1461" s="13">
        <v>300</v>
      </c>
      <c r="F1461" s="13" t="s">
        <v>31</v>
      </c>
      <c r="G1461" s="9"/>
      <c r="H1461" s="14"/>
      <c r="I1461" s="9"/>
    </row>
    <row r="1462" ht="15.6" spans="1:9">
      <c r="A1462" s="9">
        <v>3</v>
      </c>
      <c r="B1462" s="17" t="s">
        <v>68</v>
      </c>
      <c r="C1462" s="16"/>
      <c r="D1462" s="16"/>
      <c r="E1462" s="16"/>
      <c r="F1462" s="16">
        <v>39</v>
      </c>
      <c r="G1462" s="9"/>
      <c r="H1462" s="14"/>
      <c r="I1462" s="9"/>
    </row>
    <row r="1463" ht="15.6" spans="1:9">
      <c r="A1463" s="9"/>
      <c r="B1463" s="19" t="s">
        <v>6</v>
      </c>
      <c r="C1463" s="20" t="s">
        <v>7</v>
      </c>
      <c r="D1463" s="20"/>
      <c r="E1463" s="20"/>
      <c r="F1463" s="9"/>
      <c r="G1463" s="9"/>
      <c r="H1463" s="14"/>
      <c r="I1463" s="9"/>
    </row>
    <row r="1464" ht="15.6" spans="1:9">
      <c r="A1464" s="9"/>
      <c r="B1464" s="19"/>
      <c r="C1464" s="20"/>
      <c r="D1464" s="20"/>
      <c r="E1464" s="20"/>
      <c r="F1464" s="9"/>
      <c r="G1464" s="9"/>
      <c r="H1464" s="14"/>
      <c r="I1464" s="9"/>
    </row>
    <row r="1465" ht="15.6" spans="1:9">
      <c r="A1465" s="9"/>
      <c r="B1465" s="21" t="s">
        <v>8</v>
      </c>
      <c r="C1465" s="22" t="s">
        <v>9</v>
      </c>
      <c r="D1465" s="22" t="s">
        <v>10</v>
      </c>
      <c r="E1465" s="22" t="s">
        <v>11</v>
      </c>
      <c r="F1465" s="9"/>
      <c r="G1465" s="9"/>
      <c r="H1465" s="14"/>
      <c r="I1465" s="9"/>
    </row>
    <row r="1466" ht="15.6" spans="1:9">
      <c r="A1466" s="9">
        <v>4</v>
      </c>
      <c r="B1466" s="21" t="s">
        <v>63</v>
      </c>
      <c r="C1466" s="16"/>
      <c r="D1466" s="16">
        <v>74</v>
      </c>
      <c r="E1466" s="16"/>
      <c r="F1466" s="9"/>
      <c r="G1466" s="9"/>
      <c r="H1466" s="14"/>
      <c r="I1466" s="9"/>
    </row>
    <row r="1467" ht="15.6" spans="1:9">
      <c r="A1467" s="9">
        <v>5</v>
      </c>
      <c r="B1467" s="21" t="s">
        <v>38</v>
      </c>
      <c r="C1467" s="16">
        <v>14.5</v>
      </c>
      <c r="D1467" s="16"/>
      <c r="E1467" s="16"/>
      <c r="F1467" s="9"/>
      <c r="G1467" s="9"/>
      <c r="H1467" s="14"/>
      <c r="I1467" s="9"/>
    </row>
    <row r="1468" ht="15.6" spans="1:9">
      <c r="A1468" s="9">
        <v>6</v>
      </c>
      <c r="B1468" s="21" t="s">
        <v>33</v>
      </c>
      <c r="C1468" s="16"/>
      <c r="D1468" s="16">
        <v>24.7</v>
      </c>
      <c r="E1468" s="16"/>
      <c r="F1468" s="9"/>
      <c r="G1468" s="9"/>
      <c r="H1468" s="14"/>
      <c r="I1468" s="9"/>
    </row>
    <row r="1469" ht="15.6" spans="1:9">
      <c r="A1469" s="9">
        <v>7</v>
      </c>
      <c r="B1469" s="21" t="s">
        <v>12</v>
      </c>
      <c r="C1469" s="16"/>
      <c r="D1469" s="16">
        <v>77.3</v>
      </c>
      <c r="E1469" s="16"/>
      <c r="F1469" s="9"/>
      <c r="G1469" s="9"/>
      <c r="H1469" s="14"/>
      <c r="I1469" s="9"/>
    </row>
    <row r="1470" ht="15.6" spans="1:9">
      <c r="A1470" s="9"/>
      <c r="B1470" s="25" t="s">
        <v>40</v>
      </c>
      <c r="C1470" s="26" t="s">
        <v>41</v>
      </c>
      <c r="D1470" s="26"/>
      <c r="E1470" s="26"/>
      <c r="F1470" s="9"/>
      <c r="G1470" s="9"/>
      <c r="H1470" s="14"/>
      <c r="I1470" s="9"/>
    </row>
    <row r="1471" ht="15.6" spans="1:9">
      <c r="A1471" s="9"/>
      <c r="B1471" s="25"/>
      <c r="C1471" s="13" t="s">
        <v>42</v>
      </c>
      <c r="D1471" s="13" t="s">
        <v>43</v>
      </c>
      <c r="E1471" s="13" t="s">
        <v>44</v>
      </c>
      <c r="F1471" s="9"/>
      <c r="G1471" s="9"/>
      <c r="H1471" s="14"/>
      <c r="I1471" s="9"/>
    </row>
    <row r="1472" ht="15.6" spans="1:9">
      <c r="A1472" s="9">
        <v>8</v>
      </c>
      <c r="B1472" s="15" t="s">
        <v>191</v>
      </c>
      <c r="C1472" s="16"/>
      <c r="D1472" s="16"/>
      <c r="E1472" s="16">
        <v>83.7</v>
      </c>
      <c r="F1472" s="9"/>
      <c r="G1472" s="9"/>
      <c r="H1472" s="14"/>
      <c r="I1472" s="9"/>
    </row>
    <row r="1473" ht="15.6" spans="1:9">
      <c r="A1473" s="9"/>
      <c r="B1473" s="25" t="s">
        <v>40</v>
      </c>
      <c r="C1473" s="26" t="s">
        <v>46</v>
      </c>
      <c r="D1473" s="9"/>
      <c r="E1473" s="9"/>
      <c r="F1473" s="9"/>
      <c r="G1473" s="9"/>
      <c r="H1473" s="14"/>
      <c r="I1473" s="9"/>
    </row>
    <row r="1474" ht="15.6" spans="1:9">
      <c r="A1474" s="9"/>
      <c r="B1474" s="25"/>
      <c r="C1474" s="26" t="s">
        <v>47</v>
      </c>
      <c r="D1474" s="9"/>
      <c r="E1474" s="9"/>
      <c r="F1474" s="9"/>
      <c r="G1474" s="9"/>
      <c r="H1474" s="14"/>
      <c r="I1474" s="9"/>
    </row>
    <row r="1475" ht="15.6" spans="1:9">
      <c r="A1475" s="9">
        <v>9</v>
      </c>
      <c r="B1475" s="27" t="s">
        <v>48</v>
      </c>
      <c r="C1475" s="16">
        <v>406.2</v>
      </c>
      <c r="D1475" s="9"/>
      <c r="E1475" s="9"/>
      <c r="F1475" s="9"/>
      <c r="G1475" s="9"/>
      <c r="H1475" s="14"/>
      <c r="I1475" s="9"/>
    </row>
    <row r="1476" ht="15.6" spans="1:9">
      <c r="A1476" s="9">
        <v>10</v>
      </c>
      <c r="B1476" s="27" t="s">
        <v>1210</v>
      </c>
      <c r="C1476" s="16">
        <v>23.8</v>
      </c>
      <c r="D1476" s="9"/>
      <c r="E1476" s="9"/>
      <c r="F1476" s="9"/>
      <c r="G1476" s="9"/>
      <c r="H1476" s="14"/>
      <c r="I1476" s="9"/>
    </row>
    <row r="1477" ht="15.6" spans="1:9">
      <c r="A1477" s="9"/>
      <c r="B1477" s="12" t="s">
        <v>6</v>
      </c>
      <c r="C1477" s="26" t="s">
        <v>49</v>
      </c>
      <c r="D1477" s="26"/>
      <c r="E1477" s="26"/>
      <c r="F1477" s="9"/>
      <c r="G1477" s="9"/>
      <c r="H1477" s="14"/>
      <c r="I1477" s="9"/>
    </row>
    <row r="1478" ht="15.6" spans="1:9">
      <c r="A1478" s="9"/>
      <c r="B1478" s="15" t="s">
        <v>50</v>
      </c>
      <c r="C1478" s="26">
        <v>100</v>
      </c>
      <c r="D1478" s="26">
        <v>200</v>
      </c>
      <c r="E1478" s="26" t="s">
        <v>51</v>
      </c>
      <c r="F1478" s="9"/>
      <c r="G1478" s="9"/>
      <c r="H1478" s="14"/>
      <c r="I1478" s="9"/>
    </row>
    <row r="1479" ht="15.6" spans="1:9">
      <c r="A1479" s="9">
        <v>11</v>
      </c>
      <c r="B1479" s="17" t="s">
        <v>137</v>
      </c>
      <c r="C1479" s="16"/>
      <c r="D1479" s="16">
        <v>7</v>
      </c>
      <c r="E1479" s="16"/>
      <c r="F1479" s="9"/>
      <c r="G1479" s="9"/>
      <c r="H1479" s="14"/>
      <c r="I1479" s="9"/>
    </row>
    <row r="1480" ht="31.2" spans="1:9">
      <c r="A1480" s="9" t="s">
        <v>2554</v>
      </c>
      <c r="B1480" s="9"/>
      <c r="C1480" s="9"/>
      <c r="D1480" s="9"/>
      <c r="E1480" s="9"/>
      <c r="F1480" s="9"/>
      <c r="G1480" s="9"/>
      <c r="H1480" s="10" t="s">
        <v>2555</v>
      </c>
      <c r="I1480" s="9" t="s">
        <v>4</v>
      </c>
    </row>
    <row r="1481" ht="15.6" spans="1:9">
      <c r="A1481" s="11" t="s">
        <v>5</v>
      </c>
      <c r="B1481" s="46" t="s">
        <v>6</v>
      </c>
      <c r="C1481" s="13" t="s">
        <v>15</v>
      </c>
      <c r="D1481" s="13"/>
      <c r="E1481" s="13"/>
      <c r="F1481" s="13"/>
      <c r="G1481" s="13"/>
      <c r="H1481" s="14"/>
      <c r="I1481" s="9"/>
    </row>
    <row r="1482" ht="15.6" spans="1:9">
      <c r="A1482" s="9"/>
      <c r="B1482" s="47" t="s">
        <v>16</v>
      </c>
      <c r="C1482" s="13" t="s">
        <v>17</v>
      </c>
      <c r="D1482" s="13" t="s">
        <v>18</v>
      </c>
      <c r="E1482" s="13" t="s">
        <v>19</v>
      </c>
      <c r="F1482" s="13" t="s">
        <v>20</v>
      </c>
      <c r="G1482" s="13" t="s">
        <v>21</v>
      </c>
      <c r="H1482" s="14"/>
      <c r="I1482" s="9"/>
    </row>
    <row r="1483" ht="15.6" spans="1:9">
      <c r="A1483" s="9">
        <v>1</v>
      </c>
      <c r="B1483" s="47" t="s">
        <v>89</v>
      </c>
      <c r="C1483" s="16"/>
      <c r="D1483" s="16"/>
      <c r="E1483" s="16">
        <v>14</v>
      </c>
      <c r="F1483" s="16">
        <v>1</v>
      </c>
      <c r="G1483" s="16">
        <v>2</v>
      </c>
      <c r="H1483" s="14"/>
      <c r="I1483" s="9"/>
    </row>
    <row r="1484" ht="15.6" spans="1:9">
      <c r="A1484" s="9">
        <v>2</v>
      </c>
      <c r="B1484" s="47" t="s">
        <v>2556</v>
      </c>
      <c r="C1484" s="16"/>
      <c r="D1484" s="16">
        <v>28</v>
      </c>
      <c r="E1484" s="16">
        <v>2</v>
      </c>
      <c r="F1484" s="16"/>
      <c r="G1484" s="16"/>
      <c r="H1484" s="14"/>
      <c r="I1484" s="9"/>
    </row>
    <row r="1485" ht="15.6" spans="1:9">
      <c r="A1485" s="9">
        <v>3</v>
      </c>
      <c r="B1485" s="48" t="s">
        <v>76</v>
      </c>
      <c r="C1485" s="16"/>
      <c r="D1485" s="16">
        <v>2</v>
      </c>
      <c r="E1485" s="16"/>
      <c r="F1485" s="16"/>
      <c r="G1485" s="16"/>
      <c r="H1485" s="14"/>
      <c r="I1485" s="9"/>
    </row>
    <row r="1486" ht="15.6" spans="1:9">
      <c r="A1486" s="9"/>
      <c r="B1486" s="46" t="s">
        <v>6</v>
      </c>
      <c r="C1486" s="13" t="s">
        <v>24</v>
      </c>
      <c r="D1486" s="13"/>
      <c r="E1486" s="13"/>
      <c r="F1486" s="13"/>
      <c r="G1486" s="13"/>
      <c r="H1486" s="14"/>
      <c r="I1486" s="9"/>
    </row>
    <row r="1487" ht="15.6" spans="1:9">
      <c r="A1487" s="9"/>
      <c r="B1487" s="47" t="s">
        <v>16</v>
      </c>
      <c r="C1487" s="13" t="s">
        <v>17</v>
      </c>
      <c r="D1487" s="13" t="s">
        <v>18</v>
      </c>
      <c r="E1487" s="13" t="s">
        <v>19</v>
      </c>
      <c r="F1487" s="13" t="s">
        <v>20</v>
      </c>
      <c r="G1487" s="13" t="s">
        <v>21</v>
      </c>
      <c r="H1487" s="14"/>
      <c r="I1487" s="9"/>
    </row>
    <row r="1488" ht="15.6" spans="1:9">
      <c r="A1488" s="9">
        <v>4</v>
      </c>
      <c r="B1488" s="48" t="s">
        <v>108</v>
      </c>
      <c r="C1488" s="16"/>
      <c r="D1488" s="16"/>
      <c r="E1488" s="16">
        <v>6</v>
      </c>
      <c r="F1488" s="16"/>
      <c r="G1488" s="16"/>
      <c r="H1488" s="14"/>
      <c r="I1488" s="9"/>
    </row>
    <row r="1489" ht="15.6" spans="1:9">
      <c r="A1489" s="9">
        <v>5</v>
      </c>
      <c r="B1489" s="48" t="s">
        <v>109</v>
      </c>
      <c r="C1489" s="16"/>
      <c r="D1489" s="16">
        <v>4</v>
      </c>
      <c r="E1489" s="16"/>
      <c r="F1489" s="16"/>
      <c r="G1489" s="16"/>
      <c r="H1489" s="14"/>
      <c r="I1489" s="9"/>
    </row>
    <row r="1490" ht="15.6" spans="1:9">
      <c r="A1490" s="9">
        <v>6</v>
      </c>
      <c r="B1490" s="48" t="s">
        <v>147</v>
      </c>
      <c r="C1490" s="16"/>
      <c r="D1490" s="16"/>
      <c r="E1490" s="16">
        <v>2</v>
      </c>
      <c r="F1490" s="16"/>
      <c r="G1490" s="16"/>
      <c r="H1490" s="14"/>
      <c r="I1490" s="9"/>
    </row>
    <row r="1491" ht="15.6" spans="1:9">
      <c r="A1491" s="9">
        <v>7</v>
      </c>
      <c r="B1491" s="48" t="s">
        <v>2557</v>
      </c>
      <c r="C1491" s="16"/>
      <c r="D1491" s="16"/>
      <c r="E1491" s="16">
        <v>1</v>
      </c>
      <c r="F1491" s="16"/>
      <c r="G1491" s="16"/>
      <c r="H1491" s="14"/>
      <c r="I1491" s="9"/>
    </row>
    <row r="1492" ht="15.6" spans="1:9">
      <c r="A1492" s="9">
        <v>8</v>
      </c>
      <c r="B1492" s="48" t="s">
        <v>433</v>
      </c>
      <c r="C1492" s="16"/>
      <c r="D1492" s="16"/>
      <c r="E1492" s="16">
        <v>1</v>
      </c>
      <c r="F1492" s="16"/>
      <c r="G1492" s="16"/>
      <c r="H1492" s="14"/>
      <c r="I1492" s="9"/>
    </row>
    <row r="1493" ht="15.6" spans="1:9">
      <c r="A1493" s="9">
        <v>9</v>
      </c>
      <c r="B1493" s="48" t="s">
        <v>390</v>
      </c>
      <c r="C1493" s="16"/>
      <c r="D1493" s="16"/>
      <c r="E1493" s="16"/>
      <c r="F1493" s="16">
        <v>1</v>
      </c>
      <c r="G1493" s="16"/>
      <c r="H1493" s="14"/>
      <c r="I1493" s="9"/>
    </row>
    <row r="1494" ht="15.6" spans="1:9">
      <c r="A1494" s="9">
        <v>10</v>
      </c>
      <c r="B1494" s="48" t="s">
        <v>2558</v>
      </c>
      <c r="C1494" s="16">
        <v>23</v>
      </c>
      <c r="D1494" s="16">
        <v>3</v>
      </c>
      <c r="E1494" s="16"/>
      <c r="F1494" s="16"/>
      <c r="G1494" s="16"/>
      <c r="H1494" s="14"/>
      <c r="I1494" s="9"/>
    </row>
    <row r="1495" ht="15.6" spans="1:9">
      <c r="A1495" s="9">
        <v>11</v>
      </c>
      <c r="B1495" s="48" t="s">
        <v>107</v>
      </c>
      <c r="C1495" s="16"/>
      <c r="D1495" s="16">
        <v>1</v>
      </c>
      <c r="E1495" s="16"/>
      <c r="F1495" s="16"/>
      <c r="G1495" s="16"/>
      <c r="H1495" s="14"/>
      <c r="I1495" s="9"/>
    </row>
    <row r="1496" ht="15.6" spans="1:9">
      <c r="A1496" s="9">
        <v>12</v>
      </c>
      <c r="B1496" s="48" t="s">
        <v>141</v>
      </c>
      <c r="C1496" s="16"/>
      <c r="D1496" s="16">
        <v>7</v>
      </c>
      <c r="E1496" s="16">
        <v>1</v>
      </c>
      <c r="F1496" s="16"/>
      <c r="G1496" s="16"/>
      <c r="H1496" s="14"/>
      <c r="I1496" s="9"/>
    </row>
    <row r="1497" ht="15.6" spans="1:9">
      <c r="A1497" s="9">
        <v>13</v>
      </c>
      <c r="B1497" s="48" t="s">
        <v>1866</v>
      </c>
      <c r="C1497" s="16"/>
      <c r="D1497" s="16">
        <v>5</v>
      </c>
      <c r="E1497" s="16"/>
      <c r="F1497" s="16"/>
      <c r="G1497" s="16"/>
      <c r="H1497" s="14"/>
      <c r="I1497" s="9"/>
    </row>
    <row r="1498" ht="15.6" spans="1:9">
      <c r="A1498" s="9">
        <v>14</v>
      </c>
      <c r="B1498" s="48" t="s">
        <v>2559</v>
      </c>
      <c r="C1498" s="16"/>
      <c r="D1498" s="16">
        <v>6</v>
      </c>
      <c r="E1498" s="16"/>
      <c r="F1498" s="16"/>
      <c r="G1498" s="16"/>
      <c r="H1498" s="14"/>
      <c r="I1498" s="9"/>
    </row>
    <row r="1499" ht="15.6" spans="1:9">
      <c r="A1499" s="9">
        <v>15</v>
      </c>
      <c r="B1499" s="48" t="s">
        <v>2560</v>
      </c>
      <c r="C1499" s="16">
        <v>7</v>
      </c>
      <c r="D1499" s="16"/>
      <c r="E1499" s="16"/>
      <c r="F1499" s="16"/>
      <c r="G1499" s="16"/>
      <c r="H1499" s="14"/>
      <c r="I1499" s="9"/>
    </row>
    <row r="1500" ht="15.6" spans="1:9">
      <c r="A1500" s="9">
        <v>16</v>
      </c>
      <c r="B1500" s="48" t="s">
        <v>2561</v>
      </c>
      <c r="C1500" s="16"/>
      <c r="D1500" s="16">
        <v>21</v>
      </c>
      <c r="E1500" s="16">
        <v>1</v>
      </c>
      <c r="F1500" s="16"/>
      <c r="G1500" s="16"/>
      <c r="H1500" s="14"/>
      <c r="I1500" s="9"/>
    </row>
    <row r="1501" ht="15.6" spans="1:9">
      <c r="A1501" s="9">
        <v>17</v>
      </c>
      <c r="B1501" s="48" t="s">
        <v>61</v>
      </c>
      <c r="C1501" s="16"/>
      <c r="D1501" s="16">
        <v>11</v>
      </c>
      <c r="E1501" s="16"/>
      <c r="F1501" s="16"/>
      <c r="G1501" s="16"/>
      <c r="H1501" s="14"/>
      <c r="I1501" s="9"/>
    </row>
    <row r="1502" ht="15.6" spans="1:9">
      <c r="A1502" s="9">
        <v>18</v>
      </c>
      <c r="B1502" s="48" t="s">
        <v>2562</v>
      </c>
      <c r="C1502" s="16"/>
      <c r="D1502" s="16">
        <v>5</v>
      </c>
      <c r="E1502" s="16"/>
      <c r="F1502" s="16"/>
      <c r="G1502" s="16"/>
      <c r="H1502" s="14"/>
      <c r="I1502" s="9"/>
    </row>
    <row r="1503" ht="15.6" spans="1:9">
      <c r="A1503" s="9">
        <v>19</v>
      </c>
      <c r="B1503" s="48" t="s">
        <v>2563</v>
      </c>
      <c r="C1503" s="16">
        <v>2</v>
      </c>
      <c r="D1503" s="16"/>
      <c r="E1503" s="16"/>
      <c r="F1503" s="16"/>
      <c r="G1503" s="16"/>
      <c r="H1503" s="14"/>
      <c r="I1503" s="9"/>
    </row>
    <row r="1504" ht="15.6" spans="1:9">
      <c r="A1504" s="9">
        <v>20</v>
      </c>
      <c r="B1504" s="48" t="s">
        <v>2564</v>
      </c>
      <c r="C1504" s="16">
        <v>3</v>
      </c>
      <c r="D1504" s="16"/>
      <c r="E1504" s="16"/>
      <c r="F1504" s="16"/>
      <c r="G1504" s="16"/>
      <c r="H1504" s="14"/>
      <c r="I1504" s="9"/>
    </row>
    <row r="1505" ht="15.6" spans="1:9">
      <c r="A1505" s="9">
        <v>21</v>
      </c>
      <c r="B1505" s="48" t="s">
        <v>2565</v>
      </c>
      <c r="C1505" s="16">
        <v>5</v>
      </c>
      <c r="D1505" s="16"/>
      <c r="E1505" s="16"/>
      <c r="F1505" s="16"/>
      <c r="G1505" s="16"/>
      <c r="H1505" s="14"/>
      <c r="I1505" s="9"/>
    </row>
    <row r="1506" ht="15.6" spans="1:9">
      <c r="A1506" s="9">
        <v>22</v>
      </c>
      <c r="B1506" s="48" t="s">
        <v>2566</v>
      </c>
      <c r="C1506" s="16">
        <v>7</v>
      </c>
      <c r="D1506" s="16"/>
      <c r="E1506" s="16"/>
      <c r="F1506" s="16"/>
      <c r="G1506" s="16"/>
      <c r="H1506" s="14"/>
      <c r="I1506" s="9"/>
    </row>
    <row r="1507" ht="15.6" spans="1:9">
      <c r="A1507" s="9">
        <v>23</v>
      </c>
      <c r="B1507" s="48" t="s">
        <v>1417</v>
      </c>
      <c r="C1507" s="16">
        <v>11</v>
      </c>
      <c r="D1507" s="16"/>
      <c r="E1507" s="16"/>
      <c r="F1507" s="16"/>
      <c r="G1507" s="16"/>
      <c r="H1507" s="14"/>
      <c r="I1507" s="9"/>
    </row>
    <row r="1508" ht="15.6" spans="1:9">
      <c r="A1508" s="9">
        <v>24</v>
      </c>
      <c r="B1508" s="48" t="s">
        <v>68</v>
      </c>
      <c r="C1508" s="16"/>
      <c r="D1508" s="16"/>
      <c r="E1508" s="16">
        <v>1</v>
      </c>
      <c r="F1508" s="16"/>
      <c r="G1508" s="16"/>
      <c r="H1508" s="14"/>
      <c r="I1508" s="9"/>
    </row>
    <row r="1509" ht="15.6" spans="1:9">
      <c r="A1509" s="9"/>
      <c r="B1509" s="46" t="s">
        <v>6</v>
      </c>
      <c r="C1509" s="13" t="s">
        <v>30</v>
      </c>
      <c r="D1509" s="13"/>
      <c r="E1509" s="13"/>
      <c r="F1509" s="13"/>
      <c r="G1509" s="9"/>
      <c r="H1509" s="14"/>
      <c r="I1509" s="9"/>
    </row>
    <row r="1510" ht="15.6" spans="1:9">
      <c r="A1510" s="9"/>
      <c r="B1510" s="47" t="s">
        <v>8</v>
      </c>
      <c r="C1510" s="13">
        <v>100</v>
      </c>
      <c r="D1510" s="13">
        <v>200</v>
      </c>
      <c r="E1510" s="13">
        <v>300</v>
      </c>
      <c r="F1510" s="13" t="s">
        <v>31</v>
      </c>
      <c r="G1510" s="9"/>
      <c r="H1510" s="14"/>
      <c r="I1510" s="9"/>
    </row>
    <row r="1511" ht="15.6" spans="1:9">
      <c r="A1511" s="9">
        <v>25</v>
      </c>
      <c r="B1511" s="48" t="s">
        <v>2567</v>
      </c>
      <c r="C1511" s="16"/>
      <c r="D1511" s="16"/>
      <c r="E1511" s="16">
        <v>2</v>
      </c>
      <c r="F1511" s="16">
        <v>3</v>
      </c>
      <c r="G1511" s="9"/>
      <c r="H1511" s="14"/>
      <c r="I1511" s="9"/>
    </row>
    <row r="1512" ht="15.6" spans="1:9">
      <c r="A1512" s="9">
        <v>26</v>
      </c>
      <c r="B1512" s="48" t="s">
        <v>2568</v>
      </c>
      <c r="C1512" s="16"/>
      <c r="D1512" s="16"/>
      <c r="E1512" s="16"/>
      <c r="F1512" s="16">
        <v>1</v>
      </c>
      <c r="G1512" s="9"/>
      <c r="H1512" s="14"/>
      <c r="I1512" s="9"/>
    </row>
    <row r="1513" ht="15.6" spans="1:9">
      <c r="A1513" s="9">
        <v>27</v>
      </c>
      <c r="B1513" s="48" t="s">
        <v>63</v>
      </c>
      <c r="C1513" s="16"/>
      <c r="D1513" s="16"/>
      <c r="E1513" s="16">
        <v>1</v>
      </c>
      <c r="F1513" s="16"/>
      <c r="G1513" s="9"/>
      <c r="H1513" s="14"/>
      <c r="I1513" s="9"/>
    </row>
    <row r="1514" ht="15.6" spans="1:9">
      <c r="A1514" s="9">
        <v>28</v>
      </c>
      <c r="B1514" s="48" t="s">
        <v>204</v>
      </c>
      <c r="C1514" s="16">
        <v>6</v>
      </c>
      <c r="D1514" s="16"/>
      <c r="E1514" s="16"/>
      <c r="F1514" s="16"/>
      <c r="G1514" s="9"/>
      <c r="H1514" s="14"/>
      <c r="I1514" s="9"/>
    </row>
    <row r="1515" ht="15.6" spans="1:9">
      <c r="A1515" s="9">
        <v>29</v>
      </c>
      <c r="B1515" s="48" t="s">
        <v>1358</v>
      </c>
      <c r="C1515" s="16">
        <v>3</v>
      </c>
      <c r="D1515" s="16"/>
      <c r="E1515" s="16"/>
      <c r="F1515" s="16"/>
      <c r="G1515" s="9"/>
      <c r="H1515" s="14"/>
      <c r="I1515" s="9"/>
    </row>
    <row r="1516" ht="15.6" spans="1:9">
      <c r="A1516" s="9">
        <v>30</v>
      </c>
      <c r="B1516" s="48" t="s">
        <v>1361</v>
      </c>
      <c r="C1516" s="16"/>
      <c r="D1516" s="16">
        <v>2</v>
      </c>
      <c r="E1516" s="16"/>
      <c r="F1516" s="16"/>
      <c r="G1516" s="9"/>
      <c r="H1516" s="14"/>
      <c r="I1516" s="9"/>
    </row>
    <row r="1517" ht="15.6" spans="1:9">
      <c r="A1517" s="9">
        <v>31</v>
      </c>
      <c r="B1517" s="48" t="s">
        <v>2569</v>
      </c>
      <c r="C1517" s="16"/>
      <c r="D1517" s="16">
        <v>3</v>
      </c>
      <c r="E1517" s="16"/>
      <c r="F1517" s="16"/>
      <c r="G1517" s="9"/>
      <c r="H1517" s="14"/>
      <c r="I1517" s="9"/>
    </row>
    <row r="1518" ht="15.6" spans="1:9">
      <c r="A1518" s="9">
        <v>32</v>
      </c>
      <c r="B1518" s="48" t="s">
        <v>2570</v>
      </c>
      <c r="C1518" s="16"/>
      <c r="D1518" s="16">
        <v>3</v>
      </c>
      <c r="E1518" s="16"/>
      <c r="F1518" s="16"/>
      <c r="G1518" s="9"/>
      <c r="H1518" s="14"/>
      <c r="I1518" s="9"/>
    </row>
    <row r="1519" ht="15.6" spans="1:9">
      <c r="A1519" s="9">
        <v>33</v>
      </c>
      <c r="B1519" s="48" t="s">
        <v>177</v>
      </c>
      <c r="C1519" s="16"/>
      <c r="D1519" s="16">
        <v>14</v>
      </c>
      <c r="E1519" s="16"/>
      <c r="F1519" s="16"/>
      <c r="G1519" s="9"/>
      <c r="H1519" s="14"/>
      <c r="I1519" s="9"/>
    </row>
    <row r="1520" ht="15.6" spans="1:9">
      <c r="A1520" s="9"/>
      <c r="B1520" s="46" t="s">
        <v>6</v>
      </c>
      <c r="C1520" s="13" t="s">
        <v>35</v>
      </c>
      <c r="D1520" s="13"/>
      <c r="E1520" s="13"/>
      <c r="F1520" s="13"/>
      <c r="G1520" s="9"/>
      <c r="H1520" s="14"/>
      <c r="I1520" s="9"/>
    </row>
    <row r="1521" ht="15.6" spans="1:9">
      <c r="A1521" s="9"/>
      <c r="B1521" s="47" t="s">
        <v>8</v>
      </c>
      <c r="C1521" s="13">
        <v>100</v>
      </c>
      <c r="D1521" s="13">
        <v>200</v>
      </c>
      <c r="E1521" s="13">
        <v>300</v>
      </c>
      <c r="F1521" s="13" t="s">
        <v>31</v>
      </c>
      <c r="G1521" s="9"/>
      <c r="H1521" s="14"/>
      <c r="I1521" s="9"/>
    </row>
    <row r="1522" ht="15.6" spans="1:9">
      <c r="A1522" s="9">
        <v>34</v>
      </c>
      <c r="B1522" s="48" t="s">
        <v>2571</v>
      </c>
      <c r="C1522" s="16"/>
      <c r="D1522" s="16"/>
      <c r="E1522" s="16">
        <v>1</v>
      </c>
      <c r="F1522" s="16"/>
      <c r="G1522" s="9"/>
      <c r="H1522" s="14"/>
      <c r="I1522" s="9"/>
    </row>
    <row r="1523" ht="15.6" spans="1:9">
      <c r="A1523" s="9">
        <v>35</v>
      </c>
      <c r="B1523" s="48" t="s">
        <v>2572</v>
      </c>
      <c r="C1523" s="16"/>
      <c r="D1523" s="16"/>
      <c r="E1523" s="16"/>
      <c r="F1523" s="16">
        <v>8</v>
      </c>
      <c r="G1523" s="9"/>
      <c r="H1523" s="14"/>
      <c r="I1523" s="9"/>
    </row>
    <row r="1524" ht="15.6" spans="1:9">
      <c r="A1524" s="9">
        <v>36</v>
      </c>
      <c r="B1524" s="49" t="s">
        <v>1557</v>
      </c>
      <c r="C1524" s="16"/>
      <c r="D1524" s="16"/>
      <c r="E1524" s="16"/>
      <c r="F1524" s="16">
        <v>1</v>
      </c>
      <c r="G1524" s="9"/>
      <c r="H1524" s="14"/>
      <c r="I1524" s="9"/>
    </row>
    <row r="1525" ht="15.6" spans="1:9">
      <c r="A1525" s="9">
        <v>37</v>
      </c>
      <c r="B1525" s="49" t="s">
        <v>2573</v>
      </c>
      <c r="C1525" s="16"/>
      <c r="D1525" s="16"/>
      <c r="E1525" s="16"/>
      <c r="F1525" s="16">
        <v>8</v>
      </c>
      <c r="G1525" s="9"/>
      <c r="H1525" s="14"/>
      <c r="I1525" s="9"/>
    </row>
    <row r="1526" ht="15.6" spans="1:9">
      <c r="A1526" s="9">
        <v>38</v>
      </c>
      <c r="B1526" s="49" t="s">
        <v>2574</v>
      </c>
      <c r="C1526" s="16"/>
      <c r="D1526" s="16"/>
      <c r="E1526" s="16">
        <v>1</v>
      </c>
      <c r="F1526" s="16"/>
      <c r="G1526" s="9"/>
      <c r="H1526" s="14"/>
      <c r="I1526" s="9"/>
    </row>
    <row r="1527" ht="15.6" spans="1:9">
      <c r="A1527" s="9">
        <v>39</v>
      </c>
      <c r="B1527" s="49" t="s">
        <v>2575</v>
      </c>
      <c r="C1527" s="16"/>
      <c r="D1527" s="16"/>
      <c r="E1527" s="16"/>
      <c r="F1527" s="16">
        <v>10</v>
      </c>
      <c r="G1527" s="9"/>
      <c r="H1527" s="14"/>
      <c r="I1527" s="9"/>
    </row>
    <row r="1528" ht="15.6" spans="1:9">
      <c r="A1528" s="9">
        <v>40</v>
      </c>
      <c r="B1528" s="49" t="s">
        <v>69</v>
      </c>
      <c r="C1528" s="16"/>
      <c r="D1528" s="16"/>
      <c r="E1528" s="16"/>
      <c r="F1528" s="16">
        <v>2</v>
      </c>
      <c r="G1528" s="9"/>
      <c r="H1528" s="14"/>
      <c r="I1528" s="9"/>
    </row>
    <row r="1529" ht="15.6" spans="1:9">
      <c r="A1529" s="9">
        <v>41</v>
      </c>
      <c r="B1529" s="48" t="s">
        <v>2576</v>
      </c>
      <c r="C1529" s="16"/>
      <c r="D1529" s="16">
        <v>2</v>
      </c>
      <c r="E1529" s="16"/>
      <c r="F1529" s="16"/>
      <c r="G1529" s="9"/>
      <c r="H1529" s="14"/>
      <c r="I1529" s="9"/>
    </row>
    <row r="1530" ht="15.6" spans="1:9">
      <c r="A1530" s="9"/>
      <c r="B1530" s="50" t="s">
        <v>6</v>
      </c>
      <c r="C1530" s="20" t="s">
        <v>37</v>
      </c>
      <c r="D1530" s="20"/>
      <c r="E1530" s="20"/>
      <c r="F1530" s="20" t="s">
        <v>7</v>
      </c>
      <c r="G1530" s="20"/>
      <c r="H1530" s="20"/>
      <c r="I1530" s="9"/>
    </row>
    <row r="1531" ht="15.6" spans="1:9">
      <c r="A1531" s="9"/>
      <c r="B1531" s="50"/>
      <c r="C1531" s="20"/>
      <c r="D1531" s="20"/>
      <c r="E1531" s="20"/>
      <c r="F1531" s="20"/>
      <c r="G1531" s="20"/>
      <c r="H1531" s="20"/>
      <c r="I1531" s="9"/>
    </row>
    <row r="1532" ht="15.6" spans="1:9">
      <c r="A1532" s="9"/>
      <c r="B1532" s="49" t="s">
        <v>8</v>
      </c>
      <c r="C1532" s="22" t="s">
        <v>9</v>
      </c>
      <c r="D1532" s="22" t="s">
        <v>10</v>
      </c>
      <c r="E1532" s="22" t="s">
        <v>11</v>
      </c>
      <c r="F1532" s="22" t="s">
        <v>9</v>
      </c>
      <c r="G1532" s="22" t="s">
        <v>10</v>
      </c>
      <c r="H1532" s="32" t="s">
        <v>11</v>
      </c>
      <c r="I1532" s="9"/>
    </row>
    <row r="1533" ht="15.6" spans="1:9">
      <c r="A1533" s="9">
        <v>42</v>
      </c>
      <c r="B1533" s="49" t="s">
        <v>91</v>
      </c>
      <c r="C1533" s="16"/>
      <c r="D1533" s="16"/>
      <c r="E1533" s="16"/>
      <c r="F1533" s="16">
        <v>22.3</v>
      </c>
      <c r="G1533" s="16"/>
      <c r="H1533" s="16"/>
      <c r="I1533" s="9"/>
    </row>
    <row r="1534" ht="15.6" spans="1:9">
      <c r="A1534" s="9">
        <v>43</v>
      </c>
      <c r="B1534" s="49" t="s">
        <v>117</v>
      </c>
      <c r="C1534" s="16"/>
      <c r="D1534" s="16"/>
      <c r="E1534" s="16"/>
      <c r="F1534" s="16">
        <v>162.3</v>
      </c>
      <c r="G1534" s="16"/>
      <c r="H1534" s="16"/>
      <c r="I1534" s="9"/>
    </row>
    <row r="1535" ht="15.6" spans="1:9">
      <c r="A1535" s="9">
        <v>44</v>
      </c>
      <c r="B1535" s="49" t="s">
        <v>39</v>
      </c>
      <c r="C1535" s="16"/>
      <c r="D1535" s="16"/>
      <c r="E1535" s="16"/>
      <c r="F1535" s="16">
        <v>124.8</v>
      </c>
      <c r="G1535" s="16"/>
      <c r="H1535" s="16"/>
      <c r="I1535" s="9"/>
    </row>
    <row r="1536" ht="15.6" spans="1:9">
      <c r="A1536" s="9">
        <v>45</v>
      </c>
      <c r="B1536" s="49" t="s">
        <v>1299</v>
      </c>
      <c r="C1536" s="16"/>
      <c r="D1536" s="16"/>
      <c r="E1536" s="16"/>
      <c r="F1536" s="16">
        <v>51.6</v>
      </c>
      <c r="G1536" s="16"/>
      <c r="H1536" s="16"/>
      <c r="I1536" s="9"/>
    </row>
    <row r="1537" ht="15.6" spans="1:9">
      <c r="A1537" s="9">
        <v>46</v>
      </c>
      <c r="B1537" s="49" t="s">
        <v>177</v>
      </c>
      <c r="C1537" s="16"/>
      <c r="D1537" s="16"/>
      <c r="E1537" s="16"/>
      <c r="F1537" s="16">
        <v>68.6</v>
      </c>
      <c r="G1537" s="16">
        <v>33.4</v>
      </c>
      <c r="H1537" s="16"/>
      <c r="I1537" s="9"/>
    </row>
    <row r="1538" ht="15.6" spans="1:9">
      <c r="A1538" s="9">
        <v>47</v>
      </c>
      <c r="B1538" s="49" t="s">
        <v>1998</v>
      </c>
      <c r="C1538" s="16"/>
      <c r="D1538" s="16"/>
      <c r="E1538" s="16"/>
      <c r="F1538" s="16">
        <v>74.1</v>
      </c>
      <c r="G1538" s="16"/>
      <c r="H1538" s="16"/>
      <c r="I1538" s="9"/>
    </row>
    <row r="1539" ht="15.6" spans="1:9">
      <c r="A1539" s="9">
        <v>48</v>
      </c>
      <c r="B1539" s="49" t="s">
        <v>80</v>
      </c>
      <c r="C1539" s="16"/>
      <c r="D1539" s="16"/>
      <c r="E1539" s="16"/>
      <c r="F1539" s="16">
        <v>52.5</v>
      </c>
      <c r="G1539" s="16"/>
      <c r="H1539" s="16"/>
      <c r="I1539" s="9"/>
    </row>
    <row r="1540" ht="15.6" spans="1:9">
      <c r="A1540" s="9">
        <v>49</v>
      </c>
      <c r="B1540" s="49" t="s">
        <v>2577</v>
      </c>
      <c r="C1540" s="16"/>
      <c r="D1540" s="16"/>
      <c r="E1540" s="16"/>
      <c r="F1540" s="16">
        <v>54</v>
      </c>
      <c r="G1540" s="16"/>
      <c r="H1540" s="16"/>
      <c r="I1540" s="9"/>
    </row>
    <row r="1541" ht="15.6" spans="1:9">
      <c r="A1541" s="9">
        <v>50</v>
      </c>
      <c r="B1541" s="49" t="s">
        <v>96</v>
      </c>
      <c r="C1541" s="16"/>
      <c r="D1541" s="16"/>
      <c r="E1541" s="16"/>
      <c r="F1541" s="16">
        <v>256.9</v>
      </c>
      <c r="G1541" s="16"/>
      <c r="H1541" s="16"/>
      <c r="I1541" s="9"/>
    </row>
    <row r="1542" ht="15.6" spans="1:9">
      <c r="A1542" s="9">
        <v>51</v>
      </c>
      <c r="B1542" s="49" t="s">
        <v>2578</v>
      </c>
      <c r="C1542" s="16"/>
      <c r="D1542" s="16"/>
      <c r="E1542" s="16"/>
      <c r="F1542" s="16">
        <v>47.3</v>
      </c>
      <c r="G1542" s="16"/>
      <c r="H1542" s="16"/>
      <c r="I1542" s="9"/>
    </row>
    <row r="1543" ht="15.6" spans="1:9">
      <c r="A1543" s="9">
        <v>52</v>
      </c>
      <c r="B1543" s="49" t="s">
        <v>1529</v>
      </c>
      <c r="C1543" s="16"/>
      <c r="D1543" s="16"/>
      <c r="E1543" s="16"/>
      <c r="F1543" s="16">
        <v>64.8</v>
      </c>
      <c r="G1543" s="16"/>
      <c r="H1543" s="16"/>
      <c r="I1543" s="9"/>
    </row>
    <row r="1544" ht="15.6" spans="1:9">
      <c r="A1544" s="9">
        <v>53</v>
      </c>
      <c r="B1544" s="49" t="s">
        <v>2579</v>
      </c>
      <c r="C1544" s="16"/>
      <c r="D1544" s="16"/>
      <c r="E1544" s="16"/>
      <c r="F1544" s="16">
        <v>140.5</v>
      </c>
      <c r="G1544" s="16"/>
      <c r="H1544" s="16"/>
      <c r="I1544" s="9"/>
    </row>
    <row r="1545" ht="15.6" spans="1:9">
      <c r="A1545" s="9">
        <v>54</v>
      </c>
      <c r="B1545" s="49" t="s">
        <v>111</v>
      </c>
      <c r="C1545" s="16"/>
      <c r="D1545" s="16"/>
      <c r="E1545" s="16"/>
      <c r="F1545" s="16">
        <v>180</v>
      </c>
      <c r="G1545" s="16"/>
      <c r="H1545" s="16"/>
      <c r="I1545" s="9"/>
    </row>
    <row r="1546" ht="15.6" spans="1:9">
      <c r="A1546" s="9">
        <v>55</v>
      </c>
      <c r="B1546" s="49" t="s">
        <v>228</v>
      </c>
      <c r="C1546" s="16"/>
      <c r="D1546" s="16"/>
      <c r="E1546" s="16"/>
      <c r="F1546" s="16">
        <v>112.7</v>
      </c>
      <c r="G1546" s="16"/>
      <c r="H1546" s="16"/>
      <c r="I1546" s="9"/>
    </row>
    <row r="1547" ht="15.6" spans="1:9">
      <c r="A1547" s="9">
        <v>56</v>
      </c>
      <c r="B1547" s="49" t="s">
        <v>230</v>
      </c>
      <c r="C1547" s="16"/>
      <c r="D1547" s="16"/>
      <c r="E1547" s="16"/>
      <c r="F1547" s="16">
        <v>119.9</v>
      </c>
      <c r="G1547" s="16"/>
      <c r="H1547" s="16"/>
      <c r="I1547" s="9"/>
    </row>
    <row r="1548" ht="15.6" spans="1:9">
      <c r="A1548" s="9">
        <v>57</v>
      </c>
      <c r="B1548" s="49" t="s">
        <v>97</v>
      </c>
      <c r="C1548" s="16"/>
      <c r="D1548" s="16"/>
      <c r="E1548" s="16"/>
      <c r="F1548" s="16">
        <f>83.2+5.3</f>
        <v>88.5</v>
      </c>
      <c r="G1548" s="16"/>
      <c r="H1548" s="16"/>
      <c r="I1548" s="9"/>
    </row>
    <row r="1549" ht="15.6" spans="1:9">
      <c r="A1549" s="9">
        <v>58</v>
      </c>
      <c r="B1549" s="49" t="s">
        <v>557</v>
      </c>
      <c r="C1549" s="16"/>
      <c r="D1549" s="16"/>
      <c r="E1549" s="16"/>
      <c r="F1549" s="16">
        <v>36.1</v>
      </c>
      <c r="G1549" s="16"/>
      <c r="H1549" s="16"/>
      <c r="I1549" s="9"/>
    </row>
    <row r="1550" ht="15.6" spans="1:9">
      <c r="A1550" s="9">
        <v>59</v>
      </c>
      <c r="B1550" s="49" t="s">
        <v>529</v>
      </c>
      <c r="C1550" s="16"/>
      <c r="D1550" s="16"/>
      <c r="E1550" s="16"/>
      <c r="F1550" s="16">
        <v>29.3</v>
      </c>
      <c r="G1550" s="16"/>
      <c r="H1550" s="16"/>
      <c r="I1550" s="9"/>
    </row>
    <row r="1551" ht="15.6" spans="1:9">
      <c r="A1551" s="9">
        <v>60</v>
      </c>
      <c r="B1551" s="49" t="s">
        <v>485</v>
      </c>
      <c r="C1551" s="16"/>
      <c r="D1551" s="16"/>
      <c r="E1551" s="16"/>
      <c r="F1551" s="16">
        <v>41.2</v>
      </c>
      <c r="G1551" s="16"/>
      <c r="H1551" s="16"/>
      <c r="I1551" s="9"/>
    </row>
    <row r="1552" ht="15.6" spans="1:9">
      <c r="A1552" s="9">
        <v>61</v>
      </c>
      <c r="B1552" s="49" t="s">
        <v>2281</v>
      </c>
      <c r="C1552" s="16"/>
      <c r="D1552" s="16"/>
      <c r="E1552" s="16">
        <v>2.1</v>
      </c>
      <c r="F1552" s="16"/>
      <c r="G1552" s="16"/>
      <c r="H1552" s="16"/>
      <c r="I1552" s="9"/>
    </row>
    <row r="1553" ht="15.6" spans="1:9">
      <c r="A1553" s="9">
        <v>62</v>
      </c>
      <c r="B1553" s="49" t="s">
        <v>2580</v>
      </c>
      <c r="C1553" s="16"/>
      <c r="D1553" s="16"/>
      <c r="E1553" s="16">
        <v>17.9</v>
      </c>
      <c r="F1553" s="16"/>
      <c r="G1553" s="16"/>
      <c r="H1553" s="16"/>
      <c r="I1553" s="9"/>
    </row>
    <row r="1554" ht="15.6" spans="1:9">
      <c r="A1554" s="9">
        <v>63</v>
      </c>
      <c r="B1554" s="49" t="s">
        <v>188</v>
      </c>
      <c r="C1554" s="16"/>
      <c r="D1554" s="16"/>
      <c r="E1554" s="16"/>
      <c r="F1554" s="16">
        <v>25</v>
      </c>
      <c r="G1554" s="16"/>
      <c r="H1554" s="16"/>
      <c r="I1554" s="9"/>
    </row>
    <row r="1555" ht="15.6" spans="1:9">
      <c r="A1555" s="9">
        <v>64</v>
      </c>
      <c r="B1555" s="49" t="s">
        <v>2581</v>
      </c>
      <c r="C1555" s="16"/>
      <c r="D1555" s="16"/>
      <c r="E1555" s="16"/>
      <c r="F1555" s="16">
        <v>129.4</v>
      </c>
      <c r="G1555" s="16"/>
      <c r="H1555" s="16"/>
      <c r="I1555" s="9"/>
    </row>
    <row r="1556" ht="15.6" spans="1:9">
      <c r="A1556" s="9">
        <v>65</v>
      </c>
      <c r="B1556" s="49" t="s">
        <v>117</v>
      </c>
      <c r="C1556" s="16"/>
      <c r="D1556" s="16"/>
      <c r="E1556" s="16"/>
      <c r="F1556" s="16"/>
      <c r="G1556" s="16">
        <v>105.9</v>
      </c>
      <c r="H1556" s="16"/>
      <c r="I1556" s="9"/>
    </row>
    <row r="1557" ht="15.6" spans="1:9">
      <c r="A1557" s="9">
        <v>66</v>
      </c>
      <c r="B1557" s="49" t="s">
        <v>38</v>
      </c>
      <c r="C1557" s="16"/>
      <c r="D1557" s="16"/>
      <c r="E1557" s="16"/>
      <c r="F1557" s="16">
        <v>57.9</v>
      </c>
      <c r="G1557" s="16"/>
      <c r="H1557" s="16"/>
      <c r="I1557" s="9"/>
    </row>
    <row r="1558" ht="15.6" spans="1:9">
      <c r="A1558" s="9">
        <v>67</v>
      </c>
      <c r="B1558" s="49" t="s">
        <v>92</v>
      </c>
      <c r="C1558" s="16"/>
      <c r="D1558" s="16"/>
      <c r="E1558" s="16"/>
      <c r="F1558" s="16">
        <v>134.6</v>
      </c>
      <c r="G1558" s="16"/>
      <c r="H1558" s="16"/>
      <c r="I1558" s="9"/>
    </row>
    <row r="1559" ht="15.6" spans="1:9">
      <c r="A1559" s="9"/>
      <c r="B1559" s="29" t="s">
        <v>40</v>
      </c>
      <c r="C1559" s="26" t="s">
        <v>41</v>
      </c>
      <c r="D1559" s="26"/>
      <c r="E1559" s="26"/>
      <c r="F1559" s="9"/>
      <c r="G1559" s="9"/>
      <c r="H1559" s="14"/>
      <c r="I1559" s="9"/>
    </row>
    <row r="1560" ht="15.6" spans="1:9">
      <c r="A1560" s="9"/>
      <c r="B1560" s="29"/>
      <c r="C1560" s="13" t="s">
        <v>42</v>
      </c>
      <c r="D1560" s="13" t="s">
        <v>43</v>
      </c>
      <c r="E1560" s="13" t="s">
        <v>44</v>
      </c>
      <c r="F1560" s="9"/>
      <c r="G1560" s="9"/>
      <c r="H1560" s="14"/>
      <c r="I1560" s="9"/>
    </row>
    <row r="1561" ht="15.6" spans="1:9">
      <c r="A1561" s="9">
        <v>68</v>
      </c>
      <c r="B1561" s="30" t="s">
        <v>2582</v>
      </c>
      <c r="C1561" s="16"/>
      <c r="D1561" s="16"/>
      <c r="E1561" s="16">
        <f>1947.3+34.1</f>
        <v>1981.4</v>
      </c>
      <c r="F1561" s="9"/>
      <c r="G1561" s="9"/>
      <c r="H1561" s="14"/>
      <c r="I1561" s="9"/>
    </row>
    <row r="1562" ht="15.6" spans="1:9">
      <c r="A1562" s="9"/>
      <c r="B1562" s="29" t="s">
        <v>40</v>
      </c>
      <c r="C1562" s="26" t="s">
        <v>46</v>
      </c>
      <c r="D1562" s="9"/>
      <c r="E1562" s="9"/>
      <c r="F1562" s="9"/>
      <c r="G1562" s="9"/>
      <c r="H1562" s="14"/>
      <c r="I1562" s="9"/>
    </row>
    <row r="1563" ht="15.6" spans="1:9">
      <c r="A1563" s="9"/>
      <c r="B1563" s="29"/>
      <c r="C1563" s="26" t="s">
        <v>47</v>
      </c>
      <c r="D1563" s="9"/>
      <c r="E1563" s="9"/>
      <c r="F1563" s="9"/>
      <c r="G1563" s="9"/>
      <c r="H1563" s="14"/>
      <c r="I1563" s="9"/>
    </row>
    <row r="1564" ht="15.6" spans="1:9">
      <c r="A1564" s="9">
        <v>69</v>
      </c>
      <c r="B1564" s="30" t="s">
        <v>72</v>
      </c>
      <c r="C1564" s="16">
        <v>302.4</v>
      </c>
      <c r="D1564" s="9"/>
      <c r="E1564" s="9"/>
      <c r="F1564" s="9"/>
      <c r="G1564" s="9"/>
      <c r="H1564" s="14"/>
      <c r="I1564" s="9"/>
    </row>
    <row r="1565" ht="15.6" spans="1:9">
      <c r="A1565" s="9">
        <v>70</v>
      </c>
      <c r="B1565" s="30" t="s">
        <v>73</v>
      </c>
      <c r="C1565" s="16">
        <v>115.2</v>
      </c>
      <c r="D1565" s="9"/>
      <c r="E1565" s="9"/>
      <c r="F1565" s="9"/>
      <c r="G1565" s="9"/>
      <c r="H1565" s="14"/>
      <c r="I1565" s="9"/>
    </row>
    <row r="1566" ht="15.6" spans="1:9">
      <c r="A1566" s="9">
        <v>71</v>
      </c>
      <c r="B1566" s="30" t="s">
        <v>258</v>
      </c>
      <c r="C1566" s="16">
        <v>2.4</v>
      </c>
      <c r="D1566" s="9"/>
      <c r="E1566" s="9"/>
      <c r="F1566" s="9"/>
      <c r="G1566" s="9"/>
      <c r="H1566" s="14"/>
      <c r="I1566" s="9"/>
    </row>
    <row r="1567" ht="15.6" spans="1:9">
      <c r="A1567" s="9">
        <v>72</v>
      </c>
      <c r="B1567" s="30" t="s">
        <v>558</v>
      </c>
      <c r="C1567" s="16">
        <v>107.5</v>
      </c>
      <c r="D1567" s="9"/>
      <c r="E1567" s="9"/>
      <c r="F1567" s="9"/>
      <c r="G1567" s="9"/>
      <c r="H1567" s="14"/>
      <c r="I1567" s="9"/>
    </row>
    <row r="1568" ht="15.6" spans="1:9">
      <c r="A1568" s="9">
        <v>73</v>
      </c>
      <c r="B1568" s="30" t="s">
        <v>205</v>
      </c>
      <c r="C1568" s="16">
        <v>83.1</v>
      </c>
      <c r="D1568" s="9"/>
      <c r="E1568" s="9"/>
      <c r="F1568" s="9"/>
      <c r="G1568" s="9"/>
      <c r="H1568" s="14"/>
      <c r="I1568" s="9"/>
    </row>
    <row r="1569" ht="15.6" spans="1:9">
      <c r="A1569" s="9">
        <v>74</v>
      </c>
      <c r="B1569" s="30" t="s">
        <v>2583</v>
      </c>
      <c r="C1569" s="16">
        <v>2.9</v>
      </c>
      <c r="D1569" s="9"/>
      <c r="E1569" s="9"/>
      <c r="F1569" s="9"/>
      <c r="G1569" s="9"/>
      <c r="H1569" s="14"/>
      <c r="I1569" s="9"/>
    </row>
    <row r="1570" ht="15.6" spans="1:9">
      <c r="A1570" s="9">
        <v>75</v>
      </c>
      <c r="B1570" s="30" t="s">
        <v>2584</v>
      </c>
      <c r="C1570" s="16">
        <v>8.3</v>
      </c>
      <c r="D1570" s="9"/>
      <c r="E1570" s="9"/>
      <c r="F1570" s="9"/>
      <c r="G1570" s="9"/>
      <c r="H1570" s="14"/>
      <c r="I1570" s="9"/>
    </row>
    <row r="1571" ht="15.6" spans="1:9">
      <c r="A1571" s="9">
        <v>76</v>
      </c>
      <c r="B1571" s="30" t="s">
        <v>241</v>
      </c>
      <c r="C1571" s="16">
        <v>262.6</v>
      </c>
      <c r="D1571" s="9"/>
      <c r="E1571" s="9"/>
      <c r="F1571" s="9"/>
      <c r="G1571" s="9"/>
      <c r="H1571" s="14"/>
      <c r="I1571" s="9"/>
    </row>
    <row r="1572" ht="15.6" spans="1:9">
      <c r="A1572" s="9">
        <v>77</v>
      </c>
      <c r="B1572" s="30" t="s">
        <v>2585</v>
      </c>
      <c r="C1572" s="16">
        <v>14.6</v>
      </c>
      <c r="D1572" s="9"/>
      <c r="E1572" s="9"/>
      <c r="F1572" s="9"/>
      <c r="G1572" s="9"/>
      <c r="H1572" s="14"/>
      <c r="I1572" s="9"/>
    </row>
    <row r="1573" ht="15.6" spans="1:9">
      <c r="A1573" s="9">
        <v>78</v>
      </c>
      <c r="B1573" s="30" t="s">
        <v>2586</v>
      </c>
      <c r="C1573" s="16">
        <v>16.2</v>
      </c>
      <c r="D1573" s="9"/>
      <c r="E1573" s="9"/>
      <c r="F1573" s="9"/>
      <c r="G1573" s="9"/>
      <c r="H1573" s="14"/>
      <c r="I1573" s="9"/>
    </row>
    <row r="1574" ht="15.6" spans="1:9">
      <c r="A1574" s="9">
        <v>79</v>
      </c>
      <c r="B1574" s="30" t="s">
        <v>1489</v>
      </c>
      <c r="C1574" s="16">
        <v>87.5</v>
      </c>
      <c r="D1574" s="9"/>
      <c r="E1574" s="9"/>
      <c r="F1574" s="9"/>
      <c r="G1574" s="9"/>
      <c r="H1574" s="14"/>
      <c r="I1574" s="9"/>
    </row>
    <row r="1575" ht="15.6" spans="1:9">
      <c r="A1575" s="9">
        <v>80</v>
      </c>
      <c r="B1575" s="30" t="s">
        <v>2587</v>
      </c>
      <c r="C1575" s="16">
        <v>15</v>
      </c>
      <c r="D1575" s="9"/>
      <c r="E1575" s="9"/>
      <c r="F1575" s="9"/>
      <c r="G1575" s="9"/>
      <c r="H1575" s="14"/>
      <c r="I1575" s="9"/>
    </row>
    <row r="1576" ht="15.6" spans="1:9">
      <c r="A1576" s="9">
        <v>81</v>
      </c>
      <c r="B1576" s="30" t="s">
        <v>2588</v>
      </c>
      <c r="C1576" s="16">
        <v>6</v>
      </c>
      <c r="D1576" s="9"/>
      <c r="E1576" s="9"/>
      <c r="F1576" s="9"/>
      <c r="G1576" s="9"/>
      <c r="H1576" s="14"/>
      <c r="I1576" s="9"/>
    </row>
    <row r="1577" ht="15.6" spans="1:9">
      <c r="A1577" s="9">
        <v>82</v>
      </c>
      <c r="B1577" s="30" t="s">
        <v>2589</v>
      </c>
      <c r="C1577" s="16">
        <v>38.2</v>
      </c>
      <c r="D1577" s="9"/>
      <c r="E1577" s="9"/>
      <c r="F1577" s="9"/>
      <c r="G1577" s="9"/>
      <c r="H1577" s="14"/>
      <c r="I1577" s="9"/>
    </row>
    <row r="1578" ht="15.6" spans="1:9">
      <c r="A1578" s="9">
        <v>83</v>
      </c>
      <c r="B1578" s="49" t="s">
        <v>206</v>
      </c>
      <c r="C1578" s="16">
        <v>18.6</v>
      </c>
      <c r="D1578" s="16"/>
      <c r="E1578" s="9"/>
      <c r="F1578" s="9"/>
      <c r="G1578" s="9"/>
      <c r="H1578" s="14"/>
      <c r="I1578" s="9"/>
    </row>
    <row r="1579" ht="15.6" spans="1:9">
      <c r="A1579" s="9">
        <v>84</v>
      </c>
      <c r="B1579" s="49" t="s">
        <v>2590</v>
      </c>
      <c r="C1579" s="16">
        <v>54</v>
      </c>
      <c r="D1579" s="16"/>
      <c r="E1579" s="9"/>
      <c r="F1579" s="9"/>
      <c r="G1579" s="9"/>
      <c r="H1579" s="14"/>
      <c r="I1579" s="9"/>
    </row>
    <row r="1580" ht="15.6" spans="1:9">
      <c r="A1580" s="9">
        <v>85</v>
      </c>
      <c r="B1580" s="49" t="s">
        <v>350</v>
      </c>
      <c r="C1580" s="16">
        <v>41.8</v>
      </c>
      <c r="D1580" s="9"/>
      <c r="E1580" s="9"/>
      <c r="F1580" s="9"/>
      <c r="G1580" s="9"/>
      <c r="H1580" s="14"/>
      <c r="I1580" s="9"/>
    </row>
    <row r="1581" ht="15.6" spans="1:9">
      <c r="A1581" s="9">
        <v>86</v>
      </c>
      <c r="B1581" s="30" t="s">
        <v>2591</v>
      </c>
      <c r="C1581" s="16">
        <v>30</v>
      </c>
      <c r="D1581" s="9"/>
      <c r="E1581" s="9"/>
      <c r="F1581" s="9"/>
      <c r="G1581" s="9"/>
      <c r="H1581" s="14"/>
      <c r="I1581" s="9"/>
    </row>
    <row r="1582" ht="15.6" spans="1:9">
      <c r="A1582" s="9"/>
      <c r="B1582" s="29" t="s">
        <v>40</v>
      </c>
      <c r="C1582" s="26" t="s">
        <v>287</v>
      </c>
      <c r="D1582" s="26"/>
      <c r="E1582" s="26"/>
      <c r="F1582" s="9"/>
      <c r="G1582" s="9"/>
      <c r="H1582" s="14"/>
      <c r="I1582" s="9"/>
    </row>
    <row r="1583" ht="31.2" spans="1:9">
      <c r="A1583" s="9"/>
      <c r="B1583" s="29"/>
      <c r="C1583" s="13" t="s">
        <v>288</v>
      </c>
      <c r="D1583" s="13" t="s">
        <v>268</v>
      </c>
      <c r="E1583" s="13" t="s">
        <v>289</v>
      </c>
      <c r="F1583" s="9"/>
      <c r="G1583" s="9"/>
      <c r="H1583" s="14"/>
      <c r="I1583" s="9"/>
    </row>
    <row r="1584" ht="15.6" spans="1:9">
      <c r="A1584" s="9">
        <v>87</v>
      </c>
      <c r="B1584" s="30" t="s">
        <v>288</v>
      </c>
      <c r="C1584" s="16">
        <v>695</v>
      </c>
      <c r="D1584" s="16"/>
      <c r="E1584" s="16"/>
      <c r="F1584" s="9"/>
      <c r="G1584" s="9"/>
      <c r="H1584" s="14"/>
      <c r="I1584" s="9"/>
    </row>
    <row r="1585" ht="15.6" spans="1:9">
      <c r="A1585" s="9"/>
      <c r="B1585" s="33" t="s">
        <v>40</v>
      </c>
      <c r="C1585" s="28" t="s">
        <v>269</v>
      </c>
      <c r="D1585" s="16"/>
      <c r="E1585" s="16"/>
      <c r="F1585" s="9"/>
      <c r="G1585" s="9"/>
      <c r="H1585" s="14"/>
      <c r="I1585" s="9"/>
    </row>
    <row r="1586" ht="15.6" spans="1:9">
      <c r="A1586" s="9"/>
      <c r="B1586" s="34"/>
      <c r="C1586" s="28"/>
      <c r="D1586" s="16"/>
      <c r="E1586" s="16"/>
      <c r="F1586" s="9"/>
      <c r="G1586" s="9"/>
      <c r="H1586" s="14"/>
      <c r="I1586" s="9"/>
    </row>
    <row r="1587" ht="15.6" spans="1:9">
      <c r="A1587" s="9">
        <v>88</v>
      </c>
      <c r="B1587" s="30" t="s">
        <v>2592</v>
      </c>
      <c r="C1587" s="16">
        <v>35</v>
      </c>
      <c r="D1587" s="16"/>
      <c r="E1587" s="16"/>
      <c r="F1587" s="9"/>
      <c r="G1587" s="9"/>
      <c r="H1587" s="14"/>
      <c r="I1587" s="9"/>
    </row>
    <row r="1588" ht="15.6" spans="1:9">
      <c r="A1588" s="9"/>
      <c r="B1588" s="12" t="s">
        <v>6</v>
      </c>
      <c r="C1588" s="26" t="s">
        <v>49</v>
      </c>
      <c r="D1588" s="26"/>
      <c r="E1588" s="26"/>
      <c r="F1588" s="9"/>
      <c r="G1588" s="9"/>
      <c r="H1588" s="14"/>
      <c r="I1588" s="9"/>
    </row>
    <row r="1589" ht="15.6" spans="1:9">
      <c r="A1589" s="9"/>
      <c r="B1589" s="15" t="s">
        <v>50</v>
      </c>
      <c r="C1589" s="26">
        <v>100</v>
      </c>
      <c r="D1589" s="26">
        <v>200</v>
      </c>
      <c r="E1589" s="26" t="s">
        <v>51</v>
      </c>
      <c r="F1589" s="9"/>
      <c r="G1589" s="9"/>
      <c r="H1589" s="14"/>
      <c r="I1589" s="9"/>
    </row>
    <row r="1590" ht="15.6" spans="1:9">
      <c r="A1590" s="9">
        <v>89</v>
      </c>
      <c r="B1590" s="48" t="s">
        <v>2593</v>
      </c>
      <c r="C1590" s="16"/>
      <c r="D1590" s="16"/>
      <c r="E1590" s="16">
        <v>1</v>
      </c>
      <c r="F1590" s="9"/>
      <c r="G1590" s="9"/>
      <c r="H1590" s="14"/>
      <c r="I1590" s="9"/>
    </row>
    <row r="1591" ht="15.6" spans="1:9">
      <c r="A1591" s="9">
        <v>90</v>
      </c>
      <c r="B1591" s="48" t="s">
        <v>84</v>
      </c>
      <c r="C1591" s="16"/>
      <c r="D1591" s="16"/>
      <c r="E1591" s="16">
        <v>1</v>
      </c>
      <c r="F1591" s="9"/>
      <c r="G1591" s="9"/>
      <c r="H1591" s="14"/>
      <c r="I1591" s="9"/>
    </row>
    <row r="1592" ht="15.6" spans="1:9">
      <c r="A1592" s="9">
        <v>91</v>
      </c>
      <c r="B1592" s="48" t="s">
        <v>53</v>
      </c>
      <c r="C1592" s="16"/>
      <c r="D1592" s="16">
        <v>4</v>
      </c>
      <c r="E1592" s="16"/>
      <c r="F1592" s="9"/>
      <c r="G1592" s="9"/>
      <c r="H1592" s="14"/>
      <c r="I1592" s="9"/>
    </row>
    <row r="1593" ht="15.6" spans="1:9">
      <c r="A1593" s="9">
        <v>92</v>
      </c>
      <c r="B1593" s="48" t="s">
        <v>275</v>
      </c>
      <c r="C1593" s="16"/>
      <c r="D1593" s="16">
        <v>2</v>
      </c>
      <c r="E1593" s="16"/>
      <c r="F1593" s="9"/>
      <c r="G1593" s="9"/>
      <c r="H1593" s="14"/>
      <c r="I1593" s="9"/>
    </row>
    <row r="1594" ht="15.6" spans="1:9">
      <c r="A1594" s="9">
        <v>93</v>
      </c>
      <c r="B1594" s="48" t="s">
        <v>200</v>
      </c>
      <c r="C1594" s="16"/>
      <c r="D1594" s="16">
        <v>2</v>
      </c>
      <c r="E1594" s="16">
        <v>3</v>
      </c>
      <c r="F1594" s="9"/>
      <c r="G1594" s="9"/>
      <c r="H1594" s="14"/>
      <c r="I1594" s="9"/>
    </row>
    <row r="1595" ht="15.6" spans="1:9">
      <c r="A1595" s="9">
        <v>94</v>
      </c>
      <c r="B1595" s="48" t="s">
        <v>52</v>
      </c>
      <c r="C1595" s="16">
        <v>1</v>
      </c>
      <c r="D1595" s="16">
        <v>2</v>
      </c>
      <c r="E1595" s="16"/>
      <c r="F1595" s="9"/>
      <c r="G1595" s="9"/>
      <c r="H1595" s="14"/>
      <c r="I1595" s="9"/>
    </row>
    <row r="1596" ht="15.6" spans="1:9">
      <c r="A1596" s="9">
        <v>95</v>
      </c>
      <c r="B1596" s="48" t="s">
        <v>335</v>
      </c>
      <c r="C1596" s="16"/>
      <c r="D1596" s="16">
        <v>3</v>
      </c>
      <c r="E1596" s="16"/>
      <c r="F1596" s="9"/>
      <c r="G1596" s="9"/>
      <c r="H1596" s="14"/>
      <c r="I1596" s="9"/>
    </row>
    <row r="1597" ht="15.6" spans="1:9">
      <c r="A1597" s="9">
        <v>96</v>
      </c>
      <c r="B1597" s="48" t="s">
        <v>1604</v>
      </c>
      <c r="C1597" s="16">
        <v>4</v>
      </c>
      <c r="D1597" s="16"/>
      <c r="E1597" s="16"/>
      <c r="F1597" s="9"/>
      <c r="G1597" s="9"/>
      <c r="H1597" s="14"/>
      <c r="I1597" s="9"/>
    </row>
    <row r="1598" ht="15.6" spans="1:9">
      <c r="A1598" s="9">
        <v>97</v>
      </c>
      <c r="B1598" s="48" t="s">
        <v>53</v>
      </c>
      <c r="C1598" s="16">
        <v>2</v>
      </c>
      <c r="D1598" s="16"/>
      <c r="E1598" s="16"/>
      <c r="F1598" s="9"/>
      <c r="G1598" s="9"/>
      <c r="H1598" s="14"/>
      <c r="I1598" s="9"/>
    </row>
    <row r="1599" ht="15.6" spans="1:9">
      <c r="A1599" s="9">
        <v>98</v>
      </c>
      <c r="B1599" s="48" t="s">
        <v>271</v>
      </c>
      <c r="C1599" s="16">
        <v>4</v>
      </c>
      <c r="D1599" s="16"/>
      <c r="E1599" s="16"/>
      <c r="F1599" s="9"/>
      <c r="G1599" s="9"/>
      <c r="H1599" s="14"/>
      <c r="I1599" s="9"/>
    </row>
    <row r="1600" ht="15.6" spans="1:9">
      <c r="A1600" s="9">
        <v>99</v>
      </c>
      <c r="B1600" s="48" t="s">
        <v>2594</v>
      </c>
      <c r="C1600" s="16">
        <v>5</v>
      </c>
      <c r="D1600" s="16"/>
      <c r="E1600" s="16"/>
      <c r="F1600" s="9"/>
      <c r="G1600" s="9"/>
      <c r="H1600" s="14"/>
      <c r="I1600" s="9"/>
    </row>
    <row r="1601" ht="31.2" spans="1:9">
      <c r="A1601" s="44" t="s">
        <v>2595</v>
      </c>
      <c r="B1601" s="44"/>
      <c r="C1601" s="44"/>
      <c r="D1601" s="44"/>
      <c r="E1601" s="44"/>
      <c r="F1601" s="44"/>
      <c r="G1601" s="44"/>
      <c r="H1601" s="45" t="s">
        <v>2596</v>
      </c>
      <c r="I1601" s="9" t="s">
        <v>4</v>
      </c>
    </row>
    <row r="1602" ht="15.6" spans="1:9">
      <c r="A1602" s="11" t="s">
        <v>5</v>
      </c>
      <c r="B1602" s="12" t="s">
        <v>6</v>
      </c>
      <c r="C1602" s="13" t="s">
        <v>15</v>
      </c>
      <c r="D1602" s="13"/>
      <c r="E1602" s="13"/>
      <c r="F1602" s="13"/>
      <c r="G1602" s="13"/>
      <c r="H1602" s="14"/>
      <c r="I1602" s="9"/>
    </row>
    <row r="1603" ht="15.6" spans="1:9">
      <c r="A1603" s="9"/>
      <c r="B1603" s="15" t="s">
        <v>16</v>
      </c>
      <c r="C1603" s="13" t="s">
        <v>17</v>
      </c>
      <c r="D1603" s="13" t="s">
        <v>18</v>
      </c>
      <c r="E1603" s="13" t="s">
        <v>19</v>
      </c>
      <c r="F1603" s="13" t="s">
        <v>20</v>
      </c>
      <c r="G1603" s="13" t="s">
        <v>21</v>
      </c>
      <c r="H1603" s="14"/>
      <c r="I1603" s="9"/>
    </row>
    <row r="1604" ht="15.6" spans="1:9">
      <c r="A1604" s="9">
        <v>1</v>
      </c>
      <c r="B1604" s="15" t="s">
        <v>58</v>
      </c>
      <c r="C1604" s="16"/>
      <c r="D1604" s="16">
        <v>2</v>
      </c>
      <c r="E1604" s="16">
        <v>12</v>
      </c>
      <c r="F1604" s="16">
        <v>1</v>
      </c>
      <c r="G1604" s="16">
        <v>2</v>
      </c>
      <c r="H1604" s="14"/>
      <c r="I1604" s="9"/>
    </row>
    <row r="1605" ht="15.6" spans="1:9">
      <c r="A1605" s="9">
        <v>2</v>
      </c>
      <c r="B1605" s="15" t="s">
        <v>59</v>
      </c>
      <c r="C1605" s="16">
        <v>1</v>
      </c>
      <c r="D1605" s="16"/>
      <c r="E1605" s="16"/>
      <c r="F1605" s="16"/>
      <c r="G1605" s="16"/>
      <c r="H1605" s="14"/>
      <c r="I1605" s="9"/>
    </row>
    <row r="1606" ht="15.6" spans="1:9">
      <c r="A1606" s="9">
        <v>3</v>
      </c>
      <c r="B1606" s="15" t="s">
        <v>23</v>
      </c>
      <c r="C1606" s="16"/>
      <c r="D1606" s="16">
        <v>1</v>
      </c>
      <c r="E1606" s="16">
        <v>1</v>
      </c>
      <c r="F1606" s="16"/>
      <c r="G1606" s="16"/>
      <c r="H1606" s="14"/>
      <c r="I1606" s="9"/>
    </row>
    <row r="1607" ht="15.6" spans="1:9">
      <c r="A1607" s="9">
        <v>4</v>
      </c>
      <c r="B1607" s="15" t="s">
        <v>76</v>
      </c>
      <c r="C1607" s="16"/>
      <c r="D1607" s="16">
        <v>1</v>
      </c>
      <c r="E1607" s="16">
        <v>10</v>
      </c>
      <c r="F1607" s="16">
        <v>26</v>
      </c>
      <c r="G1607" s="16">
        <v>7</v>
      </c>
      <c r="H1607" s="14"/>
      <c r="I1607" s="9"/>
    </row>
    <row r="1608" ht="15.6" spans="1:9">
      <c r="A1608" s="9"/>
      <c r="B1608" s="12" t="s">
        <v>6</v>
      </c>
      <c r="C1608" s="13" t="s">
        <v>24</v>
      </c>
      <c r="D1608" s="13"/>
      <c r="E1608" s="13"/>
      <c r="F1608" s="13"/>
      <c r="G1608" s="13"/>
      <c r="H1608" s="14"/>
      <c r="I1608" s="9"/>
    </row>
    <row r="1609" ht="15.6" spans="1:9">
      <c r="A1609" s="9"/>
      <c r="B1609" s="15" t="s">
        <v>16</v>
      </c>
      <c r="C1609" s="13" t="s">
        <v>17</v>
      </c>
      <c r="D1609" s="13" t="s">
        <v>18</v>
      </c>
      <c r="E1609" s="13" t="s">
        <v>19</v>
      </c>
      <c r="F1609" s="13" t="s">
        <v>20</v>
      </c>
      <c r="G1609" s="13" t="s">
        <v>21</v>
      </c>
      <c r="H1609" s="14"/>
      <c r="I1609" s="9"/>
    </row>
    <row r="1610" ht="15.6" spans="1:9">
      <c r="A1610" s="9">
        <v>5</v>
      </c>
      <c r="B1610" s="17" t="s">
        <v>102</v>
      </c>
      <c r="C1610" s="16">
        <v>1</v>
      </c>
      <c r="D1610" s="16">
        <v>35</v>
      </c>
      <c r="E1610" s="16">
        <v>3</v>
      </c>
      <c r="F1610" s="16"/>
      <c r="G1610" s="16"/>
      <c r="H1610" s="14"/>
      <c r="I1610" s="9"/>
    </row>
    <row r="1611" ht="15.6" spans="1:9">
      <c r="A1611" s="9">
        <v>6</v>
      </c>
      <c r="B1611" s="17" t="s">
        <v>61</v>
      </c>
      <c r="C1611" s="16">
        <v>3</v>
      </c>
      <c r="D1611" s="16">
        <v>9</v>
      </c>
      <c r="E1611" s="16"/>
      <c r="F1611" s="16"/>
      <c r="G1611" s="16"/>
      <c r="H1611" s="14"/>
      <c r="I1611" s="9"/>
    </row>
    <row r="1612" ht="15.6" spans="1:9">
      <c r="A1612" s="9">
        <v>7</v>
      </c>
      <c r="B1612" s="17" t="s">
        <v>2597</v>
      </c>
      <c r="C1612" s="16">
        <v>4</v>
      </c>
      <c r="D1612" s="16"/>
      <c r="E1612" s="16"/>
      <c r="F1612" s="16"/>
      <c r="G1612" s="16"/>
      <c r="H1612" s="14"/>
      <c r="I1612" s="9"/>
    </row>
    <row r="1613" ht="15.6" spans="1:9">
      <c r="A1613" s="9">
        <v>8</v>
      </c>
      <c r="B1613" s="17" t="s">
        <v>1486</v>
      </c>
      <c r="C1613" s="16"/>
      <c r="D1613" s="16">
        <v>1</v>
      </c>
      <c r="E1613" s="16">
        <v>4</v>
      </c>
      <c r="F1613" s="16">
        <v>1</v>
      </c>
      <c r="G1613" s="16"/>
      <c r="H1613" s="14"/>
      <c r="I1613" s="9"/>
    </row>
    <row r="1614" ht="15.6" spans="1:9">
      <c r="A1614" s="9">
        <v>9</v>
      </c>
      <c r="B1614" s="17" t="s">
        <v>388</v>
      </c>
      <c r="C1614" s="16">
        <v>4</v>
      </c>
      <c r="D1614" s="16">
        <v>2</v>
      </c>
      <c r="E1614" s="16"/>
      <c r="F1614" s="16"/>
      <c r="G1614" s="16"/>
      <c r="H1614" s="14"/>
      <c r="I1614" s="9"/>
    </row>
    <row r="1615" ht="15.6" spans="1:9">
      <c r="A1615" s="9">
        <v>10</v>
      </c>
      <c r="B1615" s="17" t="s">
        <v>186</v>
      </c>
      <c r="C1615" s="16"/>
      <c r="D1615" s="16"/>
      <c r="E1615" s="16">
        <v>2</v>
      </c>
      <c r="F1615" s="16"/>
      <c r="G1615" s="16"/>
      <c r="H1615" s="14"/>
      <c r="I1615" s="9"/>
    </row>
    <row r="1616" ht="15.6" spans="1:9">
      <c r="A1616" s="9">
        <v>11</v>
      </c>
      <c r="B1616" s="17" t="s">
        <v>107</v>
      </c>
      <c r="C1616" s="16">
        <v>8</v>
      </c>
      <c r="D1616" s="16"/>
      <c r="E1616" s="16"/>
      <c r="F1616" s="16"/>
      <c r="G1616" s="16"/>
      <c r="H1616" s="14"/>
      <c r="I1616" s="9"/>
    </row>
    <row r="1617" ht="15.6" spans="1:9">
      <c r="A1617" s="9">
        <v>12</v>
      </c>
      <c r="B1617" s="17" t="s">
        <v>390</v>
      </c>
      <c r="C1617" s="16">
        <v>1</v>
      </c>
      <c r="D1617" s="16"/>
      <c r="E1617" s="16"/>
      <c r="F1617" s="16"/>
      <c r="G1617" s="16"/>
      <c r="H1617" s="14"/>
      <c r="I1617" s="9"/>
    </row>
    <row r="1618" ht="15.6" spans="1:9">
      <c r="A1618" s="9">
        <v>13</v>
      </c>
      <c r="B1618" s="17" t="s">
        <v>2598</v>
      </c>
      <c r="C1618" s="16"/>
      <c r="D1618" s="16">
        <v>1</v>
      </c>
      <c r="E1618" s="16"/>
      <c r="F1618" s="16"/>
      <c r="G1618" s="16"/>
      <c r="H1618" s="14"/>
      <c r="I1618" s="9"/>
    </row>
    <row r="1619" ht="15.6" spans="1:9">
      <c r="A1619" s="9">
        <v>14</v>
      </c>
      <c r="B1619" s="17" t="s">
        <v>526</v>
      </c>
      <c r="C1619" s="16"/>
      <c r="D1619" s="16">
        <v>6</v>
      </c>
      <c r="E1619" s="16">
        <v>4</v>
      </c>
      <c r="F1619" s="16">
        <v>21</v>
      </c>
      <c r="G1619" s="16">
        <v>8</v>
      </c>
      <c r="H1619" s="14"/>
      <c r="I1619" s="9"/>
    </row>
    <row r="1620" ht="15.6" spans="1:9">
      <c r="A1620" s="9">
        <v>15</v>
      </c>
      <c r="B1620" s="17" t="s">
        <v>433</v>
      </c>
      <c r="C1620" s="16"/>
      <c r="D1620" s="16"/>
      <c r="E1620" s="16">
        <v>1</v>
      </c>
      <c r="F1620" s="16">
        <v>6</v>
      </c>
      <c r="G1620" s="16">
        <v>2</v>
      </c>
      <c r="H1620" s="14"/>
      <c r="I1620" s="9"/>
    </row>
    <row r="1621" ht="15.6" spans="1:9">
      <c r="A1621" s="9">
        <v>16</v>
      </c>
      <c r="B1621" s="17" t="s">
        <v>203</v>
      </c>
      <c r="C1621" s="16"/>
      <c r="D1621" s="16">
        <v>2</v>
      </c>
      <c r="E1621" s="16"/>
      <c r="F1621" s="16"/>
      <c r="G1621" s="16"/>
      <c r="H1621" s="14"/>
      <c r="I1621" s="9"/>
    </row>
    <row r="1622" ht="15.6" spans="1:9">
      <c r="A1622" s="9">
        <v>17</v>
      </c>
      <c r="B1622" s="17" t="s">
        <v>123</v>
      </c>
      <c r="C1622" s="16"/>
      <c r="D1622" s="16"/>
      <c r="E1622" s="16">
        <v>1</v>
      </c>
      <c r="F1622" s="16"/>
      <c r="G1622" s="16"/>
      <c r="H1622" s="14"/>
      <c r="I1622" s="9"/>
    </row>
    <row r="1623" ht="15.6" spans="1:9">
      <c r="A1623" s="9">
        <v>18</v>
      </c>
      <c r="B1623" s="17" t="s">
        <v>26</v>
      </c>
      <c r="C1623" s="16">
        <v>1</v>
      </c>
      <c r="D1623" s="16">
        <v>10</v>
      </c>
      <c r="E1623" s="16">
        <v>13</v>
      </c>
      <c r="F1623" s="16">
        <v>5</v>
      </c>
      <c r="G1623" s="16">
        <v>2</v>
      </c>
      <c r="H1623" s="14"/>
      <c r="I1623" s="9"/>
    </row>
    <row r="1624" ht="15.6" spans="1:9">
      <c r="A1624" s="9">
        <v>19</v>
      </c>
      <c r="B1624" s="17" t="s">
        <v>124</v>
      </c>
      <c r="C1624" s="16"/>
      <c r="D1624" s="16">
        <v>1</v>
      </c>
      <c r="E1624" s="16"/>
      <c r="F1624" s="16"/>
      <c r="G1624" s="16"/>
      <c r="H1624" s="14"/>
      <c r="I1624" s="9"/>
    </row>
    <row r="1625" ht="15.6" spans="1:9">
      <c r="A1625" s="9">
        <v>20</v>
      </c>
      <c r="B1625" s="17" t="s">
        <v>29</v>
      </c>
      <c r="C1625" s="16">
        <v>3</v>
      </c>
      <c r="D1625" s="16">
        <v>26</v>
      </c>
      <c r="E1625" s="16"/>
      <c r="F1625" s="16"/>
      <c r="G1625" s="16"/>
      <c r="H1625" s="14"/>
      <c r="I1625" s="9"/>
    </row>
    <row r="1626" ht="15.6" spans="1:9">
      <c r="A1626" s="9">
        <v>21</v>
      </c>
      <c r="B1626" s="17" t="s">
        <v>90</v>
      </c>
      <c r="C1626" s="16">
        <v>23</v>
      </c>
      <c r="D1626" s="16"/>
      <c r="E1626" s="16"/>
      <c r="F1626" s="16"/>
      <c r="G1626" s="16"/>
      <c r="H1626" s="14"/>
      <c r="I1626" s="9"/>
    </row>
    <row r="1627" ht="15.6" spans="1:9">
      <c r="A1627" s="9">
        <v>22</v>
      </c>
      <c r="B1627" s="17" t="s">
        <v>109</v>
      </c>
      <c r="C1627" s="16"/>
      <c r="D1627" s="16">
        <v>54</v>
      </c>
      <c r="E1627" s="16">
        <v>2</v>
      </c>
      <c r="F1627" s="16"/>
      <c r="G1627" s="16"/>
      <c r="H1627" s="14"/>
      <c r="I1627" s="9"/>
    </row>
    <row r="1628" ht="15.6" spans="1:9">
      <c r="A1628" s="9"/>
      <c r="B1628" s="12" t="s">
        <v>6</v>
      </c>
      <c r="C1628" s="13" t="s">
        <v>30</v>
      </c>
      <c r="D1628" s="13"/>
      <c r="E1628" s="13"/>
      <c r="F1628" s="13"/>
      <c r="G1628" s="9"/>
      <c r="H1628" s="14"/>
      <c r="I1628" s="9"/>
    </row>
    <row r="1629" ht="15.6" spans="1:9">
      <c r="A1629" s="9"/>
      <c r="B1629" s="15" t="s">
        <v>8</v>
      </c>
      <c r="C1629" s="13">
        <v>100</v>
      </c>
      <c r="D1629" s="13">
        <v>200</v>
      </c>
      <c r="E1629" s="13">
        <v>300</v>
      </c>
      <c r="F1629" s="13" t="s">
        <v>31</v>
      </c>
      <c r="G1629" s="9"/>
      <c r="H1629" s="14"/>
      <c r="I1629" s="9"/>
    </row>
    <row r="1630" ht="15.6" spans="1:9">
      <c r="A1630" s="9">
        <v>23</v>
      </c>
      <c r="B1630" s="17" t="s">
        <v>1417</v>
      </c>
      <c r="C1630" s="16"/>
      <c r="D1630" s="16">
        <v>2</v>
      </c>
      <c r="E1630" s="16"/>
      <c r="F1630" s="16"/>
      <c r="G1630" s="9"/>
      <c r="H1630" s="14"/>
      <c r="I1630" s="9"/>
    </row>
    <row r="1631" ht="15.6" spans="1:9">
      <c r="A1631" s="9">
        <v>24</v>
      </c>
      <c r="B1631" s="17" t="s">
        <v>111</v>
      </c>
      <c r="C1631" s="16">
        <v>3</v>
      </c>
      <c r="D1631" s="16"/>
      <c r="E1631" s="16"/>
      <c r="F1631" s="16"/>
      <c r="G1631" s="9"/>
      <c r="H1631" s="14"/>
      <c r="I1631" s="9"/>
    </row>
    <row r="1632" ht="15.6" spans="1:9">
      <c r="A1632" s="9">
        <v>25</v>
      </c>
      <c r="B1632" s="17" t="s">
        <v>485</v>
      </c>
      <c r="C1632" s="16"/>
      <c r="D1632" s="16">
        <v>1</v>
      </c>
      <c r="E1632" s="16"/>
      <c r="F1632" s="16"/>
      <c r="G1632" s="9"/>
      <c r="H1632" s="14"/>
      <c r="I1632" s="9"/>
    </row>
    <row r="1633" ht="15.6" spans="1:9">
      <c r="A1633" s="9">
        <v>26</v>
      </c>
      <c r="B1633" s="17" t="s">
        <v>32</v>
      </c>
      <c r="C1633" s="16"/>
      <c r="D1633" s="16">
        <v>2</v>
      </c>
      <c r="E1633" s="16">
        <v>91</v>
      </c>
      <c r="F1633" s="16">
        <v>53</v>
      </c>
      <c r="G1633" s="9"/>
      <c r="H1633" s="14"/>
      <c r="I1633" s="9"/>
    </row>
    <row r="1634" ht="15.6" spans="1:9">
      <c r="A1634" s="9">
        <v>27</v>
      </c>
      <c r="B1634" s="17" t="s">
        <v>2599</v>
      </c>
      <c r="C1634" s="16"/>
      <c r="D1634" s="16">
        <v>15</v>
      </c>
      <c r="E1634" s="16"/>
      <c r="F1634" s="16"/>
      <c r="G1634" s="9"/>
      <c r="H1634" s="14"/>
      <c r="I1634" s="9"/>
    </row>
    <row r="1635" ht="15.6" spans="1:9">
      <c r="A1635" s="9">
        <v>28</v>
      </c>
      <c r="B1635" s="17" t="s">
        <v>97</v>
      </c>
      <c r="C1635" s="16">
        <v>3</v>
      </c>
      <c r="D1635" s="16"/>
      <c r="E1635" s="16"/>
      <c r="F1635" s="16"/>
      <c r="G1635" s="9"/>
      <c r="H1635" s="14"/>
      <c r="I1635" s="9"/>
    </row>
    <row r="1636" ht="15.6" spans="1:9">
      <c r="A1636" s="9">
        <v>29</v>
      </c>
      <c r="B1636" s="17" t="s">
        <v>110</v>
      </c>
      <c r="C1636" s="16"/>
      <c r="D1636" s="16"/>
      <c r="E1636" s="16"/>
      <c r="F1636" s="16">
        <v>7</v>
      </c>
      <c r="G1636" s="9"/>
      <c r="H1636" s="14"/>
      <c r="I1636" s="9"/>
    </row>
    <row r="1637" ht="15.6" spans="1:9">
      <c r="A1637" s="9">
        <v>30</v>
      </c>
      <c r="B1637" s="17" t="s">
        <v>12</v>
      </c>
      <c r="C1637" s="16"/>
      <c r="D1637" s="16"/>
      <c r="E1637" s="16">
        <v>1</v>
      </c>
      <c r="F1637" s="16"/>
      <c r="G1637" s="9"/>
      <c r="H1637" s="14"/>
      <c r="I1637" s="9"/>
    </row>
    <row r="1638" ht="15.6" spans="1:9">
      <c r="A1638" s="9">
        <v>31</v>
      </c>
      <c r="B1638" s="17" t="s">
        <v>2462</v>
      </c>
      <c r="C1638" s="16"/>
      <c r="D1638" s="16">
        <v>5</v>
      </c>
      <c r="E1638" s="16"/>
      <c r="F1638" s="16"/>
      <c r="G1638" s="9"/>
      <c r="H1638" s="14"/>
      <c r="I1638" s="9"/>
    </row>
    <row r="1639" ht="15.6" spans="1:9">
      <c r="A1639" s="9">
        <v>32</v>
      </c>
      <c r="B1639" s="17" t="s">
        <v>66</v>
      </c>
      <c r="C1639" s="16"/>
      <c r="D1639" s="16"/>
      <c r="E1639" s="16"/>
      <c r="F1639" s="16">
        <v>4</v>
      </c>
      <c r="G1639" s="9"/>
      <c r="H1639" s="14"/>
      <c r="I1639" s="9"/>
    </row>
    <row r="1640" ht="15.6" spans="1:9">
      <c r="A1640" s="9">
        <v>33</v>
      </c>
      <c r="B1640" s="17" t="s">
        <v>393</v>
      </c>
      <c r="C1640" s="16"/>
      <c r="D1640" s="16"/>
      <c r="E1640" s="16"/>
      <c r="F1640" s="16">
        <v>3</v>
      </c>
      <c r="G1640" s="9"/>
      <c r="H1640" s="14"/>
      <c r="I1640" s="9"/>
    </row>
    <row r="1641" ht="15.6" spans="1:9">
      <c r="A1641" s="9"/>
      <c r="B1641" s="12" t="s">
        <v>6</v>
      </c>
      <c r="C1641" s="51" t="s">
        <v>35</v>
      </c>
      <c r="D1641" s="52"/>
      <c r="E1641" s="52"/>
      <c r="F1641" s="53"/>
      <c r="G1641" s="9"/>
      <c r="H1641" s="14"/>
      <c r="I1641" s="9"/>
    </row>
    <row r="1642" ht="15.6" spans="1:9">
      <c r="A1642" s="9"/>
      <c r="B1642" s="15" t="s">
        <v>8</v>
      </c>
      <c r="C1642" s="13">
        <v>100</v>
      </c>
      <c r="D1642" s="13">
        <v>200</v>
      </c>
      <c r="E1642" s="13">
        <v>300</v>
      </c>
      <c r="F1642" s="13" t="s">
        <v>31</v>
      </c>
      <c r="G1642" s="9"/>
      <c r="H1642" s="14"/>
      <c r="I1642" s="9"/>
    </row>
    <row r="1643" ht="15.6" spans="1:9">
      <c r="A1643" s="9">
        <v>34</v>
      </c>
      <c r="B1643" s="17" t="s">
        <v>68</v>
      </c>
      <c r="C1643" s="16"/>
      <c r="D1643" s="16"/>
      <c r="E1643" s="16">
        <v>3</v>
      </c>
      <c r="F1643" s="16">
        <v>18</v>
      </c>
      <c r="G1643" s="9"/>
      <c r="H1643" s="14"/>
      <c r="I1643" s="9"/>
    </row>
    <row r="1644" ht="15.6" spans="1:9">
      <c r="A1644" s="9">
        <v>35</v>
      </c>
      <c r="B1644" s="17" t="s">
        <v>141</v>
      </c>
      <c r="C1644" s="16"/>
      <c r="D1644" s="16">
        <v>4</v>
      </c>
      <c r="E1644" s="16">
        <v>9</v>
      </c>
      <c r="F1644" s="16"/>
      <c r="G1644" s="9"/>
      <c r="H1644" s="14"/>
      <c r="I1644" s="9"/>
    </row>
    <row r="1645" ht="15.6" spans="1:9">
      <c r="A1645" s="9">
        <v>36</v>
      </c>
      <c r="B1645" s="17" t="s">
        <v>374</v>
      </c>
      <c r="C1645" s="16"/>
      <c r="D1645" s="16"/>
      <c r="E1645" s="16">
        <v>2</v>
      </c>
      <c r="F1645" s="16"/>
      <c r="G1645" s="9"/>
      <c r="H1645" s="14"/>
      <c r="I1645" s="9"/>
    </row>
    <row r="1646" ht="15.6" spans="1:9">
      <c r="A1646" s="9">
        <v>37</v>
      </c>
      <c r="B1646" s="17" t="s">
        <v>142</v>
      </c>
      <c r="C1646" s="16"/>
      <c r="D1646" s="16"/>
      <c r="E1646" s="16"/>
      <c r="F1646" s="16">
        <v>3</v>
      </c>
      <c r="G1646" s="9"/>
      <c r="H1646" s="14"/>
      <c r="I1646" s="9"/>
    </row>
    <row r="1647" ht="15.6" spans="1:9">
      <c r="A1647" s="9">
        <v>38</v>
      </c>
      <c r="B1647" s="17" t="s">
        <v>36</v>
      </c>
      <c r="C1647" s="16"/>
      <c r="D1647" s="16"/>
      <c r="E1647" s="16">
        <v>5</v>
      </c>
      <c r="F1647" s="16">
        <v>1</v>
      </c>
      <c r="G1647" s="9"/>
      <c r="H1647" s="14"/>
      <c r="I1647" s="9"/>
    </row>
    <row r="1648" ht="15.6" spans="1:9">
      <c r="A1648" s="9">
        <v>39</v>
      </c>
      <c r="B1648" s="17" t="s">
        <v>69</v>
      </c>
      <c r="C1648" s="16"/>
      <c r="D1648" s="16"/>
      <c r="E1648" s="16"/>
      <c r="F1648" s="16">
        <v>1</v>
      </c>
      <c r="G1648" s="9"/>
      <c r="H1648" s="14"/>
      <c r="I1648" s="9"/>
    </row>
    <row r="1649" ht="15.6" spans="1:9">
      <c r="A1649" s="9"/>
      <c r="B1649" s="19" t="s">
        <v>6</v>
      </c>
      <c r="C1649" s="20" t="s">
        <v>37</v>
      </c>
      <c r="D1649" s="20"/>
      <c r="E1649" s="20"/>
      <c r="F1649" s="20" t="s">
        <v>7</v>
      </c>
      <c r="G1649" s="20"/>
      <c r="H1649" s="20"/>
      <c r="I1649" s="9"/>
    </row>
    <row r="1650" ht="15.6" spans="1:9">
      <c r="A1650" s="9"/>
      <c r="B1650" s="19"/>
      <c r="C1650" s="20"/>
      <c r="D1650" s="20"/>
      <c r="E1650" s="20"/>
      <c r="F1650" s="20"/>
      <c r="G1650" s="20"/>
      <c r="H1650" s="20"/>
      <c r="I1650" s="9"/>
    </row>
    <row r="1651" ht="15.6" spans="1:9">
      <c r="A1651" s="9"/>
      <c r="B1651" s="21" t="s">
        <v>8</v>
      </c>
      <c r="C1651" s="22" t="s">
        <v>9</v>
      </c>
      <c r="D1651" s="22" t="s">
        <v>10</v>
      </c>
      <c r="E1651" s="22" t="s">
        <v>11</v>
      </c>
      <c r="F1651" s="22" t="s">
        <v>9</v>
      </c>
      <c r="G1651" s="22" t="s">
        <v>10</v>
      </c>
      <c r="H1651" s="32" t="s">
        <v>11</v>
      </c>
      <c r="I1651" s="9"/>
    </row>
    <row r="1652" ht="15.6" spans="1:9">
      <c r="A1652" s="9">
        <v>40</v>
      </c>
      <c r="B1652" s="21" t="s">
        <v>63</v>
      </c>
      <c r="C1652" s="16"/>
      <c r="D1652" s="16"/>
      <c r="E1652" s="16"/>
      <c r="F1652" s="16">
        <v>414.8</v>
      </c>
      <c r="G1652" s="16"/>
      <c r="H1652" s="16"/>
      <c r="I1652" s="9"/>
    </row>
    <row r="1653" ht="15.6" spans="1:9">
      <c r="A1653" s="9">
        <v>41</v>
      </c>
      <c r="B1653" s="21" t="s">
        <v>178</v>
      </c>
      <c r="C1653" s="16"/>
      <c r="D1653" s="16"/>
      <c r="E1653" s="16"/>
      <c r="F1653" s="16">
        <v>157.9</v>
      </c>
      <c r="G1653" s="16"/>
      <c r="H1653" s="16"/>
      <c r="I1653" s="9"/>
    </row>
    <row r="1654" ht="15.6" spans="1:9">
      <c r="A1654" s="9">
        <v>42</v>
      </c>
      <c r="B1654" s="21" t="s">
        <v>2600</v>
      </c>
      <c r="C1654" s="16"/>
      <c r="D1654" s="16"/>
      <c r="E1654" s="16"/>
      <c r="F1654" s="16">
        <v>468.6</v>
      </c>
      <c r="G1654" s="16"/>
      <c r="H1654" s="16"/>
      <c r="I1654" s="9"/>
    </row>
    <row r="1655" ht="15.6" spans="1:9">
      <c r="A1655" s="9">
        <v>43</v>
      </c>
      <c r="B1655" s="21" t="s">
        <v>111</v>
      </c>
      <c r="C1655" s="16"/>
      <c r="D1655" s="16"/>
      <c r="E1655" s="16"/>
      <c r="F1655" s="16">
        <v>382.2</v>
      </c>
      <c r="G1655" s="16"/>
      <c r="H1655" s="16"/>
      <c r="I1655" s="9"/>
    </row>
    <row r="1656" ht="15.6" spans="1:9">
      <c r="A1656" s="9">
        <v>44</v>
      </c>
      <c r="B1656" s="21" t="s">
        <v>96</v>
      </c>
      <c r="C1656" s="16"/>
      <c r="D1656" s="16"/>
      <c r="E1656" s="16"/>
      <c r="F1656" s="16">
        <v>574.2</v>
      </c>
      <c r="G1656" s="16"/>
      <c r="H1656" s="16"/>
      <c r="I1656" s="9"/>
    </row>
    <row r="1657" ht="15.6" spans="1:9">
      <c r="A1657" s="9">
        <v>45</v>
      </c>
      <c r="B1657" s="21" t="s">
        <v>70</v>
      </c>
      <c r="C1657" s="16"/>
      <c r="D1657" s="16"/>
      <c r="E1657" s="16"/>
      <c r="F1657" s="16">
        <v>46.4</v>
      </c>
      <c r="G1657" s="16"/>
      <c r="H1657" s="16"/>
      <c r="I1657" s="9"/>
    </row>
    <row r="1658" ht="15.6" spans="1:9">
      <c r="A1658" s="9">
        <v>46</v>
      </c>
      <c r="B1658" s="21" t="s">
        <v>436</v>
      </c>
      <c r="C1658" s="16"/>
      <c r="D1658" s="16"/>
      <c r="E1658" s="16"/>
      <c r="F1658" s="16">
        <v>78.3</v>
      </c>
      <c r="G1658" s="16"/>
      <c r="H1658" s="16"/>
      <c r="I1658" s="9"/>
    </row>
    <row r="1659" ht="15.6" spans="1:9">
      <c r="A1659" s="9">
        <v>47</v>
      </c>
      <c r="B1659" s="21" t="s">
        <v>38</v>
      </c>
      <c r="C1659" s="16"/>
      <c r="D1659" s="16"/>
      <c r="E1659" s="16"/>
      <c r="F1659" s="16">
        <v>168.4</v>
      </c>
      <c r="G1659" s="16"/>
      <c r="H1659" s="16"/>
      <c r="I1659" s="9"/>
    </row>
    <row r="1660" ht="15.6" spans="1:9">
      <c r="A1660" s="9">
        <v>48</v>
      </c>
      <c r="B1660" s="21" t="s">
        <v>91</v>
      </c>
      <c r="C1660" s="16"/>
      <c r="D1660" s="16"/>
      <c r="E1660" s="16"/>
      <c r="F1660" s="16">
        <v>256.5</v>
      </c>
      <c r="G1660" s="16"/>
      <c r="H1660" s="16"/>
      <c r="I1660" s="9"/>
    </row>
    <row r="1661" ht="15.6" spans="1:9">
      <c r="A1661" s="9">
        <v>49</v>
      </c>
      <c r="B1661" s="21" t="s">
        <v>628</v>
      </c>
      <c r="C1661" s="16"/>
      <c r="D1661" s="16"/>
      <c r="E1661" s="16"/>
      <c r="F1661" s="16">
        <v>36.2</v>
      </c>
      <c r="G1661" s="16"/>
      <c r="H1661" s="16"/>
      <c r="I1661" s="9"/>
    </row>
    <row r="1662" ht="15.6" spans="1:9">
      <c r="A1662" s="9">
        <v>50</v>
      </c>
      <c r="B1662" s="21" t="s">
        <v>1960</v>
      </c>
      <c r="C1662" s="16"/>
      <c r="D1662" s="16"/>
      <c r="E1662" s="16"/>
      <c r="F1662" s="16">
        <v>33.4</v>
      </c>
      <c r="G1662" s="16"/>
      <c r="H1662" s="16"/>
      <c r="I1662" s="9"/>
    </row>
    <row r="1663" ht="15.6" spans="1:9">
      <c r="A1663" s="9">
        <v>51</v>
      </c>
      <c r="B1663" s="21" t="s">
        <v>97</v>
      </c>
      <c r="C1663" s="16"/>
      <c r="D1663" s="16"/>
      <c r="E1663" s="16"/>
      <c r="F1663" s="16">
        <v>175.3</v>
      </c>
      <c r="G1663" s="16"/>
      <c r="H1663" s="16"/>
      <c r="I1663" s="9"/>
    </row>
    <row r="1664" ht="15.6" spans="1:9">
      <c r="A1664" s="9">
        <v>52</v>
      </c>
      <c r="B1664" s="21" t="s">
        <v>81</v>
      </c>
      <c r="C1664" s="16"/>
      <c r="D1664" s="16"/>
      <c r="E1664" s="16"/>
      <c r="F1664" s="16">
        <v>148.3</v>
      </c>
      <c r="G1664" s="16"/>
      <c r="H1664" s="16"/>
      <c r="I1664" s="9"/>
    </row>
    <row r="1665" ht="15.6" spans="1:9">
      <c r="A1665" s="9">
        <v>53</v>
      </c>
      <c r="B1665" s="21" t="s">
        <v>397</v>
      </c>
      <c r="C1665" s="16"/>
      <c r="D1665" s="16"/>
      <c r="E1665" s="16"/>
      <c r="F1665" s="16">
        <v>68.4</v>
      </c>
      <c r="G1665" s="16"/>
      <c r="H1665" s="16"/>
      <c r="I1665" s="9"/>
    </row>
    <row r="1666" ht="15.6" spans="1:9">
      <c r="A1666" s="9">
        <v>54</v>
      </c>
      <c r="B1666" s="21" t="s">
        <v>92</v>
      </c>
      <c r="C1666" s="16"/>
      <c r="D1666" s="16"/>
      <c r="E1666" s="16"/>
      <c r="F1666" s="16">
        <v>116</v>
      </c>
      <c r="G1666" s="16"/>
      <c r="H1666" s="16"/>
      <c r="I1666" s="9"/>
    </row>
    <row r="1667" ht="15.6" spans="1:9">
      <c r="A1667" s="9">
        <v>55</v>
      </c>
      <c r="B1667" s="21" t="s">
        <v>177</v>
      </c>
      <c r="C1667" s="16"/>
      <c r="D1667" s="16"/>
      <c r="E1667" s="16"/>
      <c r="F1667" s="16">
        <v>172.7</v>
      </c>
      <c r="G1667" s="16"/>
      <c r="H1667" s="16"/>
      <c r="I1667" s="9"/>
    </row>
    <row r="1668" ht="15.6" spans="1:9">
      <c r="A1668" s="9">
        <v>56</v>
      </c>
      <c r="B1668" s="21" t="s">
        <v>349</v>
      </c>
      <c r="C1668" s="16">
        <v>129.5</v>
      </c>
      <c r="D1668" s="16"/>
      <c r="E1668" s="16"/>
      <c r="F1668" s="16"/>
      <c r="G1668" s="16"/>
      <c r="H1668" s="16"/>
      <c r="I1668" s="9"/>
    </row>
    <row r="1669" ht="15.6" spans="1:9">
      <c r="A1669" s="9">
        <v>57</v>
      </c>
      <c r="B1669" s="21" t="s">
        <v>34</v>
      </c>
      <c r="C1669" s="16"/>
      <c r="D1669" s="16"/>
      <c r="E1669" s="16"/>
      <c r="F1669" s="16">
        <v>159.3</v>
      </c>
      <c r="G1669" s="16"/>
      <c r="H1669" s="16"/>
      <c r="I1669" s="9"/>
    </row>
    <row r="1670" ht="15.6" spans="1:9">
      <c r="A1670" s="9">
        <v>58</v>
      </c>
      <c r="B1670" s="21" t="s">
        <v>12</v>
      </c>
      <c r="C1670" s="16"/>
      <c r="D1670" s="16"/>
      <c r="E1670" s="16"/>
      <c r="F1670" s="16"/>
      <c r="G1670" s="16">
        <v>75.7</v>
      </c>
      <c r="H1670" s="16"/>
      <c r="I1670" s="9"/>
    </row>
    <row r="1671" ht="15.6" spans="1:9">
      <c r="A1671" s="9">
        <v>59</v>
      </c>
      <c r="B1671" s="21" t="s">
        <v>545</v>
      </c>
      <c r="C1671" s="16"/>
      <c r="D1671" s="16"/>
      <c r="E1671" s="16"/>
      <c r="F1671" s="16">
        <v>59.5</v>
      </c>
      <c r="G1671" s="16"/>
      <c r="H1671" s="16"/>
      <c r="I1671" s="9"/>
    </row>
    <row r="1672" ht="15.6" spans="1:9">
      <c r="A1672" s="9">
        <v>60</v>
      </c>
      <c r="B1672" s="21" t="s">
        <v>274</v>
      </c>
      <c r="C1672" s="16"/>
      <c r="D1672" s="16"/>
      <c r="E1672" s="16"/>
      <c r="F1672" s="16">
        <v>229.2</v>
      </c>
      <c r="G1672" s="16"/>
      <c r="H1672" s="16"/>
      <c r="I1672" s="9"/>
    </row>
    <row r="1673" ht="15.6" spans="1:9">
      <c r="A1673" s="9"/>
      <c r="B1673" s="25" t="s">
        <v>40</v>
      </c>
      <c r="C1673" s="26" t="s">
        <v>41</v>
      </c>
      <c r="D1673" s="26"/>
      <c r="E1673" s="26"/>
      <c r="F1673" s="9"/>
      <c r="G1673" s="9"/>
      <c r="H1673" s="14"/>
      <c r="I1673" s="9"/>
    </row>
    <row r="1674" ht="15.6" spans="1:9">
      <c r="A1674" s="9"/>
      <c r="B1674" s="25"/>
      <c r="C1674" s="13" t="s">
        <v>42</v>
      </c>
      <c r="D1674" s="13" t="s">
        <v>43</v>
      </c>
      <c r="E1674" s="13" t="s">
        <v>44</v>
      </c>
      <c r="F1674" s="9"/>
      <c r="G1674" s="9"/>
      <c r="H1674" s="14"/>
      <c r="I1674" s="9"/>
    </row>
    <row r="1675" ht="15.6" spans="1:9">
      <c r="A1675" s="9">
        <v>61</v>
      </c>
      <c r="B1675" s="15" t="s">
        <v>888</v>
      </c>
      <c r="C1675" s="16"/>
      <c r="D1675" s="16"/>
      <c r="E1675" s="16">
        <v>145.4</v>
      </c>
      <c r="F1675" s="9"/>
      <c r="G1675" s="9"/>
      <c r="H1675" s="14"/>
      <c r="I1675" s="9"/>
    </row>
    <row r="1676" ht="15.6" spans="1:9">
      <c r="A1676" s="9">
        <v>62</v>
      </c>
      <c r="B1676" s="15" t="s">
        <v>45</v>
      </c>
      <c r="C1676" s="16"/>
      <c r="D1676" s="16"/>
      <c r="E1676" s="16">
        <v>2164.4</v>
      </c>
      <c r="F1676" s="9"/>
      <c r="G1676" s="9"/>
      <c r="H1676" s="14"/>
      <c r="I1676" s="9"/>
    </row>
    <row r="1677" ht="15.6" spans="1:9">
      <c r="A1677" s="9">
        <v>63</v>
      </c>
      <c r="B1677" s="15" t="s">
        <v>191</v>
      </c>
      <c r="C1677" s="16"/>
      <c r="D1677" s="16"/>
      <c r="E1677" s="16">
        <v>795.1</v>
      </c>
      <c r="F1677" s="9"/>
      <c r="G1677" s="9"/>
      <c r="H1677" s="14"/>
      <c r="I1677" s="9"/>
    </row>
    <row r="1678" ht="15.6" spans="1:9">
      <c r="A1678" s="9"/>
      <c r="B1678" s="25" t="s">
        <v>40</v>
      </c>
      <c r="C1678" s="26" t="s">
        <v>46</v>
      </c>
      <c r="D1678" s="9"/>
      <c r="E1678" s="9"/>
      <c r="F1678" s="9"/>
      <c r="G1678" s="9"/>
      <c r="H1678" s="14"/>
      <c r="I1678" s="9"/>
    </row>
    <row r="1679" ht="15.6" spans="1:9">
      <c r="A1679" s="9"/>
      <c r="B1679" s="25"/>
      <c r="C1679" s="26" t="s">
        <v>47</v>
      </c>
      <c r="D1679" s="9"/>
      <c r="E1679" s="9"/>
      <c r="F1679" s="9"/>
      <c r="G1679" s="9"/>
      <c r="H1679" s="14"/>
      <c r="I1679" s="9"/>
    </row>
    <row r="1680" ht="15.6" spans="1:9">
      <c r="A1680" s="9">
        <v>64</v>
      </c>
      <c r="B1680" s="27" t="s">
        <v>206</v>
      </c>
      <c r="C1680" s="16">
        <v>8.7</v>
      </c>
      <c r="D1680" s="9"/>
      <c r="E1680" s="9"/>
      <c r="F1680" s="9"/>
      <c r="G1680" s="9"/>
      <c r="H1680" s="14"/>
      <c r="I1680" s="9"/>
    </row>
    <row r="1681" ht="15.6" spans="1:9">
      <c r="A1681" s="9">
        <v>65</v>
      </c>
      <c r="B1681" s="27" t="s">
        <v>2601</v>
      </c>
      <c r="C1681" s="16">
        <v>219</v>
      </c>
      <c r="D1681" s="9"/>
      <c r="E1681" s="9"/>
      <c r="F1681" s="9"/>
      <c r="G1681" s="9"/>
      <c r="H1681" s="14"/>
      <c r="I1681" s="9"/>
    </row>
    <row r="1682" ht="15.6" spans="1:9">
      <c r="A1682" s="9">
        <v>66</v>
      </c>
      <c r="B1682" s="27" t="s">
        <v>2602</v>
      </c>
      <c r="C1682" s="16">
        <v>68.6</v>
      </c>
      <c r="D1682" s="9"/>
      <c r="E1682" s="9"/>
      <c r="F1682" s="9"/>
      <c r="G1682" s="9"/>
      <c r="H1682" s="14"/>
      <c r="I1682" s="9"/>
    </row>
    <row r="1683" ht="15.6" spans="1:9">
      <c r="A1683" s="9">
        <v>67</v>
      </c>
      <c r="B1683" s="27" t="s">
        <v>400</v>
      </c>
      <c r="C1683" s="16">
        <v>699.2</v>
      </c>
      <c r="D1683" s="9"/>
      <c r="E1683" s="9"/>
      <c r="F1683" s="9"/>
      <c r="G1683" s="9"/>
      <c r="H1683" s="14"/>
      <c r="I1683" s="9"/>
    </row>
    <row r="1684" ht="15.6" spans="1:9">
      <c r="A1684" s="9">
        <v>68</v>
      </c>
      <c r="B1684" s="27" t="s">
        <v>143</v>
      </c>
      <c r="C1684" s="16">
        <v>2852.8</v>
      </c>
      <c r="D1684" s="9"/>
      <c r="E1684" s="9"/>
      <c r="F1684" s="9"/>
      <c r="G1684" s="9"/>
      <c r="H1684" s="14"/>
      <c r="I1684" s="9"/>
    </row>
    <row r="1685" ht="15.6" spans="1:9">
      <c r="A1685" s="9">
        <v>69</v>
      </c>
      <c r="B1685" s="27" t="s">
        <v>488</v>
      </c>
      <c r="C1685" s="16">
        <v>85.9</v>
      </c>
      <c r="D1685" s="9"/>
      <c r="E1685" s="9"/>
      <c r="F1685" s="9"/>
      <c r="G1685" s="9"/>
      <c r="H1685" s="14"/>
      <c r="I1685" s="9"/>
    </row>
    <row r="1686" ht="15.6" spans="1:9">
      <c r="A1686" s="9">
        <v>70</v>
      </c>
      <c r="B1686" s="27" t="s">
        <v>205</v>
      </c>
      <c r="C1686" s="16">
        <v>819.5</v>
      </c>
      <c r="D1686" s="9"/>
      <c r="E1686" s="9"/>
      <c r="F1686" s="9"/>
      <c r="G1686" s="9"/>
      <c r="H1686" s="14"/>
      <c r="I1686" s="9"/>
    </row>
    <row r="1687" ht="15.6" spans="1:9">
      <c r="A1687" s="9">
        <v>71</v>
      </c>
      <c r="B1687" s="27" t="s">
        <v>112</v>
      </c>
      <c r="C1687" s="16">
        <v>183.5</v>
      </c>
      <c r="D1687" s="9"/>
      <c r="E1687" s="9"/>
      <c r="F1687" s="9"/>
      <c r="G1687" s="9"/>
      <c r="H1687" s="14"/>
      <c r="I1687" s="9"/>
    </row>
    <row r="1688" ht="15.6" spans="1:9">
      <c r="A1688" s="9">
        <v>72</v>
      </c>
      <c r="B1688" s="27" t="s">
        <v>2603</v>
      </c>
      <c r="C1688" s="16">
        <v>201.1</v>
      </c>
      <c r="D1688" s="9"/>
      <c r="E1688" s="9"/>
      <c r="F1688" s="9"/>
      <c r="G1688" s="9"/>
      <c r="H1688" s="14"/>
      <c r="I1688" s="9"/>
    </row>
    <row r="1689" ht="15.6" spans="1:9">
      <c r="A1689" s="9">
        <v>73</v>
      </c>
      <c r="B1689" s="27" t="s">
        <v>48</v>
      </c>
      <c r="C1689" s="16">
        <v>1424</v>
      </c>
      <c r="D1689" s="9"/>
      <c r="E1689" s="9"/>
      <c r="F1689" s="9"/>
      <c r="G1689" s="9"/>
      <c r="H1689" s="14"/>
      <c r="I1689" s="9"/>
    </row>
    <row r="1690" ht="15.6" spans="1:9">
      <c r="A1690" s="9">
        <v>74</v>
      </c>
      <c r="B1690" s="27" t="s">
        <v>2604</v>
      </c>
      <c r="C1690" s="16">
        <v>89.3</v>
      </c>
      <c r="D1690" s="9"/>
      <c r="E1690" s="9"/>
      <c r="F1690" s="9"/>
      <c r="G1690" s="9"/>
      <c r="H1690" s="14"/>
      <c r="I1690" s="9"/>
    </row>
    <row r="1691" ht="15.6" spans="1:9">
      <c r="A1691" s="9">
        <v>75</v>
      </c>
      <c r="B1691" s="27" t="s">
        <v>2605</v>
      </c>
      <c r="C1691" s="16">
        <v>19.6</v>
      </c>
      <c r="D1691" s="9"/>
      <c r="E1691" s="9"/>
      <c r="F1691" s="9"/>
      <c r="G1691" s="9"/>
      <c r="H1691" s="14"/>
      <c r="I1691" s="9"/>
    </row>
    <row r="1692" ht="15.6" spans="1:9">
      <c r="A1692" s="9">
        <v>76</v>
      </c>
      <c r="B1692" s="27" t="s">
        <v>259</v>
      </c>
      <c r="C1692" s="16">
        <v>15.7</v>
      </c>
      <c r="D1692" s="9"/>
      <c r="E1692" s="9"/>
      <c r="F1692" s="9"/>
      <c r="G1692" s="9"/>
      <c r="H1692" s="14"/>
      <c r="I1692" s="9"/>
    </row>
    <row r="1693" ht="15.6" spans="1:9">
      <c r="A1693" s="9">
        <v>77</v>
      </c>
      <c r="B1693" s="27" t="s">
        <v>404</v>
      </c>
      <c r="C1693" s="16">
        <v>168.5</v>
      </c>
      <c r="D1693" s="9"/>
      <c r="E1693" s="9"/>
      <c r="F1693" s="9"/>
      <c r="G1693" s="9"/>
      <c r="H1693" s="14"/>
      <c r="I1693" s="9"/>
    </row>
    <row r="1694" ht="15.6" spans="1:9">
      <c r="A1694" s="9"/>
      <c r="B1694" s="29" t="s">
        <v>40</v>
      </c>
      <c r="C1694" s="26" t="s">
        <v>287</v>
      </c>
      <c r="D1694" s="26"/>
      <c r="E1694" s="26"/>
      <c r="F1694" s="9"/>
      <c r="G1694" s="9"/>
      <c r="H1694" s="14"/>
      <c r="I1694" s="9"/>
    </row>
    <row r="1695" ht="31.2" spans="1:9">
      <c r="A1695" s="9"/>
      <c r="B1695" s="29"/>
      <c r="C1695" s="13" t="s">
        <v>288</v>
      </c>
      <c r="D1695" s="13" t="s">
        <v>268</v>
      </c>
      <c r="E1695" s="13" t="s">
        <v>289</v>
      </c>
      <c r="F1695" s="9"/>
      <c r="G1695" s="9"/>
      <c r="H1695" s="14"/>
      <c r="I1695" s="9"/>
    </row>
    <row r="1696" ht="15.6" spans="1:9">
      <c r="A1696" s="9">
        <v>78</v>
      </c>
      <c r="B1696" s="30" t="s">
        <v>288</v>
      </c>
      <c r="C1696" s="16">
        <v>155</v>
      </c>
      <c r="D1696" s="16"/>
      <c r="E1696" s="16"/>
      <c r="F1696" s="9"/>
      <c r="G1696" s="9"/>
      <c r="H1696" s="14"/>
      <c r="I1696" s="9"/>
    </row>
    <row r="1697" ht="15.6" spans="1:9">
      <c r="A1697" s="9"/>
      <c r="B1697" s="25" t="s">
        <v>40</v>
      </c>
      <c r="C1697" s="26" t="s">
        <v>194</v>
      </c>
      <c r="D1697" s="26"/>
      <c r="E1697" s="26"/>
      <c r="F1697" s="9"/>
      <c r="G1697" s="9"/>
      <c r="H1697" s="14"/>
      <c r="I1697" s="9"/>
    </row>
    <row r="1698" ht="46.8" spans="1:9">
      <c r="A1698" s="9"/>
      <c r="B1698" s="25"/>
      <c r="C1698" s="28" t="s">
        <v>195</v>
      </c>
      <c r="D1698" s="28" t="s">
        <v>196</v>
      </c>
      <c r="E1698" s="28" t="s">
        <v>197</v>
      </c>
      <c r="F1698" s="9"/>
      <c r="G1698" s="9"/>
      <c r="H1698" s="14"/>
      <c r="I1698" s="9"/>
    </row>
    <row r="1699" ht="15.6" spans="1:9">
      <c r="A1699" s="9">
        <v>79</v>
      </c>
      <c r="B1699" s="27" t="s">
        <v>264</v>
      </c>
      <c r="C1699" s="16">
        <v>2</v>
      </c>
      <c r="D1699" s="16"/>
      <c r="E1699" s="16"/>
      <c r="F1699" s="9"/>
      <c r="G1699" s="9"/>
      <c r="H1699" s="14"/>
      <c r="I1699" s="9"/>
    </row>
    <row r="1700" ht="15.6" spans="1:9">
      <c r="A1700" s="9"/>
      <c r="B1700" s="33" t="s">
        <v>40</v>
      </c>
      <c r="C1700" s="28" t="s">
        <v>269</v>
      </c>
      <c r="D1700" s="16"/>
      <c r="E1700" s="16"/>
      <c r="F1700" s="9"/>
      <c r="G1700" s="9"/>
      <c r="H1700" s="14"/>
      <c r="I1700" s="9"/>
    </row>
    <row r="1701" ht="15.6" spans="1:9">
      <c r="A1701" s="9"/>
      <c r="B1701" s="34"/>
      <c r="C1701" s="28"/>
      <c r="D1701" s="16"/>
      <c r="E1701" s="16"/>
      <c r="F1701" s="9"/>
      <c r="G1701" s="9"/>
      <c r="H1701" s="14"/>
      <c r="I1701" s="9"/>
    </row>
    <row r="1702" ht="15.6" spans="1:9">
      <c r="A1702" s="9">
        <v>80</v>
      </c>
      <c r="B1702" s="27" t="s">
        <v>1744</v>
      </c>
      <c r="C1702" s="16">
        <v>64</v>
      </c>
      <c r="D1702" s="16"/>
      <c r="E1702" s="16"/>
      <c r="F1702" s="9"/>
      <c r="G1702" s="9"/>
      <c r="H1702" s="14"/>
      <c r="I1702" s="9"/>
    </row>
    <row r="1703" ht="15.6" spans="1:9">
      <c r="A1703" s="9">
        <v>81</v>
      </c>
      <c r="B1703" s="27" t="s">
        <v>270</v>
      </c>
      <c r="C1703" s="16">
        <v>1</v>
      </c>
      <c r="D1703" s="16"/>
      <c r="E1703" s="16"/>
      <c r="F1703" s="9"/>
      <c r="G1703" s="9"/>
      <c r="H1703" s="14"/>
      <c r="I1703" s="9"/>
    </row>
    <row r="1704" ht="15.6" spans="1:9">
      <c r="A1704" s="9"/>
      <c r="B1704" s="12" t="s">
        <v>6</v>
      </c>
      <c r="C1704" s="26" t="s">
        <v>49</v>
      </c>
      <c r="D1704" s="26"/>
      <c r="E1704" s="26"/>
      <c r="F1704" s="9"/>
      <c r="G1704" s="9"/>
      <c r="H1704" s="14"/>
      <c r="I1704" s="9"/>
    </row>
    <row r="1705" ht="15.6" spans="1:9">
      <c r="A1705" s="9"/>
      <c r="B1705" s="15" t="s">
        <v>50</v>
      </c>
      <c r="C1705" s="26">
        <v>100</v>
      </c>
      <c r="D1705" s="26">
        <v>200</v>
      </c>
      <c r="E1705" s="26" t="s">
        <v>51</v>
      </c>
      <c r="F1705" s="9"/>
      <c r="G1705" s="9"/>
      <c r="H1705" s="14"/>
      <c r="I1705" s="9"/>
    </row>
    <row r="1706" ht="15.6" spans="1:9">
      <c r="A1706" s="9">
        <v>82</v>
      </c>
      <c r="B1706" s="17" t="s">
        <v>271</v>
      </c>
      <c r="C1706" s="16">
        <v>76</v>
      </c>
      <c r="D1706" s="16">
        <v>3</v>
      </c>
      <c r="E1706" s="16"/>
      <c r="F1706" s="9"/>
      <c r="G1706" s="9"/>
      <c r="H1706" s="14"/>
      <c r="I1706" s="9"/>
    </row>
    <row r="1707" ht="15.6" spans="1:9">
      <c r="A1707" s="9">
        <v>83</v>
      </c>
      <c r="B1707" s="17" t="s">
        <v>275</v>
      </c>
      <c r="C1707" s="16"/>
      <c r="D1707" s="16">
        <v>2</v>
      </c>
      <c r="E1707" s="16"/>
      <c r="F1707" s="9"/>
      <c r="G1707" s="9"/>
      <c r="H1707" s="14"/>
      <c r="I1707" s="9"/>
    </row>
    <row r="1708" ht="15.6" spans="1:9">
      <c r="A1708" s="9">
        <v>84</v>
      </c>
      <c r="B1708" s="17" t="s">
        <v>260</v>
      </c>
      <c r="C1708" s="16"/>
      <c r="D1708" s="16">
        <v>2</v>
      </c>
      <c r="E1708" s="16"/>
      <c r="F1708" s="9"/>
      <c r="G1708" s="9"/>
      <c r="H1708" s="14"/>
      <c r="I1708" s="9"/>
    </row>
    <row r="1709" ht="15.6" spans="1:9">
      <c r="A1709" s="9">
        <v>85</v>
      </c>
      <c r="B1709" s="17" t="s">
        <v>52</v>
      </c>
      <c r="C1709" s="16">
        <v>4</v>
      </c>
      <c r="D1709" s="16">
        <v>9</v>
      </c>
      <c r="E1709" s="16">
        <v>2</v>
      </c>
      <c r="F1709" s="9"/>
      <c r="G1709" s="9"/>
      <c r="H1709" s="14"/>
      <c r="I1709" s="9"/>
    </row>
    <row r="1710" ht="15.6" spans="1:9">
      <c r="A1710" s="9">
        <v>86</v>
      </c>
      <c r="B1710" s="17" t="s">
        <v>84</v>
      </c>
      <c r="C1710" s="16"/>
      <c r="D1710" s="16">
        <v>10</v>
      </c>
      <c r="E1710" s="16">
        <v>3</v>
      </c>
      <c r="F1710" s="9"/>
      <c r="G1710" s="9"/>
      <c r="H1710" s="14"/>
      <c r="I1710" s="9"/>
    </row>
    <row r="1711" ht="15.6" spans="1:9">
      <c r="A1711" s="9">
        <v>87</v>
      </c>
      <c r="B1711" s="17" t="s">
        <v>53</v>
      </c>
      <c r="C1711" s="16">
        <v>15</v>
      </c>
      <c r="D1711" s="16">
        <v>48</v>
      </c>
      <c r="E1711" s="16"/>
      <c r="F1711" s="9"/>
      <c r="G1711" s="9"/>
      <c r="H1711" s="14"/>
      <c r="I1711" s="9"/>
    </row>
    <row r="1712" ht="15.6" spans="1:9">
      <c r="A1712" s="9">
        <v>88</v>
      </c>
      <c r="B1712" s="17" t="s">
        <v>985</v>
      </c>
      <c r="C1712" s="16">
        <v>2</v>
      </c>
      <c r="D1712" s="16">
        <v>2</v>
      </c>
      <c r="E1712" s="16"/>
      <c r="F1712" s="9"/>
      <c r="G1712" s="9"/>
      <c r="H1712" s="14"/>
      <c r="I1712" s="9"/>
    </row>
    <row r="1713" ht="15.6" spans="1:9">
      <c r="A1713" s="9">
        <v>89</v>
      </c>
      <c r="B1713" s="17" t="s">
        <v>335</v>
      </c>
      <c r="C1713" s="16">
        <v>5</v>
      </c>
      <c r="D1713" s="16">
        <v>12</v>
      </c>
      <c r="E1713" s="16"/>
      <c r="F1713" s="9"/>
      <c r="G1713" s="9"/>
      <c r="H1713" s="14"/>
      <c r="I1713" s="9"/>
    </row>
    <row r="1714" ht="15.6" spans="1:9">
      <c r="A1714" s="9">
        <v>90</v>
      </c>
      <c r="B1714" s="17" t="s">
        <v>2606</v>
      </c>
      <c r="C1714" s="16">
        <v>51</v>
      </c>
      <c r="D1714" s="16">
        <v>6</v>
      </c>
      <c r="E1714" s="16"/>
      <c r="F1714" s="9"/>
      <c r="G1714" s="9"/>
      <c r="H1714" s="14"/>
      <c r="I1714" s="9"/>
    </row>
    <row r="1715" ht="31.2" spans="1:9">
      <c r="A1715" s="9" t="s">
        <v>2607</v>
      </c>
      <c r="B1715" s="9"/>
      <c r="C1715" s="9"/>
      <c r="D1715" s="9"/>
      <c r="E1715" s="9"/>
      <c r="F1715" s="9"/>
      <c r="G1715" s="9"/>
      <c r="H1715" s="10" t="s">
        <v>2608</v>
      </c>
      <c r="I1715" s="9" t="s">
        <v>4</v>
      </c>
    </row>
    <row r="1716" ht="15.6" spans="1:9">
      <c r="A1716" s="11" t="s">
        <v>5</v>
      </c>
      <c r="B1716" s="12" t="s">
        <v>6</v>
      </c>
      <c r="C1716" s="13" t="s">
        <v>15</v>
      </c>
      <c r="D1716" s="13"/>
      <c r="E1716" s="13"/>
      <c r="F1716" s="13"/>
      <c r="G1716" s="13"/>
      <c r="H1716" s="14"/>
      <c r="I1716" s="9"/>
    </row>
    <row r="1717" ht="15.6" spans="1:9">
      <c r="A1717" s="9"/>
      <c r="B1717" s="15" t="s">
        <v>16</v>
      </c>
      <c r="C1717" s="13" t="s">
        <v>17</v>
      </c>
      <c r="D1717" s="13" t="s">
        <v>18</v>
      </c>
      <c r="E1717" s="13" t="s">
        <v>19</v>
      </c>
      <c r="F1717" s="13" t="s">
        <v>20</v>
      </c>
      <c r="G1717" s="13" t="s">
        <v>21</v>
      </c>
      <c r="H1717" s="14"/>
      <c r="I1717" s="9"/>
    </row>
    <row r="1718" ht="15.6" spans="1:9">
      <c r="A1718" s="9">
        <v>1</v>
      </c>
      <c r="B1718" s="15" t="s">
        <v>89</v>
      </c>
      <c r="C1718" s="16"/>
      <c r="D1718" s="16"/>
      <c r="E1718" s="16">
        <v>34</v>
      </c>
      <c r="F1718" s="16"/>
      <c r="G1718" s="16"/>
      <c r="H1718" s="14"/>
      <c r="I1718" s="9"/>
    </row>
    <row r="1719" ht="15.6" spans="1:9">
      <c r="A1719" s="9">
        <v>2</v>
      </c>
      <c r="B1719" s="15" t="s">
        <v>115</v>
      </c>
      <c r="C1719" s="16"/>
      <c r="D1719" s="16">
        <v>68</v>
      </c>
      <c r="E1719" s="16"/>
      <c r="F1719" s="16"/>
      <c r="G1719" s="16"/>
      <c r="H1719" s="14"/>
      <c r="I1719" s="9"/>
    </row>
    <row r="1720" ht="15.6" spans="1:9">
      <c r="A1720" s="9">
        <v>3</v>
      </c>
      <c r="B1720" s="15" t="s">
        <v>495</v>
      </c>
      <c r="C1720" s="16"/>
      <c r="D1720" s="16">
        <v>50</v>
      </c>
      <c r="E1720" s="16"/>
      <c r="F1720" s="16"/>
      <c r="G1720" s="16"/>
      <c r="H1720" s="14"/>
      <c r="I1720" s="9"/>
    </row>
    <row r="1721" ht="15.6" spans="1:9">
      <c r="A1721" s="9">
        <v>4</v>
      </c>
      <c r="B1721" s="15" t="s">
        <v>58</v>
      </c>
      <c r="C1721" s="16"/>
      <c r="D1721" s="16"/>
      <c r="E1721" s="16">
        <v>10</v>
      </c>
      <c r="F1721" s="16"/>
      <c r="G1721" s="16"/>
      <c r="H1721" s="14"/>
      <c r="I1721" s="9"/>
    </row>
    <row r="1722" ht="15.6" spans="1:9">
      <c r="A1722" s="9">
        <v>5</v>
      </c>
      <c r="B1722" s="15" t="s">
        <v>495</v>
      </c>
      <c r="C1722" s="16">
        <v>22</v>
      </c>
      <c r="D1722" s="16">
        <v>134</v>
      </c>
      <c r="E1722" s="16">
        <v>7</v>
      </c>
      <c r="F1722" s="16"/>
      <c r="G1722" s="16"/>
      <c r="H1722" s="14"/>
      <c r="I1722" s="9"/>
    </row>
    <row r="1723" ht="15.6" spans="1:9">
      <c r="A1723" s="9"/>
      <c r="B1723" s="12" t="s">
        <v>6</v>
      </c>
      <c r="C1723" s="13" t="s">
        <v>24</v>
      </c>
      <c r="D1723" s="13"/>
      <c r="E1723" s="13"/>
      <c r="F1723" s="13"/>
      <c r="G1723" s="13"/>
      <c r="H1723" s="14"/>
      <c r="I1723" s="9"/>
    </row>
    <row r="1724" ht="15.6" spans="1:9">
      <c r="A1724" s="9"/>
      <c r="B1724" s="15" t="s">
        <v>16</v>
      </c>
      <c r="C1724" s="13" t="s">
        <v>17</v>
      </c>
      <c r="D1724" s="13" t="s">
        <v>18</v>
      </c>
      <c r="E1724" s="13" t="s">
        <v>19</v>
      </c>
      <c r="F1724" s="13" t="s">
        <v>20</v>
      </c>
      <c r="G1724" s="13" t="s">
        <v>21</v>
      </c>
      <c r="H1724" s="14"/>
      <c r="I1724" s="9"/>
    </row>
    <row r="1725" ht="15.6" spans="1:9">
      <c r="A1725" s="9">
        <v>6</v>
      </c>
      <c r="B1725" s="15" t="s">
        <v>26</v>
      </c>
      <c r="C1725" s="16"/>
      <c r="D1725" s="16">
        <v>26</v>
      </c>
      <c r="E1725" s="16"/>
      <c r="F1725" s="16"/>
      <c r="G1725" s="16"/>
      <c r="H1725" s="14"/>
      <c r="I1725" s="9"/>
    </row>
    <row r="1726" ht="15.6" spans="1:9">
      <c r="A1726" s="9">
        <v>7</v>
      </c>
      <c r="B1726" s="15" t="s">
        <v>187</v>
      </c>
      <c r="C1726" s="16"/>
      <c r="D1726" s="16">
        <v>29</v>
      </c>
      <c r="E1726" s="16"/>
      <c r="F1726" s="16"/>
      <c r="G1726" s="16"/>
      <c r="H1726" s="14"/>
      <c r="I1726" s="9"/>
    </row>
    <row r="1727" ht="15.6" spans="1:9">
      <c r="A1727" s="9">
        <v>8</v>
      </c>
      <c r="B1727" s="15" t="s">
        <v>124</v>
      </c>
      <c r="C1727" s="16"/>
      <c r="D1727" s="16">
        <v>41</v>
      </c>
      <c r="E1727" s="16"/>
      <c r="F1727" s="16"/>
      <c r="G1727" s="16"/>
      <c r="H1727" s="14"/>
      <c r="I1727" s="9"/>
    </row>
    <row r="1728" ht="15.6" spans="1:9">
      <c r="A1728" s="9">
        <v>9</v>
      </c>
      <c r="B1728" s="15" t="s">
        <v>2557</v>
      </c>
      <c r="C1728" s="16"/>
      <c r="D1728" s="16">
        <v>9</v>
      </c>
      <c r="E1728" s="16"/>
      <c r="F1728" s="16"/>
      <c r="G1728" s="16"/>
      <c r="H1728" s="14"/>
      <c r="I1728" s="9"/>
    </row>
    <row r="1729" ht="15.6" spans="1:9">
      <c r="A1729" s="9">
        <v>10</v>
      </c>
      <c r="B1729" s="15" t="s">
        <v>102</v>
      </c>
      <c r="C1729" s="16"/>
      <c r="D1729" s="16">
        <v>12</v>
      </c>
      <c r="E1729" s="16"/>
      <c r="F1729" s="16"/>
      <c r="G1729" s="16"/>
      <c r="H1729" s="14"/>
      <c r="I1729" s="9"/>
    </row>
    <row r="1730" ht="15.6" spans="1:9">
      <c r="A1730" s="9">
        <v>11</v>
      </c>
      <c r="B1730" s="54" t="s">
        <v>61</v>
      </c>
      <c r="C1730" s="13"/>
      <c r="D1730" s="16">
        <v>62</v>
      </c>
      <c r="E1730" s="13"/>
      <c r="F1730" s="13"/>
      <c r="G1730" s="9"/>
      <c r="H1730" s="14"/>
      <c r="I1730" s="9"/>
    </row>
    <row r="1731" ht="15.6" spans="1:9">
      <c r="A1731" s="9">
        <v>12</v>
      </c>
      <c r="B1731" s="54" t="s">
        <v>1866</v>
      </c>
      <c r="C1731" s="13"/>
      <c r="D1731" s="16">
        <v>15</v>
      </c>
      <c r="E1731" s="13"/>
      <c r="F1731" s="13"/>
      <c r="G1731" s="9"/>
      <c r="H1731" s="14"/>
      <c r="I1731" s="9"/>
    </row>
    <row r="1732" ht="15.6" spans="1:9">
      <c r="A1732" s="9"/>
      <c r="B1732" s="12" t="s">
        <v>6</v>
      </c>
      <c r="C1732" s="13" t="s">
        <v>30</v>
      </c>
      <c r="D1732" s="13"/>
      <c r="E1732" s="13"/>
      <c r="F1732" s="13"/>
      <c r="G1732" s="9"/>
      <c r="H1732" s="14"/>
      <c r="I1732" s="9"/>
    </row>
    <row r="1733" ht="15.6" spans="1:9">
      <c r="A1733" s="9"/>
      <c r="B1733" s="15" t="s">
        <v>8</v>
      </c>
      <c r="C1733" s="13">
        <v>100</v>
      </c>
      <c r="D1733" s="13">
        <v>200</v>
      </c>
      <c r="E1733" s="13">
        <v>300</v>
      </c>
      <c r="F1733" s="13" t="s">
        <v>31</v>
      </c>
      <c r="G1733" s="9"/>
      <c r="H1733" s="14"/>
      <c r="I1733" s="9"/>
    </row>
    <row r="1734" ht="15.6" spans="1:9">
      <c r="A1734" s="9">
        <v>13</v>
      </c>
      <c r="B1734" s="48" t="s">
        <v>32</v>
      </c>
      <c r="C1734" s="16"/>
      <c r="D1734" s="16"/>
      <c r="E1734" s="16">
        <v>84</v>
      </c>
      <c r="F1734" s="16"/>
      <c r="G1734" s="9"/>
      <c r="H1734" s="14"/>
      <c r="I1734" s="9"/>
    </row>
    <row r="1735" ht="15.6" spans="1:9">
      <c r="A1735" s="9">
        <v>14</v>
      </c>
      <c r="B1735" s="54" t="s">
        <v>29</v>
      </c>
      <c r="C1735" s="16">
        <v>54</v>
      </c>
      <c r="D1735" s="16"/>
      <c r="E1735" s="16"/>
      <c r="F1735" s="16"/>
      <c r="G1735" s="9"/>
      <c r="H1735" s="14"/>
      <c r="I1735" s="9"/>
    </row>
    <row r="1736" ht="15.6" spans="1:9">
      <c r="A1736" s="9">
        <v>15</v>
      </c>
      <c r="B1736" s="54" t="s">
        <v>90</v>
      </c>
      <c r="C1736" s="16">
        <v>20</v>
      </c>
      <c r="D1736" s="16"/>
      <c r="E1736" s="16"/>
      <c r="F1736" s="16"/>
      <c r="G1736" s="9"/>
      <c r="H1736" s="14"/>
      <c r="I1736" s="9"/>
    </row>
    <row r="1737" ht="15.6" spans="1:9">
      <c r="A1737" s="9">
        <v>16</v>
      </c>
      <c r="B1737" s="48" t="s">
        <v>65</v>
      </c>
      <c r="C1737" s="16"/>
      <c r="D1737" s="16">
        <v>8</v>
      </c>
      <c r="E1737" s="16"/>
      <c r="F1737" s="16"/>
      <c r="G1737" s="9"/>
      <c r="H1737" s="14"/>
      <c r="I1737" s="9"/>
    </row>
    <row r="1738" ht="15.6" spans="1:9">
      <c r="A1738" s="9">
        <v>17</v>
      </c>
      <c r="B1738" s="54" t="s">
        <v>2609</v>
      </c>
      <c r="C1738" s="16"/>
      <c r="D1738" s="16">
        <v>22</v>
      </c>
      <c r="E1738" s="16"/>
      <c r="F1738" s="16"/>
      <c r="G1738" s="9"/>
      <c r="H1738" s="14"/>
      <c r="I1738" s="9"/>
    </row>
    <row r="1739" ht="15.6" spans="1:9">
      <c r="A1739" s="9">
        <v>18</v>
      </c>
      <c r="B1739" s="54" t="s">
        <v>64</v>
      </c>
      <c r="C1739" s="16"/>
      <c r="D1739" s="16">
        <v>92</v>
      </c>
      <c r="E1739" s="16"/>
      <c r="F1739" s="16"/>
      <c r="G1739" s="9"/>
      <c r="H1739" s="14"/>
      <c r="I1739" s="9"/>
    </row>
    <row r="1740" ht="15.6" spans="1:9">
      <c r="A1740" s="9"/>
      <c r="B1740" s="12" t="s">
        <v>6</v>
      </c>
      <c r="C1740" s="13" t="s">
        <v>35</v>
      </c>
      <c r="D1740" s="13"/>
      <c r="E1740" s="13"/>
      <c r="F1740" s="13"/>
      <c r="G1740" s="9"/>
      <c r="H1740" s="14"/>
      <c r="I1740" s="9"/>
    </row>
    <row r="1741" ht="15.6" spans="1:9">
      <c r="A1741" s="9"/>
      <c r="B1741" s="15" t="s">
        <v>8</v>
      </c>
      <c r="C1741" s="13">
        <v>100</v>
      </c>
      <c r="D1741" s="13">
        <v>200</v>
      </c>
      <c r="E1741" s="13">
        <v>300</v>
      </c>
      <c r="F1741" s="13" t="s">
        <v>31</v>
      </c>
      <c r="G1741" s="9"/>
      <c r="H1741" s="14"/>
      <c r="I1741" s="9"/>
    </row>
    <row r="1742" ht="15.6" spans="1:9">
      <c r="A1742" s="9">
        <v>19</v>
      </c>
      <c r="B1742" s="17" t="s">
        <v>68</v>
      </c>
      <c r="C1742" s="16">
        <v>41</v>
      </c>
      <c r="D1742" s="16"/>
      <c r="E1742" s="16"/>
      <c r="F1742" s="16"/>
      <c r="G1742" s="9"/>
      <c r="H1742" s="14"/>
      <c r="I1742" s="9"/>
    </row>
    <row r="1743" ht="15.6" spans="1:9">
      <c r="A1743" s="9"/>
      <c r="B1743" s="19" t="s">
        <v>6</v>
      </c>
      <c r="C1743" s="20" t="s">
        <v>37</v>
      </c>
      <c r="D1743" s="20"/>
      <c r="E1743" s="20"/>
      <c r="F1743" s="20" t="s">
        <v>7</v>
      </c>
      <c r="G1743" s="20"/>
      <c r="H1743" s="20"/>
      <c r="I1743" s="9"/>
    </row>
    <row r="1744" ht="15.6" spans="1:9">
      <c r="A1744" s="9"/>
      <c r="B1744" s="19"/>
      <c r="C1744" s="20"/>
      <c r="D1744" s="20"/>
      <c r="E1744" s="20"/>
      <c r="F1744" s="20"/>
      <c r="G1744" s="20"/>
      <c r="H1744" s="20"/>
      <c r="I1744" s="9"/>
    </row>
    <row r="1745" ht="15.6" spans="1:9">
      <c r="A1745" s="9"/>
      <c r="B1745" s="21" t="s">
        <v>8</v>
      </c>
      <c r="C1745" s="22" t="s">
        <v>9</v>
      </c>
      <c r="D1745" s="22" t="s">
        <v>10</v>
      </c>
      <c r="E1745" s="22" t="s">
        <v>11</v>
      </c>
      <c r="F1745" s="22" t="s">
        <v>9</v>
      </c>
      <c r="G1745" s="22" t="s">
        <v>10</v>
      </c>
      <c r="H1745" s="32" t="s">
        <v>11</v>
      </c>
      <c r="I1745" s="9"/>
    </row>
    <row r="1746" ht="15.6" spans="1:9">
      <c r="A1746" s="9">
        <v>20</v>
      </c>
      <c r="B1746" s="54" t="s">
        <v>2610</v>
      </c>
      <c r="C1746" s="22"/>
      <c r="D1746" s="22"/>
      <c r="E1746" s="22"/>
      <c r="F1746" s="16">
        <v>87.2</v>
      </c>
      <c r="G1746" s="16"/>
      <c r="H1746" s="32"/>
      <c r="I1746" s="9"/>
    </row>
    <row r="1747" ht="15.6" spans="1:9">
      <c r="A1747" s="9">
        <v>21</v>
      </c>
      <c r="B1747" s="54" t="s">
        <v>79</v>
      </c>
      <c r="C1747" s="22"/>
      <c r="D1747" s="22"/>
      <c r="E1747" s="22"/>
      <c r="F1747" s="16">
        <v>56.7</v>
      </c>
      <c r="G1747" s="16"/>
      <c r="H1747" s="32"/>
      <c r="I1747" s="9"/>
    </row>
    <row r="1748" ht="15.6" spans="1:9">
      <c r="A1748" s="9">
        <v>22</v>
      </c>
      <c r="B1748" s="21" t="s">
        <v>63</v>
      </c>
      <c r="C1748" s="16"/>
      <c r="D1748" s="16"/>
      <c r="E1748" s="16"/>
      <c r="F1748" s="16"/>
      <c r="G1748" s="16">
        <v>85.6</v>
      </c>
      <c r="H1748" s="16"/>
      <c r="I1748" s="9"/>
    </row>
    <row r="1749" ht="15.6" spans="1:9">
      <c r="A1749" s="9">
        <v>23</v>
      </c>
      <c r="B1749" s="54" t="s">
        <v>39</v>
      </c>
      <c r="C1749" s="16"/>
      <c r="D1749" s="16"/>
      <c r="E1749" s="16"/>
      <c r="F1749" s="16">
        <v>327.5</v>
      </c>
      <c r="G1749" s="16"/>
      <c r="H1749" s="16"/>
      <c r="I1749" s="9"/>
    </row>
    <row r="1750" ht="15.6" spans="1:9">
      <c r="A1750" s="9">
        <v>24</v>
      </c>
      <c r="B1750" s="54" t="s">
        <v>178</v>
      </c>
      <c r="C1750" s="16"/>
      <c r="D1750" s="16"/>
      <c r="E1750" s="16"/>
      <c r="F1750" s="16">
        <v>228.2</v>
      </c>
      <c r="G1750" s="16"/>
      <c r="H1750" s="16"/>
      <c r="I1750" s="9"/>
    </row>
    <row r="1751" ht="15.6" spans="1:9">
      <c r="A1751" s="9">
        <v>25</v>
      </c>
      <c r="B1751" s="54" t="s">
        <v>286</v>
      </c>
      <c r="C1751" s="16"/>
      <c r="D1751" s="16"/>
      <c r="E1751" s="16"/>
      <c r="F1751" s="16">
        <v>357.5</v>
      </c>
      <c r="G1751" s="16"/>
      <c r="H1751" s="16"/>
      <c r="I1751" s="9"/>
    </row>
    <row r="1752" ht="15.6" spans="1:9">
      <c r="A1752" s="9">
        <v>26</v>
      </c>
      <c r="B1752" s="54" t="s">
        <v>12</v>
      </c>
      <c r="C1752" s="16"/>
      <c r="D1752" s="16">
        <v>26.1</v>
      </c>
      <c r="E1752" s="16"/>
      <c r="F1752" s="16">
        <v>57.6</v>
      </c>
      <c r="G1752" s="16"/>
      <c r="H1752" s="16"/>
      <c r="I1752" s="9"/>
    </row>
    <row r="1753" ht="15.6" spans="1:9">
      <c r="A1753" s="9">
        <v>27</v>
      </c>
      <c r="B1753" s="54" t="s">
        <v>33</v>
      </c>
      <c r="C1753" s="26"/>
      <c r="D1753" s="26"/>
      <c r="E1753" s="26"/>
      <c r="F1753" s="16">
        <v>80.6</v>
      </c>
      <c r="G1753" s="9"/>
      <c r="H1753" s="14"/>
      <c r="I1753" s="9"/>
    </row>
    <row r="1754" ht="15.6" spans="1:9">
      <c r="A1754" s="9"/>
      <c r="B1754" s="25" t="s">
        <v>40</v>
      </c>
      <c r="C1754" s="26" t="s">
        <v>41</v>
      </c>
      <c r="D1754" s="26"/>
      <c r="E1754" s="26"/>
      <c r="F1754" s="9"/>
      <c r="G1754" s="9"/>
      <c r="H1754" s="14"/>
      <c r="I1754" s="9"/>
    </row>
    <row r="1755" ht="15.6" spans="1:9">
      <c r="A1755" s="9"/>
      <c r="B1755" s="25"/>
      <c r="C1755" s="13" t="s">
        <v>42</v>
      </c>
      <c r="D1755" s="13" t="s">
        <v>43</v>
      </c>
      <c r="E1755" s="13" t="s">
        <v>44</v>
      </c>
      <c r="F1755" s="9"/>
      <c r="G1755" s="9"/>
      <c r="H1755" s="14"/>
      <c r="I1755" s="9"/>
    </row>
    <row r="1756" ht="15.6" spans="1:9">
      <c r="A1756" s="9">
        <v>28</v>
      </c>
      <c r="B1756" s="54" t="s">
        <v>191</v>
      </c>
      <c r="C1756" s="16"/>
      <c r="D1756" s="16"/>
      <c r="E1756" s="16">
        <v>1529.9</v>
      </c>
      <c r="F1756" s="9"/>
      <c r="G1756" s="9"/>
      <c r="H1756" s="14"/>
      <c r="I1756" s="9"/>
    </row>
    <row r="1757" ht="15.6" spans="1:9">
      <c r="A1757" s="9"/>
      <c r="B1757" s="25" t="s">
        <v>40</v>
      </c>
      <c r="C1757" s="26" t="s">
        <v>46</v>
      </c>
      <c r="D1757" s="9"/>
      <c r="E1757" s="9"/>
      <c r="F1757" s="9"/>
      <c r="G1757" s="9"/>
      <c r="H1757" s="14"/>
      <c r="I1757" s="9"/>
    </row>
    <row r="1758" ht="15.6" spans="1:9">
      <c r="A1758" s="9"/>
      <c r="B1758" s="25"/>
      <c r="C1758" s="26" t="s">
        <v>47</v>
      </c>
      <c r="D1758" s="9"/>
      <c r="E1758" s="9"/>
      <c r="F1758" s="9"/>
      <c r="G1758" s="9"/>
      <c r="H1758" s="14"/>
      <c r="I1758" s="9"/>
    </row>
    <row r="1759" ht="15.6" spans="1:9">
      <c r="A1759" s="9">
        <v>29</v>
      </c>
      <c r="B1759" s="54" t="s">
        <v>143</v>
      </c>
      <c r="C1759" s="16">
        <v>239.5</v>
      </c>
      <c r="D1759" s="9"/>
      <c r="E1759" s="9"/>
      <c r="F1759" s="9"/>
      <c r="G1759" s="9"/>
      <c r="H1759" s="14"/>
      <c r="I1759" s="9"/>
    </row>
    <row r="1760" ht="15.6" spans="1:9">
      <c r="A1760" s="9">
        <v>30</v>
      </c>
      <c r="B1760" s="54" t="s">
        <v>112</v>
      </c>
      <c r="C1760" s="16">
        <v>328.6</v>
      </c>
      <c r="D1760" s="9"/>
      <c r="E1760" s="9"/>
      <c r="F1760" s="9"/>
      <c r="G1760" s="9"/>
      <c r="H1760" s="14"/>
      <c r="I1760" s="9"/>
    </row>
    <row r="1761" ht="15.6" spans="1:9">
      <c r="A1761" s="9">
        <v>31</v>
      </c>
      <c r="B1761" s="54" t="s">
        <v>1491</v>
      </c>
      <c r="C1761" s="16">
        <v>740.3</v>
      </c>
      <c r="D1761" s="9"/>
      <c r="E1761" s="9"/>
      <c r="F1761" s="9"/>
      <c r="G1761" s="9"/>
      <c r="H1761" s="14"/>
      <c r="I1761" s="9"/>
    </row>
    <row r="1762" ht="15.6" spans="1:9">
      <c r="A1762" s="9">
        <v>32</v>
      </c>
      <c r="B1762" s="54" t="s">
        <v>2611</v>
      </c>
      <c r="C1762" s="16">
        <v>430.1</v>
      </c>
      <c r="D1762" s="9"/>
      <c r="E1762" s="9"/>
      <c r="F1762" s="9"/>
      <c r="G1762" s="9"/>
      <c r="H1762" s="14"/>
      <c r="I1762" s="9"/>
    </row>
    <row r="1763" ht="15.6" spans="1:9">
      <c r="A1763" s="9">
        <v>33</v>
      </c>
      <c r="B1763" s="54" t="s">
        <v>48</v>
      </c>
      <c r="C1763" s="16">
        <v>821.6</v>
      </c>
      <c r="D1763" s="9"/>
      <c r="E1763" s="9"/>
      <c r="F1763" s="9"/>
      <c r="G1763" s="9"/>
      <c r="H1763" s="14"/>
      <c r="I1763" s="9"/>
    </row>
    <row r="1764" ht="15.6" spans="1:9">
      <c r="A1764" s="9">
        <v>34</v>
      </c>
      <c r="B1764" s="54" t="s">
        <v>488</v>
      </c>
      <c r="C1764" s="16">
        <v>308.9</v>
      </c>
      <c r="D1764" s="9"/>
      <c r="E1764" s="9"/>
      <c r="F1764" s="9"/>
      <c r="G1764" s="9"/>
      <c r="H1764" s="14"/>
      <c r="I1764" s="9"/>
    </row>
    <row r="1765" ht="15.6" spans="1:9">
      <c r="A1765" s="9">
        <v>35</v>
      </c>
      <c r="B1765" s="54" t="s">
        <v>2612</v>
      </c>
      <c r="C1765" s="16">
        <v>294</v>
      </c>
      <c r="D1765" s="9"/>
      <c r="E1765" s="9"/>
      <c r="F1765" s="9"/>
      <c r="G1765" s="9"/>
      <c r="H1765" s="14"/>
      <c r="I1765" s="9"/>
    </row>
    <row r="1766" ht="15.6" spans="1:9">
      <c r="A1766" s="9"/>
      <c r="B1766" s="12" t="s">
        <v>6</v>
      </c>
      <c r="C1766" s="26" t="s">
        <v>49</v>
      </c>
      <c r="D1766" s="26"/>
      <c r="E1766" s="26"/>
      <c r="F1766" s="9"/>
      <c r="G1766" s="9"/>
      <c r="H1766" s="14"/>
      <c r="I1766" s="9"/>
    </row>
    <row r="1767" ht="15.6" spans="1:9">
      <c r="A1767" s="9"/>
      <c r="B1767" s="15" t="s">
        <v>50</v>
      </c>
      <c r="C1767" s="26">
        <v>100</v>
      </c>
      <c r="D1767" s="26">
        <v>200</v>
      </c>
      <c r="E1767" s="26" t="s">
        <v>51</v>
      </c>
      <c r="F1767" s="9"/>
      <c r="G1767" s="9"/>
      <c r="H1767" s="14"/>
      <c r="I1767" s="9"/>
    </row>
    <row r="1768" ht="15.6" spans="1:9">
      <c r="A1768" s="9">
        <v>36</v>
      </c>
      <c r="B1768" s="54" t="s">
        <v>52</v>
      </c>
      <c r="C1768" s="16"/>
      <c r="D1768" s="16">
        <v>20</v>
      </c>
      <c r="E1768" s="16"/>
      <c r="F1768" s="9"/>
      <c r="G1768" s="9"/>
      <c r="H1768" s="14"/>
      <c r="I1768" s="9"/>
    </row>
    <row r="1769" ht="15.6" spans="1:9">
      <c r="A1769" s="9">
        <v>37</v>
      </c>
      <c r="B1769" s="54" t="s">
        <v>52</v>
      </c>
      <c r="C1769" s="16"/>
      <c r="D1769" s="16">
        <v>5</v>
      </c>
      <c r="E1769" s="16"/>
      <c r="F1769" s="9"/>
      <c r="G1769" s="9"/>
      <c r="H1769" s="14"/>
      <c r="I1769" s="9"/>
    </row>
    <row r="1770" ht="15.6" spans="1:9">
      <c r="A1770" s="9">
        <v>38</v>
      </c>
      <c r="B1770" s="54" t="s">
        <v>53</v>
      </c>
      <c r="C1770" s="16"/>
      <c r="D1770" s="16">
        <v>12</v>
      </c>
      <c r="E1770" s="16"/>
      <c r="F1770" s="9"/>
      <c r="G1770" s="9"/>
      <c r="H1770" s="14"/>
      <c r="I1770" s="9"/>
    </row>
    <row r="1771" ht="31.2" spans="1:9">
      <c r="A1771" s="9" t="s">
        <v>2613</v>
      </c>
      <c r="B1771" s="9"/>
      <c r="C1771" s="9"/>
      <c r="D1771" s="9"/>
      <c r="E1771" s="9"/>
      <c r="F1771" s="9"/>
      <c r="G1771" s="9"/>
      <c r="H1771" s="10" t="s">
        <v>2614</v>
      </c>
      <c r="I1771" s="9" t="s">
        <v>4</v>
      </c>
    </row>
    <row r="1772" ht="15.6" spans="1:9">
      <c r="A1772" s="11" t="s">
        <v>5</v>
      </c>
      <c r="B1772" s="12" t="s">
        <v>6</v>
      </c>
      <c r="C1772" s="13" t="s">
        <v>15</v>
      </c>
      <c r="D1772" s="13"/>
      <c r="E1772" s="13"/>
      <c r="F1772" s="13"/>
      <c r="G1772" s="13"/>
      <c r="H1772" s="14"/>
      <c r="I1772" s="9"/>
    </row>
    <row r="1773" ht="15.6" spans="1:9">
      <c r="A1773" s="9"/>
      <c r="B1773" s="15" t="s">
        <v>16</v>
      </c>
      <c r="C1773" s="13" t="s">
        <v>17</v>
      </c>
      <c r="D1773" s="13" t="s">
        <v>18</v>
      </c>
      <c r="E1773" s="13" t="s">
        <v>19</v>
      </c>
      <c r="F1773" s="13" t="s">
        <v>20</v>
      </c>
      <c r="G1773" s="13" t="s">
        <v>21</v>
      </c>
      <c r="H1773" s="14"/>
      <c r="I1773" s="9"/>
    </row>
    <row r="1774" ht="15.6" spans="1:9">
      <c r="A1774" s="9">
        <v>1</v>
      </c>
      <c r="B1774" s="15" t="s">
        <v>58</v>
      </c>
      <c r="C1774" s="16"/>
      <c r="D1774" s="16"/>
      <c r="E1774" s="16">
        <v>1</v>
      </c>
      <c r="F1774" s="16">
        <v>3</v>
      </c>
      <c r="G1774" s="16"/>
      <c r="H1774" s="14"/>
      <c r="I1774" s="9"/>
    </row>
    <row r="1775" ht="15.6" spans="1:9">
      <c r="A1775" s="9">
        <v>2</v>
      </c>
      <c r="B1775" s="15" t="s">
        <v>59</v>
      </c>
      <c r="C1775" s="16">
        <v>2</v>
      </c>
      <c r="D1775" s="16">
        <v>7</v>
      </c>
      <c r="E1775" s="16">
        <v>3</v>
      </c>
      <c r="F1775" s="16"/>
      <c r="G1775" s="16"/>
      <c r="H1775" s="14"/>
      <c r="I1775" s="9"/>
    </row>
    <row r="1776" ht="15.6" spans="1:9">
      <c r="A1776" s="9">
        <v>3</v>
      </c>
      <c r="B1776" s="15" t="s">
        <v>115</v>
      </c>
      <c r="C1776" s="16">
        <v>3</v>
      </c>
      <c r="D1776" s="16">
        <v>22</v>
      </c>
      <c r="E1776" s="16">
        <v>29</v>
      </c>
      <c r="F1776" s="16">
        <v>4</v>
      </c>
      <c r="G1776" s="16"/>
      <c r="H1776" s="14"/>
      <c r="I1776" s="9"/>
    </row>
    <row r="1777" ht="15.6" spans="1:9">
      <c r="A1777" s="9">
        <v>4</v>
      </c>
      <c r="B1777" s="15" t="s">
        <v>89</v>
      </c>
      <c r="C1777" s="16"/>
      <c r="D1777" s="16">
        <v>4</v>
      </c>
      <c r="E1777" s="16"/>
      <c r="F1777" s="16">
        <v>1</v>
      </c>
      <c r="G1777" s="16">
        <v>5</v>
      </c>
      <c r="H1777" s="14"/>
      <c r="I1777" s="9"/>
    </row>
    <row r="1778" ht="15.6" spans="1:9">
      <c r="A1778" s="9">
        <v>5</v>
      </c>
      <c r="B1778" s="15" t="s">
        <v>76</v>
      </c>
      <c r="C1778" s="16"/>
      <c r="D1778" s="16"/>
      <c r="E1778" s="16"/>
      <c r="F1778" s="16">
        <v>1</v>
      </c>
      <c r="G1778" s="16">
        <v>6</v>
      </c>
      <c r="H1778" s="14"/>
      <c r="I1778" s="9"/>
    </row>
    <row r="1779" ht="15.6" spans="1:9">
      <c r="A1779" s="9">
        <v>6</v>
      </c>
      <c r="B1779" s="15" t="s">
        <v>60</v>
      </c>
      <c r="C1779" s="16"/>
      <c r="D1779" s="16">
        <v>44</v>
      </c>
      <c r="E1779" s="16"/>
      <c r="F1779" s="16"/>
      <c r="G1779" s="16"/>
      <c r="H1779" s="14"/>
      <c r="I1779" s="9"/>
    </row>
    <row r="1780" ht="15.6" spans="1:9">
      <c r="A1780" s="9"/>
      <c r="B1780" s="12" t="s">
        <v>6</v>
      </c>
      <c r="C1780" s="13" t="s">
        <v>24</v>
      </c>
      <c r="D1780" s="13"/>
      <c r="E1780" s="13"/>
      <c r="F1780" s="13"/>
      <c r="G1780" s="13"/>
      <c r="H1780" s="14"/>
      <c r="I1780" s="9"/>
    </row>
    <row r="1781" ht="15.6" spans="1:9">
      <c r="A1781" s="9"/>
      <c r="B1781" s="15" t="s">
        <v>16</v>
      </c>
      <c r="C1781" s="13" t="s">
        <v>17</v>
      </c>
      <c r="D1781" s="13" t="s">
        <v>18</v>
      </c>
      <c r="E1781" s="13" t="s">
        <v>19</v>
      </c>
      <c r="F1781" s="13" t="s">
        <v>20</v>
      </c>
      <c r="G1781" s="13" t="s">
        <v>21</v>
      </c>
      <c r="H1781" s="14"/>
      <c r="I1781" s="9"/>
    </row>
    <row r="1782" ht="15.6" spans="1:9">
      <c r="A1782" s="9">
        <v>7</v>
      </c>
      <c r="B1782" s="17" t="s">
        <v>726</v>
      </c>
      <c r="C1782" s="16"/>
      <c r="D1782" s="16"/>
      <c r="E1782" s="16"/>
      <c r="F1782" s="16">
        <v>1</v>
      </c>
      <c r="G1782" s="16"/>
      <c r="H1782" s="14"/>
      <c r="I1782" s="9"/>
    </row>
    <row r="1783" ht="15.6" spans="1:9">
      <c r="A1783" s="9">
        <v>8</v>
      </c>
      <c r="B1783" s="17" t="s">
        <v>61</v>
      </c>
      <c r="C1783" s="16"/>
      <c r="D1783" s="16">
        <v>16</v>
      </c>
      <c r="E1783" s="16"/>
      <c r="F1783" s="16"/>
      <c r="G1783" s="16"/>
      <c r="H1783" s="14"/>
      <c r="I1783" s="9"/>
    </row>
    <row r="1784" ht="15.6" spans="1:9">
      <c r="A1784" s="9">
        <v>9</v>
      </c>
      <c r="B1784" s="17" t="s">
        <v>25</v>
      </c>
      <c r="C1784" s="16"/>
      <c r="D1784" s="16"/>
      <c r="E1784" s="16"/>
      <c r="F1784" s="16"/>
      <c r="G1784" s="16">
        <v>5</v>
      </c>
      <c r="H1784" s="14"/>
      <c r="I1784" s="9"/>
    </row>
    <row r="1785" ht="15.6" spans="1:9">
      <c r="A1785" s="9">
        <v>10</v>
      </c>
      <c r="B1785" s="17" t="s">
        <v>186</v>
      </c>
      <c r="C1785" s="16"/>
      <c r="D1785" s="16"/>
      <c r="E1785" s="16">
        <v>3</v>
      </c>
      <c r="F1785" s="16"/>
      <c r="G1785" s="16"/>
      <c r="H1785" s="14"/>
      <c r="I1785" s="9"/>
    </row>
    <row r="1786" ht="15.6" spans="1:9">
      <c r="A1786" s="9">
        <v>11</v>
      </c>
      <c r="B1786" s="17" t="s">
        <v>281</v>
      </c>
      <c r="C1786" s="16">
        <v>1</v>
      </c>
      <c r="D1786" s="16">
        <v>4</v>
      </c>
      <c r="E1786" s="16"/>
      <c r="F1786" s="16"/>
      <c r="G1786" s="16"/>
      <c r="H1786" s="14"/>
      <c r="I1786" s="9"/>
    </row>
    <row r="1787" ht="15.6" spans="1:9">
      <c r="A1787" s="9">
        <v>12</v>
      </c>
      <c r="B1787" s="17" t="s">
        <v>883</v>
      </c>
      <c r="C1787" s="16">
        <v>1</v>
      </c>
      <c r="D1787" s="16">
        <v>2</v>
      </c>
      <c r="E1787" s="16"/>
      <c r="F1787" s="16"/>
      <c r="G1787" s="16"/>
      <c r="H1787" s="14"/>
      <c r="I1787" s="9"/>
    </row>
    <row r="1788" ht="15.6" spans="1:9">
      <c r="A1788" s="9">
        <v>13</v>
      </c>
      <c r="B1788" s="17" t="s">
        <v>433</v>
      </c>
      <c r="C1788" s="16"/>
      <c r="D1788" s="16"/>
      <c r="E1788" s="16"/>
      <c r="F1788" s="16"/>
      <c r="G1788" s="16">
        <v>1</v>
      </c>
      <c r="H1788" s="14"/>
      <c r="I1788" s="9"/>
    </row>
    <row r="1789" ht="15.6" spans="1:9">
      <c r="A1789" s="9">
        <v>14</v>
      </c>
      <c r="B1789" s="17" t="s">
        <v>2615</v>
      </c>
      <c r="C1789" s="16"/>
      <c r="D1789" s="16">
        <v>1</v>
      </c>
      <c r="E1789" s="16"/>
      <c r="F1789" s="16">
        <v>1</v>
      </c>
      <c r="G1789" s="16"/>
      <c r="H1789" s="14"/>
      <c r="I1789" s="9"/>
    </row>
    <row r="1790" ht="15.6" spans="1:9">
      <c r="A1790" s="9">
        <v>15</v>
      </c>
      <c r="B1790" s="17" t="s">
        <v>2616</v>
      </c>
      <c r="C1790" s="16"/>
      <c r="D1790" s="16">
        <v>1</v>
      </c>
      <c r="E1790" s="16">
        <v>1</v>
      </c>
      <c r="F1790" s="16"/>
      <c r="G1790" s="16"/>
      <c r="H1790" s="14"/>
      <c r="I1790" s="9"/>
    </row>
    <row r="1791" ht="15.6" spans="1:9">
      <c r="A1791" s="9">
        <v>16</v>
      </c>
      <c r="B1791" s="17" t="s">
        <v>29</v>
      </c>
      <c r="C1791" s="16"/>
      <c r="D1791" s="16">
        <v>1</v>
      </c>
      <c r="E1791" s="16"/>
      <c r="F1791" s="16"/>
      <c r="G1791" s="16"/>
      <c r="H1791" s="14"/>
      <c r="I1791" s="9"/>
    </row>
    <row r="1792" ht="15.6" spans="1:9">
      <c r="A1792" s="9">
        <v>17</v>
      </c>
      <c r="B1792" s="17" t="s">
        <v>90</v>
      </c>
      <c r="C1792" s="16">
        <v>1</v>
      </c>
      <c r="D1792" s="16">
        <v>9</v>
      </c>
      <c r="E1792" s="16"/>
      <c r="F1792" s="16"/>
      <c r="G1792" s="16"/>
      <c r="H1792" s="14"/>
      <c r="I1792" s="9"/>
    </row>
    <row r="1793" ht="15.6" spans="1:9">
      <c r="A1793" s="9"/>
      <c r="B1793" s="12" t="s">
        <v>6</v>
      </c>
      <c r="C1793" s="13" t="s">
        <v>30</v>
      </c>
      <c r="D1793" s="13"/>
      <c r="E1793" s="13"/>
      <c r="F1793" s="13"/>
      <c r="G1793" s="9"/>
      <c r="H1793" s="14"/>
      <c r="I1793" s="9"/>
    </row>
    <row r="1794" ht="15.6" spans="1:9">
      <c r="A1794" s="9"/>
      <c r="B1794" s="15" t="s">
        <v>8</v>
      </c>
      <c r="C1794" s="13">
        <v>100</v>
      </c>
      <c r="D1794" s="13">
        <v>200</v>
      </c>
      <c r="E1794" s="13">
        <v>300</v>
      </c>
      <c r="F1794" s="13" t="s">
        <v>31</v>
      </c>
      <c r="G1794" s="9"/>
      <c r="H1794" s="14"/>
      <c r="I1794" s="9"/>
    </row>
    <row r="1795" ht="15.6" spans="1:9">
      <c r="A1795" s="9">
        <v>18</v>
      </c>
      <c r="B1795" s="17" t="s">
        <v>63</v>
      </c>
      <c r="C1795" s="16">
        <v>43</v>
      </c>
      <c r="D1795" s="16">
        <v>3</v>
      </c>
      <c r="E1795" s="16"/>
      <c r="F1795" s="16"/>
      <c r="G1795" s="9"/>
      <c r="H1795" s="14"/>
      <c r="I1795" s="9"/>
    </row>
    <row r="1796" ht="15.6" spans="1:9">
      <c r="A1796" s="9">
        <v>19</v>
      </c>
      <c r="B1796" s="17" t="s">
        <v>485</v>
      </c>
      <c r="C1796" s="16"/>
      <c r="D1796" s="16">
        <v>3</v>
      </c>
      <c r="E1796" s="16"/>
      <c r="F1796" s="16"/>
      <c r="G1796" s="9"/>
      <c r="H1796" s="14"/>
      <c r="I1796" s="9"/>
    </row>
    <row r="1797" ht="15.6" spans="1:9">
      <c r="A1797" s="9">
        <v>20</v>
      </c>
      <c r="B1797" s="17" t="s">
        <v>32</v>
      </c>
      <c r="C1797" s="16"/>
      <c r="D1797" s="16"/>
      <c r="E1797" s="16">
        <v>7</v>
      </c>
      <c r="F1797" s="16">
        <v>36</v>
      </c>
      <c r="G1797" s="9"/>
      <c r="H1797" s="14"/>
      <c r="I1797" s="9"/>
    </row>
    <row r="1798" ht="15.6" spans="1:9">
      <c r="A1798" s="9">
        <v>21</v>
      </c>
      <c r="B1798" s="17" t="s">
        <v>79</v>
      </c>
      <c r="C1798" s="16">
        <v>2</v>
      </c>
      <c r="D1798" s="16"/>
      <c r="E1798" s="16"/>
      <c r="F1798" s="16"/>
      <c r="G1798" s="9"/>
      <c r="H1798" s="14"/>
      <c r="I1798" s="9"/>
    </row>
    <row r="1799" ht="15.6" spans="1:9">
      <c r="A1799" s="9">
        <v>22</v>
      </c>
      <c r="B1799" s="17" t="s">
        <v>64</v>
      </c>
      <c r="C1799" s="16"/>
      <c r="D1799" s="16"/>
      <c r="E1799" s="16"/>
      <c r="F1799" s="16">
        <v>6</v>
      </c>
      <c r="G1799" s="9"/>
      <c r="H1799" s="14"/>
      <c r="I1799" s="9"/>
    </row>
    <row r="1800" ht="15.6" spans="1:9">
      <c r="A1800" s="9">
        <v>23</v>
      </c>
      <c r="B1800" s="17" t="s">
        <v>536</v>
      </c>
      <c r="C1800" s="16"/>
      <c r="D1800" s="16"/>
      <c r="E1800" s="16"/>
      <c r="F1800" s="16">
        <v>2</v>
      </c>
      <c r="G1800" s="9"/>
      <c r="H1800" s="14"/>
      <c r="I1800" s="9"/>
    </row>
    <row r="1801" ht="15.6" spans="1:9">
      <c r="A1801" s="9">
        <v>24</v>
      </c>
      <c r="B1801" s="17" t="s">
        <v>2519</v>
      </c>
      <c r="C1801" s="16">
        <v>5</v>
      </c>
      <c r="D1801" s="16"/>
      <c r="E1801" s="16"/>
      <c r="F1801" s="16"/>
      <c r="G1801" s="9"/>
      <c r="H1801" s="14"/>
      <c r="I1801" s="9"/>
    </row>
    <row r="1802" ht="15.6" spans="1:9">
      <c r="A1802" s="9">
        <v>25</v>
      </c>
      <c r="B1802" s="17" t="s">
        <v>110</v>
      </c>
      <c r="C1802" s="16"/>
      <c r="D1802" s="16"/>
      <c r="E1802" s="16">
        <v>11</v>
      </c>
      <c r="F1802" s="16">
        <v>11</v>
      </c>
      <c r="G1802" s="9"/>
      <c r="H1802" s="14"/>
      <c r="I1802" s="9"/>
    </row>
    <row r="1803" ht="15.6" spans="1:9">
      <c r="A1803" s="9">
        <v>26</v>
      </c>
      <c r="B1803" s="17" t="s">
        <v>12</v>
      </c>
      <c r="C1803" s="16"/>
      <c r="D1803" s="16">
        <v>1</v>
      </c>
      <c r="E1803" s="16"/>
      <c r="F1803" s="16"/>
      <c r="G1803" s="9"/>
      <c r="H1803" s="14"/>
      <c r="I1803" s="9"/>
    </row>
    <row r="1804" ht="15.6" spans="1:9">
      <c r="A1804" s="9">
        <v>27</v>
      </c>
      <c r="B1804" s="17" t="s">
        <v>66</v>
      </c>
      <c r="C1804" s="16"/>
      <c r="D1804" s="16"/>
      <c r="E1804" s="16">
        <v>6</v>
      </c>
      <c r="F1804" s="16">
        <v>44</v>
      </c>
      <c r="G1804" s="9"/>
      <c r="H1804" s="14"/>
      <c r="I1804" s="9"/>
    </row>
    <row r="1805" ht="15.6" spans="1:9">
      <c r="A1805" s="9"/>
      <c r="B1805" s="12" t="s">
        <v>6</v>
      </c>
      <c r="C1805" s="51" t="s">
        <v>35</v>
      </c>
      <c r="D1805" s="52"/>
      <c r="E1805" s="52"/>
      <c r="F1805" s="53"/>
      <c r="G1805" s="9"/>
      <c r="H1805" s="14"/>
      <c r="I1805" s="9"/>
    </row>
    <row r="1806" ht="15.6" spans="1:9">
      <c r="A1806" s="9"/>
      <c r="B1806" s="15" t="s">
        <v>8</v>
      </c>
      <c r="C1806" s="13">
        <v>100</v>
      </c>
      <c r="D1806" s="13">
        <v>200</v>
      </c>
      <c r="E1806" s="13">
        <v>300</v>
      </c>
      <c r="F1806" s="13" t="s">
        <v>31</v>
      </c>
      <c r="G1806" s="9"/>
      <c r="H1806" s="14"/>
      <c r="I1806" s="9"/>
    </row>
    <row r="1807" ht="15.6" spans="1:9">
      <c r="A1807" s="9">
        <v>28</v>
      </c>
      <c r="B1807" s="17" t="s">
        <v>68</v>
      </c>
      <c r="C1807" s="16"/>
      <c r="D1807" s="16"/>
      <c r="E1807" s="16"/>
      <c r="F1807" s="16">
        <v>12</v>
      </c>
      <c r="G1807" s="9"/>
      <c r="H1807" s="14"/>
      <c r="I1807" s="9"/>
    </row>
    <row r="1808" ht="15.6" spans="1:9">
      <c r="A1808" s="9">
        <v>29</v>
      </c>
      <c r="B1808" s="17" t="s">
        <v>141</v>
      </c>
      <c r="C1808" s="16"/>
      <c r="D1808" s="16">
        <v>2</v>
      </c>
      <c r="E1808" s="16"/>
      <c r="F1808" s="16"/>
      <c r="G1808" s="9"/>
      <c r="H1808" s="14"/>
      <c r="I1808" s="9"/>
    </row>
    <row r="1809" ht="15.6" spans="1:9">
      <c r="A1809" s="9">
        <v>30</v>
      </c>
      <c r="B1809" s="17" t="s">
        <v>562</v>
      </c>
      <c r="C1809" s="16"/>
      <c r="D1809" s="16">
        <v>5</v>
      </c>
      <c r="E1809" s="16">
        <v>2</v>
      </c>
      <c r="F1809" s="16"/>
      <c r="G1809" s="9"/>
      <c r="H1809" s="14"/>
      <c r="I1809" s="9"/>
    </row>
    <row r="1810" ht="15.6" spans="1:9">
      <c r="A1810" s="9">
        <v>31</v>
      </c>
      <c r="B1810" s="17" t="s">
        <v>142</v>
      </c>
      <c r="C1810" s="16"/>
      <c r="D1810" s="16"/>
      <c r="E1810" s="16">
        <v>11</v>
      </c>
      <c r="F1810" s="16">
        <v>26</v>
      </c>
      <c r="G1810" s="9"/>
      <c r="H1810" s="14"/>
      <c r="I1810" s="9"/>
    </row>
    <row r="1811" ht="15.6" spans="1:9">
      <c r="A1811" s="9">
        <v>32</v>
      </c>
      <c r="B1811" s="17" t="s">
        <v>36</v>
      </c>
      <c r="C1811" s="16"/>
      <c r="D1811" s="16"/>
      <c r="E1811" s="16">
        <v>1</v>
      </c>
      <c r="F1811" s="16"/>
      <c r="G1811" s="9"/>
      <c r="H1811" s="14"/>
      <c r="I1811" s="9"/>
    </row>
    <row r="1812" ht="15.6" spans="1:9">
      <c r="A1812" s="9">
        <v>33</v>
      </c>
      <c r="B1812" s="17" t="s">
        <v>2617</v>
      </c>
      <c r="C1812" s="16"/>
      <c r="D1812" s="16"/>
      <c r="E1812" s="16">
        <v>7</v>
      </c>
      <c r="F1812" s="16"/>
      <c r="G1812" s="9"/>
      <c r="H1812" s="14"/>
      <c r="I1812" s="9"/>
    </row>
    <row r="1813" ht="15.6" spans="1:9">
      <c r="A1813" s="9">
        <v>34</v>
      </c>
      <c r="B1813" s="17" t="s">
        <v>69</v>
      </c>
      <c r="C1813" s="16"/>
      <c r="D1813" s="16"/>
      <c r="E1813" s="16">
        <v>5</v>
      </c>
      <c r="F1813" s="16"/>
      <c r="G1813" s="9"/>
      <c r="H1813" s="14"/>
      <c r="I1813" s="9"/>
    </row>
    <row r="1814" ht="15.6" spans="1:9">
      <c r="A1814" s="9"/>
      <c r="B1814" s="19" t="s">
        <v>6</v>
      </c>
      <c r="C1814" s="20" t="s">
        <v>7</v>
      </c>
      <c r="D1814" s="20"/>
      <c r="E1814" s="20"/>
      <c r="F1814" s="9"/>
      <c r="G1814" s="9"/>
      <c r="H1814" s="14"/>
      <c r="I1814" s="9"/>
    </row>
    <row r="1815" ht="15.6" spans="1:9">
      <c r="A1815" s="9"/>
      <c r="B1815" s="19"/>
      <c r="C1815" s="20"/>
      <c r="D1815" s="20"/>
      <c r="E1815" s="20"/>
      <c r="F1815" s="9"/>
      <c r="G1815" s="9"/>
      <c r="H1815" s="14"/>
      <c r="I1815" s="9"/>
    </row>
    <row r="1816" ht="15.6" spans="1:9">
      <c r="A1816" s="9"/>
      <c r="B1816" s="21" t="s">
        <v>8</v>
      </c>
      <c r="C1816" s="22" t="s">
        <v>9</v>
      </c>
      <c r="D1816" s="22" t="s">
        <v>10</v>
      </c>
      <c r="E1816" s="22" t="s">
        <v>11</v>
      </c>
      <c r="F1816" s="9"/>
      <c r="G1816" s="9"/>
      <c r="H1816" s="14"/>
      <c r="I1816" s="9"/>
    </row>
    <row r="1817" ht="15.6" spans="1:9">
      <c r="A1817" s="9">
        <v>35</v>
      </c>
      <c r="B1817" s="21" t="s">
        <v>111</v>
      </c>
      <c r="C1817" s="16">
        <v>15.5</v>
      </c>
      <c r="D1817" s="16"/>
      <c r="E1817" s="16"/>
      <c r="F1817" s="9"/>
      <c r="G1817" s="9"/>
      <c r="H1817" s="14"/>
      <c r="I1817" s="9"/>
    </row>
    <row r="1818" ht="15.6" spans="1:9">
      <c r="A1818" s="9">
        <v>36</v>
      </c>
      <c r="B1818" s="21" t="s">
        <v>96</v>
      </c>
      <c r="C1818" s="16">
        <v>181</v>
      </c>
      <c r="D1818" s="16"/>
      <c r="E1818" s="16"/>
      <c r="F1818" s="9"/>
      <c r="G1818" s="9"/>
      <c r="H1818" s="14"/>
      <c r="I1818" s="9"/>
    </row>
    <row r="1819" ht="15.6" spans="1:9">
      <c r="A1819" s="9">
        <v>37</v>
      </c>
      <c r="B1819" s="21" t="s">
        <v>70</v>
      </c>
      <c r="C1819" s="16">
        <v>4</v>
      </c>
      <c r="D1819" s="16"/>
      <c r="E1819" s="16"/>
      <c r="F1819" s="9"/>
      <c r="G1819" s="9"/>
      <c r="H1819" s="14"/>
      <c r="I1819" s="9"/>
    </row>
    <row r="1820" ht="15.6" spans="1:9">
      <c r="A1820" s="9">
        <v>38</v>
      </c>
      <c r="B1820" s="21" t="s">
        <v>91</v>
      </c>
      <c r="C1820" s="16">
        <v>17.7</v>
      </c>
      <c r="D1820" s="16"/>
      <c r="E1820" s="16"/>
      <c r="F1820" s="9"/>
      <c r="G1820" s="9"/>
      <c r="H1820" s="14"/>
      <c r="I1820" s="9"/>
    </row>
    <row r="1821" ht="15.6" spans="1:9">
      <c r="A1821" s="9">
        <v>39</v>
      </c>
      <c r="B1821" s="21" t="s">
        <v>79</v>
      </c>
      <c r="C1821" s="16">
        <v>9.2</v>
      </c>
      <c r="D1821" s="16">
        <v>51.1</v>
      </c>
      <c r="E1821" s="16"/>
      <c r="F1821" s="9"/>
      <c r="G1821" s="9"/>
      <c r="H1821" s="14"/>
      <c r="I1821" s="9"/>
    </row>
    <row r="1822" ht="15.6" spans="1:9">
      <c r="A1822" s="9">
        <v>40</v>
      </c>
      <c r="B1822" s="21" t="s">
        <v>97</v>
      </c>
      <c r="C1822" s="16">
        <v>8</v>
      </c>
      <c r="D1822" s="16"/>
      <c r="E1822" s="16"/>
      <c r="F1822" s="9"/>
      <c r="G1822" s="9"/>
      <c r="H1822" s="14"/>
      <c r="I1822" s="9"/>
    </row>
    <row r="1823" ht="15.6" spans="1:9">
      <c r="A1823" s="9">
        <v>41</v>
      </c>
      <c r="B1823" s="21" t="s">
        <v>33</v>
      </c>
      <c r="C1823" s="16">
        <v>7</v>
      </c>
      <c r="D1823" s="16"/>
      <c r="E1823" s="16"/>
      <c r="F1823" s="9"/>
      <c r="G1823" s="9"/>
      <c r="H1823" s="14"/>
      <c r="I1823" s="9"/>
    </row>
    <row r="1824" ht="15.6" spans="1:9">
      <c r="A1824" s="9">
        <v>42</v>
      </c>
      <c r="B1824" s="21" t="s">
        <v>298</v>
      </c>
      <c r="C1824" s="16">
        <v>15.7</v>
      </c>
      <c r="D1824" s="16"/>
      <c r="E1824" s="16"/>
      <c r="F1824" s="9"/>
      <c r="G1824" s="9"/>
      <c r="H1824" s="14"/>
      <c r="I1824" s="9"/>
    </row>
    <row r="1825" ht="15.6" spans="1:9">
      <c r="A1825" s="9">
        <v>43</v>
      </c>
      <c r="B1825" s="21" t="s">
        <v>12</v>
      </c>
      <c r="C1825" s="16"/>
      <c r="D1825" s="16"/>
      <c r="E1825" s="16">
        <v>2.2</v>
      </c>
      <c r="F1825" s="9"/>
      <c r="G1825" s="9"/>
      <c r="H1825" s="14"/>
      <c r="I1825" s="9"/>
    </row>
    <row r="1826" ht="15.6" spans="1:9">
      <c r="A1826" s="9"/>
      <c r="B1826" s="25" t="s">
        <v>40</v>
      </c>
      <c r="C1826" s="26" t="s">
        <v>41</v>
      </c>
      <c r="D1826" s="26"/>
      <c r="E1826" s="26"/>
      <c r="F1826" s="9"/>
      <c r="G1826" s="9"/>
      <c r="H1826" s="14"/>
      <c r="I1826" s="9"/>
    </row>
    <row r="1827" ht="15.6" spans="1:9">
      <c r="A1827" s="9"/>
      <c r="B1827" s="25"/>
      <c r="C1827" s="13" t="s">
        <v>42</v>
      </c>
      <c r="D1827" s="13" t="s">
        <v>43</v>
      </c>
      <c r="E1827" s="13" t="s">
        <v>44</v>
      </c>
      <c r="F1827" s="9"/>
      <c r="G1827" s="9"/>
      <c r="H1827" s="14"/>
      <c r="I1827" s="9"/>
    </row>
    <row r="1828" ht="15.6" spans="1:9">
      <c r="A1828" s="9">
        <v>44</v>
      </c>
      <c r="B1828" s="15" t="s">
        <v>191</v>
      </c>
      <c r="C1828" s="16"/>
      <c r="D1828" s="16"/>
      <c r="E1828" s="16">
        <v>663.2</v>
      </c>
      <c r="F1828" s="9"/>
      <c r="G1828" s="9"/>
      <c r="H1828" s="14"/>
      <c r="I1828" s="9"/>
    </row>
    <row r="1829" ht="15.6" spans="1:9">
      <c r="A1829" s="9"/>
      <c r="B1829" s="25" t="s">
        <v>40</v>
      </c>
      <c r="C1829" s="26" t="s">
        <v>46</v>
      </c>
      <c r="D1829" s="9"/>
      <c r="E1829" s="9"/>
      <c r="F1829" s="9"/>
      <c r="G1829" s="9"/>
      <c r="H1829" s="14"/>
      <c r="I1829" s="9"/>
    </row>
    <row r="1830" ht="15.6" spans="1:9">
      <c r="A1830" s="9"/>
      <c r="B1830" s="25"/>
      <c r="C1830" s="26" t="s">
        <v>47</v>
      </c>
      <c r="D1830" s="9"/>
      <c r="E1830" s="9"/>
      <c r="F1830" s="9"/>
      <c r="G1830" s="9"/>
      <c r="H1830" s="14"/>
      <c r="I1830" s="9"/>
    </row>
    <row r="1831" ht="15.6" spans="1:9">
      <c r="A1831" s="9">
        <v>45</v>
      </c>
      <c r="B1831" s="27" t="s">
        <v>400</v>
      </c>
      <c r="C1831" s="16">
        <v>82.3</v>
      </c>
      <c r="D1831" s="9"/>
      <c r="E1831" s="9"/>
      <c r="F1831" s="9"/>
      <c r="G1831" s="9"/>
      <c r="H1831" s="14"/>
      <c r="I1831" s="9"/>
    </row>
    <row r="1832" ht="15.6" spans="1:9">
      <c r="A1832" s="9">
        <v>46</v>
      </c>
      <c r="B1832" s="27" t="s">
        <v>143</v>
      </c>
      <c r="C1832" s="16">
        <v>128</v>
      </c>
      <c r="D1832" s="9"/>
      <c r="E1832" s="9"/>
      <c r="F1832" s="9"/>
      <c r="G1832" s="9"/>
      <c r="H1832" s="14"/>
      <c r="I1832" s="9"/>
    </row>
    <row r="1833" ht="15.6" spans="1:9">
      <c r="A1833" s="9">
        <v>47</v>
      </c>
      <c r="B1833" s="27" t="s">
        <v>2618</v>
      </c>
      <c r="C1833" s="16">
        <v>4</v>
      </c>
      <c r="D1833" s="9"/>
      <c r="E1833" s="9"/>
      <c r="F1833" s="9"/>
      <c r="G1833" s="9"/>
      <c r="H1833" s="14"/>
      <c r="I1833" s="9"/>
    </row>
    <row r="1834" ht="15.6" spans="1:9">
      <c r="A1834" s="9">
        <v>48</v>
      </c>
      <c r="B1834" s="27" t="s">
        <v>112</v>
      </c>
      <c r="C1834" s="16">
        <v>372.5</v>
      </c>
      <c r="D1834" s="9"/>
      <c r="E1834" s="9"/>
      <c r="F1834" s="9"/>
      <c r="G1834" s="9"/>
      <c r="H1834" s="14"/>
      <c r="I1834" s="9"/>
    </row>
    <row r="1835" ht="15.6" spans="1:9">
      <c r="A1835" s="9">
        <v>49</v>
      </c>
      <c r="B1835" s="27" t="s">
        <v>73</v>
      </c>
      <c r="C1835" s="16">
        <v>390.5</v>
      </c>
      <c r="D1835" s="9"/>
      <c r="E1835" s="9"/>
      <c r="F1835" s="9"/>
      <c r="G1835" s="9"/>
      <c r="H1835" s="14"/>
      <c r="I1835" s="9"/>
    </row>
    <row r="1836" ht="15.6" spans="1:9">
      <c r="A1836" s="9">
        <v>50</v>
      </c>
      <c r="B1836" s="27" t="s">
        <v>48</v>
      </c>
      <c r="C1836" s="16">
        <v>3291.1</v>
      </c>
      <c r="D1836" s="9"/>
      <c r="E1836" s="9"/>
      <c r="F1836" s="9"/>
      <c r="G1836" s="9"/>
      <c r="H1836" s="14"/>
      <c r="I1836" s="9"/>
    </row>
    <row r="1837" ht="15.6" spans="1:9">
      <c r="A1837" s="9">
        <v>51</v>
      </c>
      <c r="B1837" s="27" t="s">
        <v>2619</v>
      </c>
      <c r="C1837" s="16">
        <v>55.6</v>
      </c>
      <c r="D1837" s="9"/>
      <c r="E1837" s="9"/>
      <c r="F1837" s="9"/>
      <c r="G1837" s="9"/>
      <c r="H1837" s="14"/>
      <c r="I1837" s="9"/>
    </row>
    <row r="1838" ht="15.6" spans="1:9">
      <c r="A1838" s="9">
        <v>52</v>
      </c>
      <c r="B1838" s="27" t="s">
        <v>259</v>
      </c>
      <c r="C1838" s="16">
        <v>36.9</v>
      </c>
      <c r="D1838" s="9"/>
      <c r="E1838" s="9"/>
      <c r="F1838" s="9"/>
      <c r="G1838" s="9"/>
      <c r="H1838" s="14"/>
      <c r="I1838" s="9"/>
    </row>
    <row r="1839" ht="15.6" spans="1:9">
      <c r="A1839" s="9">
        <v>53</v>
      </c>
      <c r="B1839" s="27" t="s">
        <v>278</v>
      </c>
      <c r="C1839" s="16">
        <v>161.7</v>
      </c>
      <c r="D1839" s="9"/>
      <c r="E1839" s="9"/>
      <c r="F1839" s="9"/>
      <c r="G1839" s="9"/>
      <c r="H1839" s="14"/>
      <c r="I1839" s="9"/>
    </row>
    <row r="1840" ht="15.6" spans="1:9">
      <c r="A1840" s="9"/>
      <c r="B1840" s="25" t="s">
        <v>40</v>
      </c>
      <c r="C1840" s="26" t="s">
        <v>194</v>
      </c>
      <c r="D1840" s="26"/>
      <c r="E1840" s="26"/>
      <c r="F1840" s="9"/>
      <c r="G1840" s="9"/>
      <c r="H1840" s="14"/>
      <c r="I1840" s="9"/>
    </row>
    <row r="1841" ht="46.8" spans="1:9">
      <c r="A1841" s="9"/>
      <c r="B1841" s="25"/>
      <c r="C1841" s="28" t="s">
        <v>195</v>
      </c>
      <c r="D1841" s="28" t="s">
        <v>196</v>
      </c>
      <c r="E1841" s="28" t="s">
        <v>197</v>
      </c>
      <c r="F1841" s="9"/>
      <c r="G1841" s="9"/>
      <c r="H1841" s="14"/>
      <c r="I1841" s="9"/>
    </row>
    <row r="1842" ht="15.6" spans="1:9">
      <c r="A1842" s="9">
        <v>54</v>
      </c>
      <c r="B1842" s="27" t="s">
        <v>1508</v>
      </c>
      <c r="C1842" s="16"/>
      <c r="D1842" s="16">
        <v>43.9</v>
      </c>
      <c r="E1842" s="16"/>
      <c r="F1842" s="9"/>
      <c r="G1842" s="9"/>
      <c r="H1842" s="14"/>
      <c r="I1842" s="9"/>
    </row>
    <row r="1843" ht="15.6" spans="1:9">
      <c r="A1843" s="9">
        <v>55</v>
      </c>
      <c r="B1843" s="27" t="s">
        <v>406</v>
      </c>
      <c r="C1843" s="16"/>
      <c r="D1843" s="16">
        <v>20.7</v>
      </c>
      <c r="E1843" s="16"/>
      <c r="F1843" s="9"/>
      <c r="G1843" s="9"/>
      <c r="H1843" s="14"/>
      <c r="I1843" s="9"/>
    </row>
    <row r="1844" ht="15.6" spans="1:9">
      <c r="A1844" s="9"/>
      <c r="B1844" s="33" t="s">
        <v>40</v>
      </c>
      <c r="C1844" s="28" t="s">
        <v>269</v>
      </c>
      <c r="D1844" s="16"/>
      <c r="E1844" s="16"/>
      <c r="F1844" s="9"/>
      <c r="G1844" s="9"/>
      <c r="H1844" s="14"/>
      <c r="I1844" s="9"/>
    </row>
    <row r="1845" ht="15.6" spans="1:9">
      <c r="A1845" s="9"/>
      <c r="B1845" s="34"/>
      <c r="C1845" s="28"/>
      <c r="D1845" s="16"/>
      <c r="E1845" s="16"/>
      <c r="F1845" s="9"/>
      <c r="G1845" s="9"/>
      <c r="H1845" s="14"/>
      <c r="I1845" s="9"/>
    </row>
    <row r="1846" ht="15.6" spans="1:9">
      <c r="A1846" s="9">
        <v>56</v>
      </c>
      <c r="B1846" s="27" t="s">
        <v>1744</v>
      </c>
      <c r="C1846" s="16">
        <v>9</v>
      </c>
      <c r="D1846" s="16"/>
      <c r="E1846" s="16"/>
      <c r="F1846" s="9"/>
      <c r="G1846" s="9"/>
      <c r="H1846" s="14"/>
      <c r="I1846" s="9"/>
    </row>
    <row r="1847" ht="15.6" spans="1:9">
      <c r="A1847" s="9"/>
      <c r="B1847" s="12" t="s">
        <v>6</v>
      </c>
      <c r="C1847" s="26" t="s">
        <v>49</v>
      </c>
      <c r="D1847" s="26"/>
      <c r="E1847" s="26"/>
      <c r="F1847" s="9"/>
      <c r="G1847" s="9"/>
      <c r="H1847" s="14"/>
      <c r="I1847" s="9"/>
    </row>
    <row r="1848" ht="15.6" spans="1:9">
      <c r="A1848" s="9"/>
      <c r="B1848" s="15" t="s">
        <v>50</v>
      </c>
      <c r="C1848" s="26">
        <v>100</v>
      </c>
      <c r="D1848" s="26">
        <v>200</v>
      </c>
      <c r="E1848" s="26" t="s">
        <v>51</v>
      </c>
      <c r="F1848" s="9"/>
      <c r="G1848" s="9"/>
      <c r="H1848" s="14"/>
      <c r="I1848" s="9"/>
    </row>
    <row r="1849" ht="15.6" spans="1:9">
      <c r="A1849" s="9">
        <v>57</v>
      </c>
      <c r="B1849" s="17" t="s">
        <v>271</v>
      </c>
      <c r="C1849" s="16">
        <v>2</v>
      </c>
      <c r="D1849" s="16"/>
      <c r="E1849" s="16"/>
      <c r="F1849" s="9"/>
      <c r="G1849" s="9"/>
      <c r="H1849" s="14"/>
      <c r="I1849" s="9"/>
    </row>
    <row r="1850" ht="15.6" spans="1:9">
      <c r="A1850" s="9">
        <v>58</v>
      </c>
      <c r="B1850" s="17" t="s">
        <v>275</v>
      </c>
      <c r="C1850" s="16"/>
      <c r="D1850" s="16">
        <v>6</v>
      </c>
      <c r="E1850" s="16"/>
      <c r="F1850" s="9"/>
      <c r="G1850" s="9"/>
      <c r="H1850" s="14"/>
      <c r="I1850" s="9"/>
    </row>
    <row r="1851" ht="15.6" spans="1:9">
      <c r="A1851" s="9">
        <v>59</v>
      </c>
      <c r="B1851" s="17" t="s">
        <v>260</v>
      </c>
      <c r="C1851" s="16"/>
      <c r="D1851" s="16">
        <v>4</v>
      </c>
      <c r="E1851" s="16">
        <v>1</v>
      </c>
      <c r="F1851" s="9"/>
      <c r="G1851" s="9"/>
      <c r="H1851" s="14"/>
      <c r="I1851" s="9"/>
    </row>
    <row r="1852" ht="15.6" spans="1:9">
      <c r="A1852" s="9">
        <v>60</v>
      </c>
      <c r="B1852" s="17" t="s">
        <v>52</v>
      </c>
      <c r="C1852" s="16"/>
      <c r="D1852" s="16">
        <v>18</v>
      </c>
      <c r="E1852" s="16"/>
      <c r="F1852" s="9"/>
      <c r="G1852" s="9"/>
      <c r="H1852" s="14"/>
      <c r="I1852" s="9"/>
    </row>
    <row r="1853" ht="15.6" spans="1:9">
      <c r="A1853" s="9">
        <v>61</v>
      </c>
      <c r="B1853" s="17" t="s">
        <v>84</v>
      </c>
      <c r="C1853" s="16"/>
      <c r="D1853" s="16"/>
      <c r="E1853" s="16">
        <v>1</v>
      </c>
      <c r="F1853" s="9"/>
      <c r="G1853" s="9"/>
      <c r="H1853" s="14"/>
      <c r="I1853" s="9"/>
    </row>
    <row r="1854" ht="15.6" spans="1:9">
      <c r="A1854" s="9">
        <v>62</v>
      </c>
      <c r="B1854" s="17" t="s">
        <v>53</v>
      </c>
      <c r="C1854" s="16"/>
      <c r="D1854" s="16">
        <v>2</v>
      </c>
      <c r="E1854" s="16"/>
      <c r="F1854" s="9"/>
      <c r="G1854" s="9"/>
      <c r="H1854" s="14"/>
      <c r="I1854" s="9"/>
    </row>
    <row r="1855" ht="15.6" spans="1:9">
      <c r="A1855" s="9">
        <v>63</v>
      </c>
      <c r="B1855" s="17" t="s">
        <v>985</v>
      </c>
      <c r="C1855" s="16">
        <v>16</v>
      </c>
      <c r="D1855" s="16"/>
      <c r="E1855" s="16"/>
      <c r="F1855" s="9"/>
      <c r="G1855" s="9"/>
      <c r="H1855" s="14"/>
      <c r="I1855" s="9"/>
    </row>
    <row r="1856" ht="15.6" spans="1:9">
      <c r="A1856" s="9">
        <v>64</v>
      </c>
      <c r="B1856" s="17" t="s">
        <v>55</v>
      </c>
      <c r="C1856" s="16"/>
      <c r="D1856" s="16">
        <v>1</v>
      </c>
      <c r="E1856" s="16"/>
      <c r="F1856" s="9"/>
      <c r="G1856" s="9"/>
      <c r="H1856" s="14"/>
      <c r="I1856" s="9"/>
    </row>
    <row r="1857" ht="15.6" spans="1:9">
      <c r="A1857" s="9">
        <v>65</v>
      </c>
      <c r="B1857" s="17" t="s">
        <v>253</v>
      </c>
      <c r="C1857" s="16"/>
      <c r="D1857" s="16">
        <v>11</v>
      </c>
      <c r="E1857" s="16"/>
      <c r="F1857" s="9"/>
      <c r="G1857" s="9"/>
      <c r="H1857" s="14"/>
      <c r="I1857" s="9"/>
    </row>
    <row r="1858" ht="31.2" spans="1:9">
      <c r="A1858" s="9" t="s">
        <v>2620</v>
      </c>
      <c r="B1858" s="9"/>
      <c r="C1858" s="9"/>
      <c r="D1858" s="9"/>
      <c r="E1858" s="9"/>
      <c r="F1858" s="9"/>
      <c r="G1858" s="9"/>
      <c r="H1858" s="10" t="s">
        <v>2621</v>
      </c>
      <c r="I1858" s="9" t="s">
        <v>4</v>
      </c>
    </row>
    <row r="1859" ht="15.6" spans="1:9">
      <c r="A1859" s="11" t="s">
        <v>5</v>
      </c>
      <c r="B1859" s="12" t="s">
        <v>6</v>
      </c>
      <c r="C1859" s="13" t="s">
        <v>15</v>
      </c>
      <c r="D1859" s="13"/>
      <c r="E1859" s="13"/>
      <c r="F1859" s="13"/>
      <c r="G1859" s="13"/>
      <c r="H1859" s="14"/>
      <c r="I1859" s="9"/>
    </row>
    <row r="1860" ht="15.6" spans="1:9">
      <c r="A1860" s="9"/>
      <c r="B1860" s="15" t="s">
        <v>16</v>
      </c>
      <c r="C1860" s="13" t="s">
        <v>17</v>
      </c>
      <c r="D1860" s="13" t="s">
        <v>18</v>
      </c>
      <c r="E1860" s="13" t="s">
        <v>19</v>
      </c>
      <c r="F1860" s="13" t="s">
        <v>20</v>
      </c>
      <c r="G1860" s="13" t="s">
        <v>21</v>
      </c>
      <c r="H1860" s="14"/>
      <c r="I1860" s="9"/>
    </row>
    <row r="1861" ht="15.6" spans="1:9">
      <c r="A1861" s="9">
        <v>1</v>
      </c>
      <c r="B1861" s="15" t="s">
        <v>76</v>
      </c>
      <c r="C1861" s="16"/>
      <c r="D1861" s="16">
        <v>2</v>
      </c>
      <c r="E1861" s="16"/>
      <c r="F1861" s="16"/>
      <c r="G1861" s="16"/>
      <c r="H1861" s="14"/>
      <c r="I1861" s="9"/>
    </row>
    <row r="1862" ht="15.6" spans="1:9">
      <c r="A1862" s="9">
        <v>2</v>
      </c>
      <c r="B1862" s="15" t="s">
        <v>89</v>
      </c>
      <c r="C1862" s="16"/>
      <c r="D1862" s="16">
        <v>18</v>
      </c>
      <c r="E1862" s="16"/>
      <c r="F1862" s="16"/>
      <c r="G1862" s="16"/>
      <c r="H1862" s="14"/>
      <c r="I1862" s="9"/>
    </row>
    <row r="1863" ht="15.6" spans="1:9">
      <c r="A1863" s="9">
        <v>3</v>
      </c>
      <c r="B1863" s="25" t="s">
        <v>23</v>
      </c>
      <c r="C1863" s="13"/>
      <c r="D1863" s="16">
        <v>8</v>
      </c>
      <c r="E1863" s="13"/>
      <c r="F1863" s="13"/>
      <c r="G1863" s="9"/>
      <c r="H1863" s="14"/>
      <c r="I1863" s="9"/>
    </row>
    <row r="1864" ht="15.6" spans="1:9">
      <c r="A1864" s="9"/>
      <c r="B1864" s="12" t="s">
        <v>6</v>
      </c>
      <c r="C1864" s="13" t="s">
        <v>30</v>
      </c>
      <c r="D1864" s="13"/>
      <c r="E1864" s="13"/>
      <c r="F1864" s="13"/>
      <c r="G1864" s="9"/>
      <c r="H1864" s="14"/>
      <c r="I1864" s="9"/>
    </row>
    <row r="1865" ht="15.6" spans="1:9">
      <c r="A1865" s="9"/>
      <c r="B1865" s="15" t="s">
        <v>8</v>
      </c>
      <c r="C1865" s="13">
        <v>100</v>
      </c>
      <c r="D1865" s="13">
        <v>200</v>
      </c>
      <c r="E1865" s="13">
        <v>300</v>
      </c>
      <c r="F1865" s="13" t="s">
        <v>31</v>
      </c>
      <c r="G1865" s="9"/>
      <c r="H1865" s="14"/>
      <c r="I1865" s="9"/>
    </row>
    <row r="1866" ht="15.6" spans="1:9">
      <c r="A1866" s="9">
        <v>4</v>
      </c>
      <c r="B1866" s="54" t="s">
        <v>61</v>
      </c>
      <c r="C1866" s="16"/>
      <c r="D1866" s="16">
        <v>17</v>
      </c>
      <c r="E1866" s="16"/>
      <c r="F1866" s="16"/>
      <c r="G1866" s="9"/>
      <c r="H1866" s="14"/>
      <c r="I1866" s="9"/>
    </row>
    <row r="1867" ht="15.6" spans="1:9">
      <c r="A1867" s="9">
        <v>5</v>
      </c>
      <c r="B1867" s="54" t="s">
        <v>189</v>
      </c>
      <c r="C1867" s="16">
        <v>70</v>
      </c>
      <c r="D1867" s="16"/>
      <c r="E1867" s="16"/>
      <c r="F1867" s="16"/>
      <c r="G1867" s="9"/>
      <c r="H1867" s="14"/>
      <c r="I1867" s="9"/>
    </row>
    <row r="1868" ht="15.6" spans="1:9">
      <c r="A1868" s="9">
        <v>6</v>
      </c>
      <c r="B1868" s="54" t="s">
        <v>32</v>
      </c>
      <c r="C1868" s="16"/>
      <c r="D1868" s="16">
        <v>10</v>
      </c>
      <c r="E1868" s="16">
        <v>28</v>
      </c>
      <c r="F1868" s="16"/>
      <c r="G1868" s="9"/>
      <c r="H1868" s="14"/>
      <c r="I1868" s="9"/>
    </row>
    <row r="1869" ht="15.6" spans="1:9">
      <c r="A1869" s="9">
        <v>7</v>
      </c>
      <c r="B1869" s="54" t="s">
        <v>66</v>
      </c>
      <c r="C1869" s="16"/>
      <c r="D1869" s="16"/>
      <c r="E1869" s="16">
        <v>13</v>
      </c>
      <c r="F1869" s="16"/>
      <c r="G1869" s="9"/>
      <c r="H1869" s="14"/>
      <c r="I1869" s="9"/>
    </row>
    <row r="1870" ht="15.6" spans="1:9">
      <c r="A1870" s="9">
        <v>8</v>
      </c>
      <c r="B1870" s="54" t="s">
        <v>134</v>
      </c>
      <c r="C1870" s="16"/>
      <c r="D1870" s="16">
        <v>5</v>
      </c>
      <c r="E1870" s="16"/>
      <c r="F1870" s="16"/>
      <c r="G1870" s="9"/>
      <c r="H1870" s="14"/>
      <c r="I1870" s="9"/>
    </row>
    <row r="1871" ht="15.6" spans="1:9">
      <c r="A1871" s="9">
        <v>9</v>
      </c>
      <c r="B1871" s="54" t="s">
        <v>178</v>
      </c>
      <c r="C1871" s="16">
        <v>22</v>
      </c>
      <c r="D1871" s="16"/>
      <c r="E1871" s="16"/>
      <c r="F1871" s="16"/>
      <c r="G1871" s="9"/>
      <c r="H1871" s="14"/>
      <c r="I1871" s="9"/>
    </row>
    <row r="1872" ht="15.6" spans="1:9">
      <c r="A1872" s="9">
        <v>10</v>
      </c>
      <c r="B1872" s="54" t="s">
        <v>142</v>
      </c>
      <c r="C1872" s="16">
        <v>4</v>
      </c>
      <c r="D1872" s="16"/>
      <c r="E1872" s="16"/>
      <c r="F1872" s="16"/>
      <c r="G1872" s="9"/>
      <c r="H1872" s="14"/>
      <c r="I1872" s="9"/>
    </row>
    <row r="1873" ht="15.6" spans="1:9">
      <c r="A1873" s="9"/>
      <c r="B1873" s="19" t="s">
        <v>6</v>
      </c>
      <c r="C1873" s="20" t="s">
        <v>37</v>
      </c>
      <c r="D1873" s="20"/>
      <c r="E1873" s="20"/>
      <c r="F1873" s="20" t="s">
        <v>7</v>
      </c>
      <c r="G1873" s="20"/>
      <c r="H1873" s="20"/>
      <c r="I1873" s="9"/>
    </row>
    <row r="1874" ht="15.6" spans="1:9">
      <c r="A1874" s="9"/>
      <c r="B1874" s="19"/>
      <c r="C1874" s="20"/>
      <c r="D1874" s="20"/>
      <c r="E1874" s="20"/>
      <c r="F1874" s="20"/>
      <c r="G1874" s="20"/>
      <c r="H1874" s="20"/>
      <c r="I1874" s="9"/>
    </row>
    <row r="1875" ht="15.6" spans="1:9">
      <c r="A1875" s="9"/>
      <c r="B1875" s="21" t="s">
        <v>8</v>
      </c>
      <c r="C1875" s="22" t="s">
        <v>9</v>
      </c>
      <c r="D1875" s="22" t="s">
        <v>10</v>
      </c>
      <c r="E1875" s="22" t="s">
        <v>11</v>
      </c>
      <c r="F1875" s="22" t="s">
        <v>9</v>
      </c>
      <c r="G1875" s="22" t="s">
        <v>10</v>
      </c>
      <c r="H1875" s="32" t="s">
        <v>11</v>
      </c>
      <c r="I1875" s="9"/>
    </row>
    <row r="1876" ht="15.6" spans="1:9">
      <c r="A1876" s="9">
        <v>11</v>
      </c>
      <c r="B1876" s="54" t="s">
        <v>12</v>
      </c>
      <c r="C1876" s="16"/>
      <c r="D1876" s="16">
        <v>236</v>
      </c>
      <c r="E1876" s="16"/>
      <c r="F1876" s="16"/>
      <c r="G1876" s="16"/>
      <c r="H1876" s="16"/>
      <c r="I1876" s="9"/>
    </row>
    <row r="1877" ht="15.6" spans="1:9">
      <c r="A1877" s="9">
        <v>12</v>
      </c>
      <c r="B1877" s="54" t="s">
        <v>38</v>
      </c>
      <c r="C1877" s="26"/>
      <c r="D1877" s="26"/>
      <c r="E1877" s="26"/>
      <c r="F1877" s="9">
        <v>434.8</v>
      </c>
      <c r="G1877" s="9"/>
      <c r="H1877" s="14"/>
      <c r="I1877" s="9"/>
    </row>
    <row r="1878" ht="15.6" spans="1:9">
      <c r="A1878" s="9">
        <v>13</v>
      </c>
      <c r="B1878" s="54" t="s">
        <v>118</v>
      </c>
      <c r="C1878" s="26"/>
      <c r="D1878" s="26"/>
      <c r="E1878" s="26"/>
      <c r="F1878" s="9">
        <v>46.8</v>
      </c>
      <c r="G1878" s="9"/>
      <c r="H1878" s="14"/>
      <c r="I1878" s="9"/>
    </row>
    <row r="1879" ht="15.6" spans="1:9">
      <c r="A1879" s="9"/>
      <c r="B1879" s="26" t="s">
        <v>40</v>
      </c>
      <c r="C1879" s="26" t="s">
        <v>41</v>
      </c>
      <c r="D1879" s="26"/>
      <c r="E1879" s="26"/>
      <c r="F1879" s="9"/>
      <c r="G1879" s="9"/>
      <c r="H1879" s="14"/>
      <c r="I1879" s="9"/>
    </row>
    <row r="1880" ht="15.6" spans="1:9">
      <c r="A1880" s="9"/>
      <c r="B1880" s="26"/>
      <c r="C1880" s="13" t="s">
        <v>42</v>
      </c>
      <c r="D1880" s="13" t="s">
        <v>43</v>
      </c>
      <c r="E1880" s="13" t="s">
        <v>44</v>
      </c>
      <c r="F1880" s="9"/>
      <c r="G1880" s="9"/>
      <c r="H1880" s="14"/>
      <c r="I1880" s="9"/>
    </row>
    <row r="1881" ht="15.6" spans="1:9">
      <c r="A1881" s="9">
        <v>14</v>
      </c>
      <c r="B1881" s="15" t="s">
        <v>191</v>
      </c>
      <c r="C1881" s="16"/>
      <c r="D1881" s="16"/>
      <c r="E1881" s="16">
        <v>722.9</v>
      </c>
      <c r="F1881" s="9"/>
      <c r="G1881" s="9"/>
      <c r="H1881" s="14"/>
      <c r="I1881" s="9"/>
    </row>
    <row r="1882" ht="15.6" spans="1:9">
      <c r="A1882" s="9"/>
      <c r="B1882" s="26" t="s">
        <v>40</v>
      </c>
      <c r="C1882" s="26" t="s">
        <v>46</v>
      </c>
      <c r="D1882" s="9"/>
      <c r="E1882" s="9"/>
      <c r="F1882" s="9"/>
      <c r="G1882" s="9"/>
      <c r="H1882" s="14"/>
      <c r="I1882" s="9"/>
    </row>
    <row r="1883" ht="15.6" spans="1:9">
      <c r="A1883" s="9"/>
      <c r="B1883" s="26"/>
      <c r="C1883" s="26" t="s">
        <v>47</v>
      </c>
      <c r="D1883" s="9"/>
      <c r="E1883" s="9"/>
      <c r="F1883" s="9"/>
      <c r="G1883" s="9"/>
      <c r="H1883" s="14"/>
      <c r="I1883" s="9"/>
    </row>
    <row r="1884" ht="15.6" spans="1:9">
      <c r="A1884" s="9">
        <v>15</v>
      </c>
      <c r="B1884" s="54" t="s">
        <v>48</v>
      </c>
      <c r="C1884" s="16">
        <v>455.2</v>
      </c>
      <c r="D1884" s="9"/>
      <c r="E1884" s="9"/>
      <c r="F1884" s="9"/>
      <c r="G1884" s="9"/>
      <c r="H1884" s="14"/>
      <c r="I1884" s="9"/>
    </row>
    <row r="1885" ht="15.6" spans="1:9">
      <c r="A1885" s="9">
        <v>16</v>
      </c>
      <c r="B1885" s="54" t="s">
        <v>2611</v>
      </c>
      <c r="C1885" s="16">
        <v>241.5</v>
      </c>
      <c r="D1885" s="9"/>
      <c r="E1885" s="9"/>
      <c r="F1885" s="9"/>
      <c r="G1885" s="9"/>
      <c r="H1885" s="14"/>
      <c r="I1885" s="9"/>
    </row>
    <row r="1886" ht="15.6" spans="1:9">
      <c r="A1886" s="9">
        <v>17</v>
      </c>
      <c r="B1886" s="25" t="s">
        <v>258</v>
      </c>
      <c r="C1886" s="16">
        <v>389.5</v>
      </c>
      <c r="D1886" s="26"/>
      <c r="E1886" s="26"/>
      <c r="F1886" s="9"/>
      <c r="G1886" s="9"/>
      <c r="H1886" s="14"/>
      <c r="I1886" s="9"/>
    </row>
    <row r="1887" ht="15.6" spans="1:9">
      <c r="A1887" s="9"/>
      <c r="B1887" s="12" t="s">
        <v>6</v>
      </c>
      <c r="C1887" s="26" t="s">
        <v>49</v>
      </c>
      <c r="D1887" s="26"/>
      <c r="E1887" s="26"/>
      <c r="F1887" s="9"/>
      <c r="G1887" s="9"/>
      <c r="H1887" s="14"/>
      <c r="I1887" s="9"/>
    </row>
    <row r="1888" ht="15.6" spans="1:9">
      <c r="A1888" s="9"/>
      <c r="B1888" s="15" t="s">
        <v>50</v>
      </c>
      <c r="C1888" s="26">
        <v>100</v>
      </c>
      <c r="D1888" s="26">
        <v>200</v>
      </c>
      <c r="E1888" s="26" t="s">
        <v>51</v>
      </c>
      <c r="F1888" s="9"/>
      <c r="G1888" s="9"/>
      <c r="H1888" s="14"/>
      <c r="I1888" s="9"/>
    </row>
    <row r="1889" ht="15.6" spans="1:9">
      <c r="A1889" s="9">
        <v>18</v>
      </c>
      <c r="B1889" s="54" t="s">
        <v>52</v>
      </c>
      <c r="C1889" s="16">
        <v>9</v>
      </c>
      <c r="D1889" s="16">
        <v>3</v>
      </c>
      <c r="E1889" s="16"/>
      <c r="F1889" s="9"/>
      <c r="G1889" s="9"/>
      <c r="H1889" s="14"/>
      <c r="I1889" s="9"/>
    </row>
    <row r="1890" ht="31.2" spans="1:9">
      <c r="A1890" s="9" t="s">
        <v>2622</v>
      </c>
      <c r="B1890" s="9"/>
      <c r="C1890" s="9"/>
      <c r="D1890" s="9"/>
      <c r="E1890" s="9"/>
      <c r="F1890" s="9"/>
      <c r="G1890" s="9"/>
      <c r="H1890" s="10" t="s">
        <v>2623</v>
      </c>
      <c r="I1890" s="9" t="s">
        <v>4</v>
      </c>
    </row>
    <row r="1891" ht="15.6" spans="1:9">
      <c r="A1891" s="11" t="s">
        <v>5</v>
      </c>
      <c r="B1891" s="12" t="s">
        <v>6</v>
      </c>
      <c r="C1891" s="13" t="s">
        <v>15</v>
      </c>
      <c r="D1891" s="13"/>
      <c r="E1891" s="13"/>
      <c r="F1891" s="13"/>
      <c r="G1891" s="13"/>
      <c r="H1891" s="14"/>
      <c r="I1891" s="9"/>
    </row>
    <row r="1892" ht="15.6" spans="1:9">
      <c r="A1892" s="9"/>
      <c r="B1892" s="15" t="s">
        <v>16</v>
      </c>
      <c r="C1892" s="13" t="s">
        <v>17</v>
      </c>
      <c r="D1892" s="13" t="s">
        <v>18</v>
      </c>
      <c r="E1892" s="13" t="s">
        <v>19</v>
      </c>
      <c r="F1892" s="13" t="s">
        <v>20</v>
      </c>
      <c r="G1892" s="13" t="s">
        <v>21</v>
      </c>
      <c r="H1892" s="14"/>
      <c r="I1892" s="9"/>
    </row>
    <row r="1893" ht="15.6" spans="1:9">
      <c r="A1893" s="9">
        <v>1</v>
      </c>
      <c r="B1893" s="15" t="s">
        <v>495</v>
      </c>
      <c r="C1893" s="16"/>
      <c r="D1893" s="16"/>
      <c r="E1893" s="16">
        <v>1</v>
      </c>
      <c r="F1893" s="16"/>
      <c r="G1893" s="16"/>
      <c r="H1893" s="14"/>
      <c r="I1893" s="9"/>
    </row>
    <row r="1894" ht="15.6" spans="1:9">
      <c r="A1894" s="9">
        <v>2</v>
      </c>
      <c r="B1894" s="15" t="s">
        <v>115</v>
      </c>
      <c r="C1894" s="16"/>
      <c r="D1894" s="16">
        <v>28</v>
      </c>
      <c r="E1894" s="16"/>
      <c r="F1894" s="16"/>
      <c r="G1894" s="16"/>
      <c r="H1894" s="14"/>
      <c r="I1894" s="9"/>
    </row>
    <row r="1895" ht="15.6" spans="1:9">
      <c r="A1895" s="9">
        <v>3</v>
      </c>
      <c r="B1895" s="15" t="s">
        <v>89</v>
      </c>
      <c r="C1895" s="16"/>
      <c r="D1895" s="16"/>
      <c r="E1895" s="16">
        <v>12</v>
      </c>
      <c r="F1895" s="16">
        <v>2</v>
      </c>
      <c r="G1895" s="16"/>
      <c r="H1895" s="14"/>
      <c r="I1895" s="9"/>
    </row>
    <row r="1896" ht="15.6" spans="1:9">
      <c r="A1896" s="9">
        <v>4</v>
      </c>
      <c r="B1896" s="15" t="s">
        <v>60</v>
      </c>
      <c r="C1896" s="16"/>
      <c r="D1896" s="16">
        <v>11</v>
      </c>
      <c r="E1896" s="16"/>
      <c r="F1896" s="16"/>
      <c r="G1896" s="16"/>
      <c r="H1896" s="14"/>
      <c r="I1896" s="9"/>
    </row>
    <row r="1897" ht="15.6" spans="1:9">
      <c r="A1897" s="9"/>
      <c r="B1897" s="12" t="s">
        <v>6</v>
      </c>
      <c r="C1897" s="13" t="s">
        <v>24</v>
      </c>
      <c r="D1897" s="13"/>
      <c r="E1897" s="13"/>
      <c r="F1897" s="13"/>
      <c r="G1897" s="13"/>
      <c r="H1897" s="14"/>
      <c r="I1897" s="9"/>
    </row>
    <row r="1898" ht="15.6" spans="1:9">
      <c r="A1898" s="9"/>
      <c r="B1898" s="15" t="s">
        <v>16</v>
      </c>
      <c r="C1898" s="13" t="s">
        <v>17</v>
      </c>
      <c r="D1898" s="13" t="s">
        <v>18</v>
      </c>
      <c r="E1898" s="13" t="s">
        <v>19</v>
      </c>
      <c r="F1898" s="13" t="s">
        <v>20</v>
      </c>
      <c r="G1898" s="13" t="s">
        <v>21</v>
      </c>
      <c r="H1898" s="14"/>
      <c r="I1898" s="9"/>
    </row>
    <row r="1899" ht="15.6" spans="1:9">
      <c r="A1899" s="9">
        <v>5</v>
      </c>
      <c r="B1899" s="17" t="s">
        <v>61</v>
      </c>
      <c r="C1899" s="16">
        <v>11</v>
      </c>
      <c r="D1899" s="16">
        <v>3</v>
      </c>
      <c r="E1899" s="16"/>
      <c r="F1899" s="16"/>
      <c r="G1899" s="16"/>
      <c r="H1899" s="14"/>
      <c r="I1899" s="9"/>
    </row>
    <row r="1900" ht="15.6" spans="1:9">
      <c r="A1900" s="9">
        <v>6</v>
      </c>
      <c r="B1900" s="17" t="s">
        <v>1486</v>
      </c>
      <c r="C1900" s="16"/>
      <c r="D1900" s="16"/>
      <c r="E1900" s="16">
        <v>1</v>
      </c>
      <c r="F1900" s="16"/>
      <c r="G1900" s="16"/>
      <c r="H1900" s="14"/>
      <c r="I1900" s="9"/>
    </row>
    <row r="1901" ht="15.6" spans="1:9">
      <c r="A1901" s="9">
        <v>7</v>
      </c>
      <c r="B1901" s="17" t="s">
        <v>186</v>
      </c>
      <c r="C1901" s="16"/>
      <c r="D1901" s="16">
        <v>4</v>
      </c>
      <c r="E1901" s="16"/>
      <c r="F1901" s="16"/>
      <c r="G1901" s="16"/>
      <c r="H1901" s="14"/>
      <c r="I1901" s="9"/>
    </row>
    <row r="1902" ht="15.6" spans="1:9">
      <c r="A1902" s="9">
        <v>8</v>
      </c>
      <c r="B1902" s="17" t="s">
        <v>108</v>
      </c>
      <c r="C1902" s="16"/>
      <c r="D1902" s="16">
        <v>18</v>
      </c>
      <c r="E1902" s="16"/>
      <c r="F1902" s="16"/>
      <c r="G1902" s="16"/>
      <c r="H1902" s="14"/>
      <c r="I1902" s="9"/>
    </row>
    <row r="1903" ht="15.6" spans="1:9">
      <c r="A1903" s="9">
        <v>9</v>
      </c>
      <c r="B1903" s="17" t="s">
        <v>116</v>
      </c>
      <c r="C1903" s="16"/>
      <c r="D1903" s="16">
        <v>11</v>
      </c>
      <c r="E1903" s="16">
        <v>4</v>
      </c>
      <c r="F1903" s="16"/>
      <c r="G1903" s="16"/>
      <c r="H1903" s="14"/>
      <c r="I1903" s="9"/>
    </row>
    <row r="1904" ht="15.6" spans="1:9">
      <c r="A1904" s="9">
        <v>10</v>
      </c>
      <c r="B1904" s="17" t="s">
        <v>1562</v>
      </c>
      <c r="C1904" s="16">
        <v>9</v>
      </c>
      <c r="D1904" s="16"/>
      <c r="E1904" s="16"/>
      <c r="F1904" s="16"/>
      <c r="G1904" s="16"/>
      <c r="H1904" s="14"/>
      <c r="I1904" s="9"/>
    </row>
    <row r="1905" ht="15.6" spans="1:9">
      <c r="A1905" s="9">
        <v>11</v>
      </c>
      <c r="B1905" s="17" t="s">
        <v>124</v>
      </c>
      <c r="C1905" s="16"/>
      <c r="D1905" s="16">
        <v>18</v>
      </c>
      <c r="E1905" s="16">
        <v>10</v>
      </c>
      <c r="F1905" s="16"/>
      <c r="G1905" s="16"/>
      <c r="H1905" s="14"/>
      <c r="I1905" s="9"/>
    </row>
    <row r="1906" ht="15.6" spans="1:9">
      <c r="A1906" s="9"/>
      <c r="B1906" s="12" t="s">
        <v>6</v>
      </c>
      <c r="C1906" s="13" t="s">
        <v>30</v>
      </c>
      <c r="D1906" s="13"/>
      <c r="E1906" s="13"/>
      <c r="F1906" s="13"/>
      <c r="G1906" s="9"/>
      <c r="H1906" s="14"/>
      <c r="I1906" s="9"/>
    </row>
    <row r="1907" ht="15.6" spans="1:9">
      <c r="A1907" s="9"/>
      <c r="B1907" s="15" t="s">
        <v>8</v>
      </c>
      <c r="C1907" s="13">
        <v>100</v>
      </c>
      <c r="D1907" s="13">
        <v>200</v>
      </c>
      <c r="E1907" s="13">
        <v>300</v>
      </c>
      <c r="F1907" s="13" t="s">
        <v>31</v>
      </c>
      <c r="G1907" s="9"/>
      <c r="H1907" s="14"/>
      <c r="I1907" s="9"/>
    </row>
    <row r="1908" ht="15.6" spans="1:9">
      <c r="A1908" s="9">
        <v>12</v>
      </c>
      <c r="B1908" s="17" t="s">
        <v>32</v>
      </c>
      <c r="C1908" s="16"/>
      <c r="D1908" s="16"/>
      <c r="E1908" s="16"/>
      <c r="F1908" s="16">
        <v>19</v>
      </c>
      <c r="G1908" s="9"/>
      <c r="H1908" s="14"/>
      <c r="I1908" s="9"/>
    </row>
    <row r="1909" ht="15.6" spans="1:9">
      <c r="A1909" s="9">
        <v>13</v>
      </c>
      <c r="B1909" s="17" t="s">
        <v>64</v>
      </c>
      <c r="C1909" s="16"/>
      <c r="D1909" s="16"/>
      <c r="E1909" s="16">
        <v>6</v>
      </c>
      <c r="F1909" s="16">
        <v>4</v>
      </c>
      <c r="G1909" s="9"/>
      <c r="H1909" s="14"/>
      <c r="I1909" s="9"/>
    </row>
    <row r="1910" ht="15.6" spans="1:9">
      <c r="A1910" s="9"/>
      <c r="B1910" s="12" t="s">
        <v>6</v>
      </c>
      <c r="C1910" s="13" t="s">
        <v>35</v>
      </c>
      <c r="D1910" s="13"/>
      <c r="E1910" s="13"/>
      <c r="F1910" s="13"/>
      <c r="G1910" s="9"/>
      <c r="H1910" s="14"/>
      <c r="I1910" s="9"/>
    </row>
    <row r="1911" ht="15.6" spans="1:9">
      <c r="A1911" s="9"/>
      <c r="B1911" s="15" t="s">
        <v>8</v>
      </c>
      <c r="C1911" s="13">
        <v>100</v>
      </c>
      <c r="D1911" s="13">
        <v>200</v>
      </c>
      <c r="E1911" s="13">
        <v>300</v>
      </c>
      <c r="F1911" s="13" t="s">
        <v>31</v>
      </c>
      <c r="G1911" s="9"/>
      <c r="H1911" s="14"/>
      <c r="I1911" s="9"/>
    </row>
    <row r="1912" ht="15.6" spans="1:9">
      <c r="A1912" s="9">
        <v>14</v>
      </c>
      <c r="B1912" s="17" t="s">
        <v>68</v>
      </c>
      <c r="C1912" s="16"/>
      <c r="D1912" s="16"/>
      <c r="E1912" s="16"/>
      <c r="F1912" s="16">
        <v>3</v>
      </c>
      <c r="G1912" s="9"/>
      <c r="H1912" s="14"/>
      <c r="I1912" s="9"/>
    </row>
    <row r="1913" ht="15.6" spans="1:9">
      <c r="A1913" s="9"/>
      <c r="B1913" s="19" t="s">
        <v>6</v>
      </c>
      <c r="C1913" s="20" t="s">
        <v>7</v>
      </c>
      <c r="D1913" s="20"/>
      <c r="E1913" s="20"/>
      <c r="F1913" s="9"/>
      <c r="G1913" s="9"/>
      <c r="H1913" s="14"/>
      <c r="I1913" s="9"/>
    </row>
    <row r="1914" ht="15.6" spans="1:9">
      <c r="A1914" s="9"/>
      <c r="B1914" s="19"/>
      <c r="C1914" s="20"/>
      <c r="D1914" s="20"/>
      <c r="E1914" s="20"/>
      <c r="F1914" s="9"/>
      <c r="G1914" s="9"/>
      <c r="H1914" s="14"/>
      <c r="I1914" s="9"/>
    </row>
    <row r="1915" ht="15.6" spans="1:9">
      <c r="A1915" s="9"/>
      <c r="B1915" s="21" t="s">
        <v>8</v>
      </c>
      <c r="C1915" s="22" t="s">
        <v>9</v>
      </c>
      <c r="D1915" s="22" t="s">
        <v>10</v>
      </c>
      <c r="E1915" s="22" t="s">
        <v>11</v>
      </c>
      <c r="F1915" s="9"/>
      <c r="G1915" s="9"/>
      <c r="H1915" s="14"/>
      <c r="I1915" s="9"/>
    </row>
    <row r="1916" ht="15.6" spans="1:9">
      <c r="A1916" s="9">
        <v>15</v>
      </c>
      <c r="B1916" s="21" t="s">
        <v>63</v>
      </c>
      <c r="C1916" s="16"/>
      <c r="D1916" s="16">
        <v>190.7</v>
      </c>
      <c r="E1916" s="16"/>
      <c r="F1916" s="9"/>
      <c r="G1916" s="9"/>
      <c r="H1916" s="14"/>
      <c r="I1916" s="9"/>
    </row>
    <row r="1917" ht="15.6" spans="1:9">
      <c r="A1917" s="9">
        <v>16</v>
      </c>
      <c r="B1917" s="21" t="s">
        <v>96</v>
      </c>
      <c r="C1917" s="16">
        <v>19.1</v>
      </c>
      <c r="D1917" s="16"/>
      <c r="E1917" s="16"/>
      <c r="F1917" s="9"/>
      <c r="G1917" s="9"/>
      <c r="H1917" s="14"/>
      <c r="I1917" s="9"/>
    </row>
    <row r="1918" ht="15.6" spans="1:9">
      <c r="A1918" s="9">
        <v>17</v>
      </c>
      <c r="B1918" s="21" t="s">
        <v>38</v>
      </c>
      <c r="C1918" s="16">
        <v>181.6</v>
      </c>
      <c r="D1918" s="16"/>
      <c r="E1918" s="16"/>
      <c r="F1918" s="9"/>
      <c r="G1918" s="9"/>
      <c r="H1918" s="14"/>
      <c r="I1918" s="9"/>
    </row>
    <row r="1919" ht="15.6" spans="1:9">
      <c r="A1919" s="9">
        <v>18</v>
      </c>
      <c r="B1919" s="21" t="s">
        <v>39</v>
      </c>
      <c r="C1919" s="16">
        <v>168</v>
      </c>
      <c r="D1919" s="16"/>
      <c r="E1919" s="16"/>
      <c r="F1919" s="9"/>
      <c r="G1919" s="9"/>
      <c r="H1919" s="14"/>
      <c r="I1919" s="9"/>
    </row>
    <row r="1920" ht="15.6" spans="1:9">
      <c r="A1920" s="9">
        <v>19</v>
      </c>
      <c r="B1920" s="21" t="s">
        <v>91</v>
      </c>
      <c r="C1920" s="16">
        <v>293</v>
      </c>
      <c r="D1920" s="16"/>
      <c r="E1920" s="16"/>
      <c r="F1920" s="9"/>
      <c r="G1920" s="9"/>
      <c r="H1920" s="14"/>
      <c r="I1920" s="9"/>
    </row>
    <row r="1921" ht="15.6" spans="1:9">
      <c r="A1921" s="9">
        <v>20</v>
      </c>
      <c r="B1921" s="21" t="s">
        <v>97</v>
      </c>
      <c r="C1921" s="16">
        <v>97.1</v>
      </c>
      <c r="D1921" s="16"/>
      <c r="E1921" s="16"/>
      <c r="F1921" s="9"/>
      <c r="G1921" s="9"/>
      <c r="H1921" s="14"/>
      <c r="I1921" s="9"/>
    </row>
    <row r="1922" ht="15.6" spans="1:9">
      <c r="A1922" s="9">
        <v>21</v>
      </c>
      <c r="B1922" s="21" t="s">
        <v>81</v>
      </c>
      <c r="C1922" s="16">
        <v>129.9</v>
      </c>
      <c r="D1922" s="16"/>
      <c r="E1922" s="16"/>
      <c r="F1922" s="9"/>
      <c r="G1922" s="9"/>
      <c r="H1922" s="14"/>
      <c r="I1922" s="9"/>
    </row>
    <row r="1923" ht="15.6" spans="1:9">
      <c r="A1923" s="9">
        <v>22</v>
      </c>
      <c r="B1923" s="21" t="s">
        <v>12</v>
      </c>
      <c r="C1923" s="16"/>
      <c r="D1923" s="16">
        <v>36.2</v>
      </c>
      <c r="E1923" s="16">
        <v>95.9</v>
      </c>
      <c r="F1923" s="9"/>
      <c r="G1923" s="9"/>
      <c r="H1923" s="14"/>
      <c r="I1923" s="9"/>
    </row>
    <row r="1924" ht="15.6" spans="1:9">
      <c r="A1924" s="9"/>
      <c r="B1924" s="25" t="s">
        <v>40</v>
      </c>
      <c r="C1924" s="26" t="s">
        <v>41</v>
      </c>
      <c r="D1924" s="26"/>
      <c r="E1924" s="26"/>
      <c r="F1924" s="9"/>
      <c r="G1924" s="9"/>
      <c r="H1924" s="14"/>
      <c r="I1924" s="9"/>
    </row>
    <row r="1925" ht="15.6" spans="1:9">
      <c r="A1925" s="9"/>
      <c r="B1925" s="25"/>
      <c r="C1925" s="13" t="s">
        <v>42</v>
      </c>
      <c r="D1925" s="13" t="s">
        <v>43</v>
      </c>
      <c r="E1925" s="13" t="s">
        <v>44</v>
      </c>
      <c r="F1925" s="9"/>
      <c r="G1925" s="9"/>
      <c r="H1925" s="14"/>
      <c r="I1925" s="9"/>
    </row>
    <row r="1926" ht="15.6" spans="1:9">
      <c r="A1926" s="9">
        <v>23</v>
      </c>
      <c r="B1926" s="15" t="s">
        <v>191</v>
      </c>
      <c r="C1926" s="16"/>
      <c r="D1926" s="16"/>
      <c r="E1926" s="16">
        <v>226.5</v>
      </c>
      <c r="F1926" s="9"/>
      <c r="G1926" s="9"/>
      <c r="H1926" s="14"/>
      <c r="I1926" s="9"/>
    </row>
    <row r="1927" ht="15.6" spans="1:9">
      <c r="A1927" s="9"/>
      <c r="B1927" s="25" t="s">
        <v>40</v>
      </c>
      <c r="C1927" s="26" t="s">
        <v>46</v>
      </c>
      <c r="D1927" s="9"/>
      <c r="E1927" s="9"/>
      <c r="F1927" s="9"/>
      <c r="G1927" s="9"/>
      <c r="H1927" s="14"/>
      <c r="I1927" s="9"/>
    </row>
    <row r="1928" ht="15.6" spans="1:9">
      <c r="A1928" s="9"/>
      <c r="B1928" s="25"/>
      <c r="C1928" s="26" t="s">
        <v>47</v>
      </c>
      <c r="D1928" s="9"/>
      <c r="E1928" s="9"/>
      <c r="F1928" s="9"/>
      <c r="G1928" s="9"/>
      <c r="H1928" s="14"/>
      <c r="I1928" s="9"/>
    </row>
    <row r="1929" ht="15.6" spans="1:9">
      <c r="A1929" s="9">
        <v>24</v>
      </c>
      <c r="B1929" s="27" t="s">
        <v>72</v>
      </c>
      <c r="C1929" s="16">
        <v>230.8</v>
      </c>
      <c r="D1929" s="9"/>
      <c r="E1929" s="9"/>
      <c r="F1929" s="9"/>
      <c r="G1929" s="9"/>
      <c r="H1929" s="14"/>
      <c r="I1929" s="9"/>
    </row>
    <row r="1930" ht="15.6" spans="1:9">
      <c r="A1930" s="9">
        <v>25</v>
      </c>
      <c r="B1930" s="27" t="s">
        <v>143</v>
      </c>
      <c r="C1930" s="16">
        <v>77.4</v>
      </c>
      <c r="D1930" s="9"/>
      <c r="E1930" s="9"/>
      <c r="F1930" s="9"/>
      <c r="G1930" s="9"/>
      <c r="H1930" s="14"/>
      <c r="I1930" s="9"/>
    </row>
    <row r="1931" ht="15.6" spans="1:9">
      <c r="A1931" s="9">
        <v>26</v>
      </c>
      <c r="B1931" s="27" t="s">
        <v>488</v>
      </c>
      <c r="C1931" s="16">
        <v>170.4</v>
      </c>
      <c r="D1931" s="9"/>
      <c r="E1931" s="9"/>
      <c r="F1931" s="9"/>
      <c r="G1931" s="9"/>
      <c r="H1931" s="14"/>
      <c r="I1931" s="9"/>
    </row>
    <row r="1932" ht="15.6" spans="1:9">
      <c r="A1932" s="9">
        <v>27</v>
      </c>
      <c r="B1932" s="27" t="s">
        <v>205</v>
      </c>
      <c r="C1932" s="16">
        <v>173</v>
      </c>
      <c r="D1932" s="9"/>
      <c r="E1932" s="9"/>
      <c r="F1932" s="9"/>
      <c r="G1932" s="9"/>
      <c r="H1932" s="14"/>
      <c r="I1932" s="9"/>
    </row>
    <row r="1933" ht="15.6" spans="1:9">
      <c r="A1933" s="9">
        <v>28</v>
      </c>
      <c r="B1933" s="27" t="s">
        <v>48</v>
      </c>
      <c r="C1933" s="16">
        <v>1035.9</v>
      </c>
      <c r="D1933" s="9"/>
      <c r="E1933" s="9"/>
      <c r="F1933" s="9"/>
      <c r="G1933" s="9"/>
      <c r="H1933" s="14"/>
      <c r="I1933" s="9"/>
    </row>
    <row r="1934" ht="15.6" spans="1:9">
      <c r="A1934" s="9">
        <v>29</v>
      </c>
      <c r="B1934" s="27" t="s">
        <v>779</v>
      </c>
      <c r="C1934" s="16">
        <v>61.3</v>
      </c>
      <c r="D1934" s="9"/>
      <c r="E1934" s="9"/>
      <c r="F1934" s="9"/>
      <c r="G1934" s="9"/>
      <c r="H1934" s="14"/>
      <c r="I1934" s="9"/>
    </row>
    <row r="1935" ht="15.6" spans="1:9">
      <c r="A1935" s="9"/>
      <c r="B1935" s="25" t="s">
        <v>40</v>
      </c>
      <c r="C1935" s="26" t="s">
        <v>194</v>
      </c>
      <c r="D1935" s="26"/>
      <c r="E1935" s="26"/>
      <c r="F1935" s="9"/>
      <c r="G1935" s="9"/>
      <c r="H1935" s="14"/>
      <c r="I1935" s="9"/>
    </row>
    <row r="1936" ht="46.8" spans="1:9">
      <c r="A1936" s="9"/>
      <c r="B1936" s="25"/>
      <c r="C1936" s="28" t="s">
        <v>195</v>
      </c>
      <c r="D1936" s="28" t="s">
        <v>196</v>
      </c>
      <c r="E1936" s="28" t="s">
        <v>197</v>
      </c>
      <c r="F1936" s="9"/>
      <c r="G1936" s="9"/>
      <c r="H1936" s="14"/>
      <c r="I1936" s="9"/>
    </row>
    <row r="1937" ht="15.6" spans="1:9">
      <c r="A1937" s="9">
        <v>30</v>
      </c>
      <c r="B1937" s="27" t="s">
        <v>264</v>
      </c>
      <c r="C1937" s="16"/>
      <c r="D1937" s="16">
        <v>191.8</v>
      </c>
      <c r="E1937" s="16"/>
      <c r="F1937" s="9"/>
      <c r="G1937" s="9"/>
      <c r="H1937" s="14"/>
      <c r="I1937" s="9"/>
    </row>
    <row r="1938" ht="15.6" spans="1:9">
      <c r="A1938" s="9"/>
      <c r="B1938" s="33" t="s">
        <v>40</v>
      </c>
      <c r="C1938" s="28" t="s">
        <v>269</v>
      </c>
      <c r="D1938" s="16"/>
      <c r="E1938" s="16"/>
      <c r="F1938" s="9"/>
      <c r="G1938" s="9"/>
      <c r="H1938" s="14"/>
      <c r="I1938" s="9"/>
    </row>
    <row r="1939" ht="15.6" spans="1:9">
      <c r="A1939" s="9"/>
      <c r="B1939" s="34"/>
      <c r="C1939" s="28"/>
      <c r="D1939" s="16"/>
      <c r="E1939" s="16"/>
      <c r="F1939" s="9"/>
      <c r="G1939" s="9"/>
      <c r="H1939" s="14"/>
      <c r="I1939" s="9"/>
    </row>
    <row r="1940" ht="15.6" spans="1:9">
      <c r="A1940" s="9">
        <v>31</v>
      </c>
      <c r="B1940" s="27" t="s">
        <v>270</v>
      </c>
      <c r="C1940" s="16">
        <v>3</v>
      </c>
      <c r="D1940" s="16"/>
      <c r="E1940" s="16"/>
      <c r="F1940" s="9"/>
      <c r="G1940" s="9"/>
      <c r="H1940" s="14"/>
      <c r="I1940" s="9"/>
    </row>
    <row r="1941" ht="15.6" spans="1:9">
      <c r="A1941" s="9"/>
      <c r="B1941" s="12" t="s">
        <v>6</v>
      </c>
      <c r="C1941" s="26" t="s">
        <v>49</v>
      </c>
      <c r="D1941" s="26"/>
      <c r="E1941" s="26"/>
      <c r="F1941" s="9"/>
      <c r="G1941" s="9"/>
      <c r="H1941" s="14"/>
      <c r="I1941" s="9"/>
    </row>
    <row r="1942" ht="15.6" spans="1:9">
      <c r="A1942" s="9"/>
      <c r="B1942" s="15" t="s">
        <v>50</v>
      </c>
      <c r="C1942" s="26">
        <v>100</v>
      </c>
      <c r="D1942" s="26">
        <v>200</v>
      </c>
      <c r="E1942" s="26" t="s">
        <v>51</v>
      </c>
      <c r="F1942" s="9"/>
      <c r="G1942" s="9"/>
      <c r="H1942" s="14"/>
      <c r="I1942" s="9"/>
    </row>
    <row r="1943" ht="15.6" spans="1:9">
      <c r="A1943" s="9">
        <v>32</v>
      </c>
      <c r="B1943" s="17" t="s">
        <v>52</v>
      </c>
      <c r="C1943" s="16">
        <v>4</v>
      </c>
      <c r="D1943" s="16">
        <v>1</v>
      </c>
      <c r="E1943" s="16"/>
      <c r="F1943" s="9"/>
      <c r="G1943" s="9"/>
      <c r="H1943" s="14"/>
      <c r="I1943" s="9"/>
    </row>
    <row r="1944" ht="15.6" spans="1:9">
      <c r="A1944" s="9">
        <v>33</v>
      </c>
      <c r="B1944" s="17" t="s">
        <v>53</v>
      </c>
      <c r="C1944" s="16">
        <v>2</v>
      </c>
      <c r="D1944" s="16"/>
      <c r="E1944" s="16"/>
      <c r="F1944" s="9"/>
      <c r="G1944" s="9"/>
      <c r="H1944" s="14"/>
      <c r="I1944" s="9"/>
    </row>
    <row r="1945" ht="15.6" spans="1:9">
      <c r="A1945" s="9">
        <v>34</v>
      </c>
      <c r="B1945" s="17" t="s">
        <v>55</v>
      </c>
      <c r="C1945" s="16">
        <v>5</v>
      </c>
      <c r="D1945" s="16"/>
      <c r="E1945" s="16"/>
      <c r="F1945" s="9"/>
      <c r="G1945" s="9"/>
      <c r="H1945" s="14"/>
      <c r="I1945" s="9"/>
    </row>
    <row r="1946" ht="31.2" spans="1:9">
      <c r="A1946" s="9" t="s">
        <v>2624</v>
      </c>
      <c r="B1946" s="9"/>
      <c r="C1946" s="9"/>
      <c r="D1946" s="9"/>
      <c r="E1946" s="9"/>
      <c r="F1946" s="9"/>
      <c r="G1946" s="9"/>
      <c r="H1946" s="10" t="s">
        <v>2625</v>
      </c>
      <c r="I1946" s="9" t="s">
        <v>615</v>
      </c>
    </row>
    <row r="1947" ht="15.6" spans="1:9">
      <c r="A1947" s="11" t="s">
        <v>5</v>
      </c>
      <c r="B1947" s="19" t="s">
        <v>6</v>
      </c>
      <c r="C1947" s="20" t="s">
        <v>7</v>
      </c>
      <c r="D1947" s="20"/>
      <c r="E1947" s="20"/>
      <c r="F1947" s="9"/>
      <c r="G1947" s="9"/>
      <c r="H1947" s="14"/>
      <c r="I1947" s="9"/>
    </row>
    <row r="1948" ht="15.6" spans="1:9">
      <c r="A1948" s="9"/>
      <c r="B1948" s="19"/>
      <c r="C1948" s="20"/>
      <c r="D1948" s="20"/>
      <c r="E1948" s="20"/>
      <c r="F1948" s="9"/>
      <c r="G1948" s="9"/>
      <c r="H1948" s="14"/>
      <c r="I1948" s="9"/>
    </row>
    <row r="1949" ht="15.6" spans="1:9">
      <c r="A1949" s="9"/>
      <c r="B1949" s="21" t="s">
        <v>8</v>
      </c>
      <c r="C1949" s="22" t="s">
        <v>9</v>
      </c>
      <c r="D1949" s="22" t="s">
        <v>10</v>
      </c>
      <c r="E1949" s="22" t="s">
        <v>11</v>
      </c>
      <c r="F1949" s="9"/>
      <c r="G1949" s="9"/>
      <c r="H1949" s="14"/>
      <c r="I1949" s="9"/>
    </row>
    <row r="1950" ht="15.6" spans="1:9">
      <c r="A1950" s="9">
        <v>1</v>
      </c>
      <c r="B1950" s="21" t="s">
        <v>96</v>
      </c>
      <c r="C1950" s="16">
        <v>705.2</v>
      </c>
      <c r="D1950" s="16"/>
      <c r="E1950" s="16"/>
      <c r="F1950" s="9"/>
      <c r="G1950" s="9"/>
      <c r="H1950" s="14"/>
      <c r="I1950" s="9"/>
    </row>
    <row r="1951" ht="31.2" spans="1:9">
      <c r="A1951" s="9" t="s">
        <v>2626</v>
      </c>
      <c r="B1951" s="9"/>
      <c r="C1951" s="9"/>
      <c r="D1951" s="9"/>
      <c r="E1951" s="9"/>
      <c r="F1951" s="9"/>
      <c r="G1951" s="9"/>
      <c r="H1951" s="10" t="s">
        <v>2627</v>
      </c>
      <c r="I1951" s="9" t="s">
        <v>615</v>
      </c>
    </row>
    <row r="1952" ht="15.6" spans="1:9">
      <c r="A1952" s="11" t="s">
        <v>5</v>
      </c>
      <c r="B1952" s="12" t="s">
        <v>6</v>
      </c>
      <c r="C1952" s="13" t="s">
        <v>24</v>
      </c>
      <c r="D1952" s="13"/>
      <c r="E1952" s="13"/>
      <c r="F1952" s="13"/>
      <c r="G1952" s="13"/>
      <c r="H1952" s="31"/>
      <c r="I1952" s="31"/>
    </row>
    <row r="1953" ht="15.6" spans="1:9">
      <c r="A1953" s="55"/>
      <c r="B1953" s="56" t="s">
        <v>16</v>
      </c>
      <c r="C1953" s="57" t="s">
        <v>17</v>
      </c>
      <c r="D1953" s="57" t="s">
        <v>18</v>
      </c>
      <c r="E1953" s="57" t="s">
        <v>19</v>
      </c>
      <c r="F1953" s="57" t="s">
        <v>20</v>
      </c>
      <c r="G1953" s="57" t="s">
        <v>21</v>
      </c>
      <c r="H1953" s="31"/>
      <c r="I1953" s="31"/>
    </row>
    <row r="1954" ht="15.6" spans="1:9">
      <c r="A1954" s="9">
        <v>1</v>
      </c>
      <c r="B1954" s="21" t="s">
        <v>124</v>
      </c>
      <c r="C1954" s="16"/>
      <c r="D1954" s="16"/>
      <c r="E1954" s="16">
        <v>12</v>
      </c>
      <c r="F1954" s="16">
        <v>5</v>
      </c>
      <c r="G1954" s="16"/>
      <c r="H1954" s="31"/>
      <c r="I1954" s="31"/>
    </row>
    <row r="1955" ht="15.6" spans="1:9">
      <c r="A1955" s="9">
        <v>2</v>
      </c>
      <c r="B1955" s="21" t="s">
        <v>1866</v>
      </c>
      <c r="C1955" s="16"/>
      <c r="D1955" s="16">
        <v>33</v>
      </c>
      <c r="E1955" s="16"/>
      <c r="F1955" s="16"/>
      <c r="G1955" s="16"/>
      <c r="H1955" s="31"/>
      <c r="I1955" s="31"/>
    </row>
    <row r="1956" ht="15.6" spans="1:9">
      <c r="A1956" s="9">
        <v>3</v>
      </c>
      <c r="B1956" s="21" t="s">
        <v>2213</v>
      </c>
      <c r="C1956" s="16"/>
      <c r="D1956" s="16"/>
      <c r="E1956" s="16"/>
      <c r="F1956" s="16"/>
      <c r="G1956" s="16">
        <v>1</v>
      </c>
      <c r="H1956" s="31"/>
      <c r="I1956" s="31"/>
    </row>
    <row r="1957" ht="15.6" spans="1:9">
      <c r="A1957" s="9"/>
      <c r="B1957" s="12" t="s">
        <v>6</v>
      </c>
      <c r="C1957" s="13" t="s">
        <v>30</v>
      </c>
      <c r="D1957" s="13"/>
      <c r="E1957" s="13"/>
      <c r="F1957" s="13"/>
      <c r="G1957" s="31"/>
      <c r="H1957" s="31"/>
      <c r="I1957" s="31"/>
    </row>
    <row r="1958" ht="15.6" spans="1:9">
      <c r="A1958" s="9"/>
      <c r="B1958" s="15" t="s">
        <v>8</v>
      </c>
      <c r="C1958" s="13">
        <v>100</v>
      </c>
      <c r="D1958" s="13">
        <v>200</v>
      </c>
      <c r="E1958" s="13">
        <v>300</v>
      </c>
      <c r="F1958" s="13" t="s">
        <v>31</v>
      </c>
      <c r="G1958" s="31"/>
      <c r="H1958" s="31"/>
      <c r="I1958" s="31"/>
    </row>
    <row r="1959" ht="15.6" spans="1:9">
      <c r="A1959" s="9">
        <v>4</v>
      </c>
      <c r="B1959" s="17" t="s">
        <v>32</v>
      </c>
      <c r="C1959" s="16"/>
      <c r="D1959" s="16"/>
      <c r="E1959" s="16"/>
      <c r="F1959" s="16">
        <v>39</v>
      </c>
      <c r="G1959" s="31"/>
      <c r="H1959" s="31"/>
      <c r="I1959" s="31"/>
    </row>
    <row r="1960" ht="15.6" spans="1:9">
      <c r="A1960" s="9"/>
      <c r="B1960" s="19" t="s">
        <v>6</v>
      </c>
      <c r="C1960" s="20" t="s">
        <v>7</v>
      </c>
      <c r="D1960" s="20"/>
      <c r="E1960" s="20"/>
      <c r="F1960" s="31"/>
      <c r="G1960" s="31"/>
      <c r="H1960" s="31"/>
      <c r="I1960" s="31"/>
    </row>
    <row r="1961" ht="15.6" spans="1:9">
      <c r="A1961" s="9"/>
      <c r="B1961" s="19"/>
      <c r="C1961" s="20"/>
      <c r="D1961" s="20"/>
      <c r="E1961" s="20"/>
      <c r="F1961" s="31"/>
      <c r="G1961" s="31"/>
      <c r="H1961" s="31"/>
      <c r="I1961" s="31"/>
    </row>
    <row r="1962" ht="15.6" spans="1:9">
      <c r="A1962" s="9"/>
      <c r="B1962" s="21" t="s">
        <v>8</v>
      </c>
      <c r="C1962" s="22" t="s">
        <v>9</v>
      </c>
      <c r="D1962" s="22" t="s">
        <v>10</v>
      </c>
      <c r="E1962" s="22" t="s">
        <v>11</v>
      </c>
      <c r="F1962" s="31"/>
      <c r="G1962" s="31"/>
      <c r="H1962" s="31"/>
      <c r="I1962" s="31"/>
    </row>
    <row r="1963" ht="15.6" spans="1:9">
      <c r="A1963" s="9">
        <v>5</v>
      </c>
      <c r="B1963" s="21" t="s">
        <v>117</v>
      </c>
      <c r="C1963" s="16"/>
      <c r="D1963" s="16">
        <v>293.5</v>
      </c>
      <c r="E1963" s="16"/>
      <c r="F1963" s="31"/>
      <c r="G1963" s="31"/>
      <c r="H1963" s="31"/>
      <c r="I1963" s="31"/>
    </row>
    <row r="1964" ht="15.6" spans="1:9">
      <c r="A1964" s="9">
        <v>6</v>
      </c>
      <c r="B1964" s="31" t="s">
        <v>96</v>
      </c>
      <c r="C1964" s="16">
        <v>558.6</v>
      </c>
      <c r="D1964" s="16"/>
      <c r="E1964" s="16"/>
      <c r="F1964" s="31"/>
      <c r="G1964" s="31"/>
      <c r="H1964" s="31"/>
      <c r="I1964" s="31"/>
    </row>
    <row r="1965" ht="15.6" spans="1:9">
      <c r="A1965" s="9">
        <v>7</v>
      </c>
      <c r="B1965" s="31" t="s">
        <v>97</v>
      </c>
      <c r="C1965" s="16">
        <v>228.5</v>
      </c>
      <c r="D1965" s="16"/>
      <c r="E1965" s="16"/>
      <c r="F1965" s="31"/>
      <c r="G1965" s="31"/>
      <c r="H1965" s="31"/>
      <c r="I1965" s="31"/>
    </row>
    <row r="1966" ht="15.6" spans="1:9">
      <c r="A1966" s="9">
        <v>8</v>
      </c>
      <c r="B1966" s="31" t="s">
        <v>38</v>
      </c>
      <c r="C1966" s="16">
        <v>236.9</v>
      </c>
      <c r="D1966" s="16"/>
      <c r="E1966" s="16"/>
      <c r="F1966" s="31"/>
      <c r="G1966" s="31"/>
      <c r="H1966" s="31"/>
      <c r="I1966" s="31"/>
    </row>
    <row r="1967" ht="15.6" spans="1:9">
      <c r="A1967" s="9"/>
      <c r="B1967" s="25" t="s">
        <v>40</v>
      </c>
      <c r="C1967" s="26" t="s">
        <v>41</v>
      </c>
      <c r="D1967" s="26"/>
      <c r="E1967" s="26"/>
      <c r="F1967" s="31"/>
      <c r="G1967" s="31"/>
      <c r="H1967" s="31"/>
      <c r="I1967" s="31"/>
    </row>
    <row r="1968" ht="15.6" spans="1:9">
      <c r="A1968" s="9"/>
      <c r="B1968" s="25"/>
      <c r="C1968" s="13" t="s">
        <v>42</v>
      </c>
      <c r="D1968" s="13" t="s">
        <v>43</v>
      </c>
      <c r="E1968" s="13" t="s">
        <v>44</v>
      </c>
      <c r="F1968" s="31"/>
      <c r="G1968" s="31"/>
      <c r="H1968" s="31"/>
      <c r="I1968" s="31"/>
    </row>
    <row r="1969" ht="15.6" spans="1:9">
      <c r="A1969" s="9">
        <v>9</v>
      </c>
      <c r="B1969" s="21" t="s">
        <v>191</v>
      </c>
      <c r="C1969" s="16"/>
      <c r="D1969" s="16"/>
      <c r="E1969" s="16">
        <v>863.8</v>
      </c>
      <c r="F1969" s="31"/>
      <c r="G1969" s="31"/>
      <c r="H1969" s="31"/>
      <c r="I1969" s="31"/>
    </row>
    <row r="1970" ht="15.6" spans="1:9">
      <c r="A1970" s="9">
        <v>10</v>
      </c>
      <c r="B1970" s="31" t="s">
        <v>45</v>
      </c>
      <c r="C1970" s="16"/>
      <c r="D1970" s="16"/>
      <c r="E1970" s="16">
        <v>306.5</v>
      </c>
      <c r="F1970" s="31"/>
      <c r="G1970" s="31"/>
      <c r="H1970" s="31"/>
      <c r="I1970" s="31"/>
    </row>
    <row r="1971" ht="15.6" spans="1:9">
      <c r="A1971" s="9"/>
      <c r="B1971" s="25" t="s">
        <v>40</v>
      </c>
      <c r="C1971" s="26" t="s">
        <v>46</v>
      </c>
      <c r="D1971" s="31"/>
      <c r="E1971" s="31"/>
      <c r="F1971" s="31"/>
      <c r="G1971" s="31"/>
      <c r="H1971" s="31"/>
      <c r="I1971" s="31"/>
    </row>
    <row r="1972" ht="15.6" spans="1:9">
      <c r="A1972" s="9"/>
      <c r="B1972" s="25"/>
      <c r="C1972" s="26" t="s">
        <v>47</v>
      </c>
      <c r="D1972" s="31"/>
      <c r="E1972" s="31"/>
      <c r="F1972" s="31"/>
      <c r="G1972" s="31"/>
      <c r="H1972" s="31"/>
      <c r="I1972" s="31"/>
    </row>
    <row r="1973" ht="15.6" spans="1:9">
      <c r="A1973" s="9">
        <v>11</v>
      </c>
      <c r="B1973" s="21" t="s">
        <v>48</v>
      </c>
      <c r="C1973" s="16">
        <v>72.3</v>
      </c>
      <c r="D1973" s="31"/>
      <c r="E1973" s="31"/>
      <c r="F1973" s="31"/>
      <c r="G1973" s="31"/>
      <c r="H1973" s="31"/>
      <c r="I1973" s="31"/>
    </row>
    <row r="1974" ht="15.6" spans="1:9">
      <c r="A1974" s="9">
        <v>12</v>
      </c>
      <c r="B1974" s="31" t="s">
        <v>73</v>
      </c>
      <c r="C1974" s="16">
        <v>83.1</v>
      </c>
      <c r="D1974" s="31"/>
      <c r="E1974" s="31"/>
      <c r="F1974" s="31"/>
      <c r="G1974" s="31"/>
      <c r="H1974" s="31"/>
      <c r="I1974" s="31"/>
    </row>
    <row r="1975" ht="15.6" spans="1:9">
      <c r="A1975" s="9">
        <v>13</v>
      </c>
      <c r="B1975" s="31" t="s">
        <v>72</v>
      </c>
      <c r="C1975" s="16">
        <v>103.5</v>
      </c>
      <c r="D1975" s="31"/>
      <c r="E1975" s="31"/>
      <c r="F1975" s="31"/>
      <c r="G1975" s="31"/>
      <c r="H1975" s="31"/>
      <c r="I1975" s="31"/>
    </row>
    <row r="1976" ht="15.6" spans="1:9">
      <c r="A1976" s="9">
        <v>14</v>
      </c>
      <c r="B1976" s="31" t="s">
        <v>486</v>
      </c>
      <c r="C1976" s="16">
        <v>18.6</v>
      </c>
      <c r="D1976" s="31"/>
      <c r="E1976" s="31"/>
      <c r="F1976" s="31"/>
      <c r="G1976" s="31"/>
      <c r="H1976" s="31"/>
      <c r="I1976" s="31"/>
    </row>
  </sheetData>
  <mergeCells count="558">
    <mergeCell ref="A1:I1"/>
    <mergeCell ref="A2:I2"/>
    <mergeCell ref="A3:G3"/>
    <mergeCell ref="C4:G4"/>
    <mergeCell ref="C8:G8"/>
    <mergeCell ref="C14:F14"/>
    <mergeCell ref="C17:F17"/>
    <mergeCell ref="C29:E29"/>
    <mergeCell ref="C35:E35"/>
    <mergeCell ref="C38:E38"/>
    <mergeCell ref="A45:G45"/>
    <mergeCell ref="C46:G46"/>
    <mergeCell ref="C49:G49"/>
    <mergeCell ref="A55:G55"/>
    <mergeCell ref="C56:G56"/>
    <mergeCell ref="C65:G65"/>
    <mergeCell ref="C70:F70"/>
    <mergeCell ref="C78:F78"/>
    <mergeCell ref="C95:E95"/>
    <mergeCell ref="C105:E105"/>
    <mergeCell ref="C108:E108"/>
    <mergeCell ref="A115:G115"/>
    <mergeCell ref="C116:F116"/>
    <mergeCell ref="C133:E133"/>
    <mergeCell ref="A138:G138"/>
    <mergeCell ref="C139:G139"/>
    <mergeCell ref="C143:G143"/>
    <mergeCell ref="C147:F147"/>
    <mergeCell ref="C152:F152"/>
    <mergeCell ref="C163:E163"/>
    <mergeCell ref="C174:E174"/>
    <mergeCell ref="C177:E177"/>
    <mergeCell ref="C180:E180"/>
    <mergeCell ref="A187:G187"/>
    <mergeCell ref="C188:G188"/>
    <mergeCell ref="C192:G192"/>
    <mergeCell ref="C200:F200"/>
    <mergeCell ref="C203:F203"/>
    <mergeCell ref="C216:E216"/>
    <mergeCell ref="C223:E223"/>
    <mergeCell ref="A227:G227"/>
    <mergeCell ref="C228:G228"/>
    <mergeCell ref="C231:G231"/>
    <mergeCell ref="C236:F236"/>
    <mergeCell ref="C241:F241"/>
    <mergeCell ref="C252:E252"/>
    <mergeCell ref="A255:G255"/>
    <mergeCell ref="C256:G256"/>
    <mergeCell ref="C259:G259"/>
    <mergeCell ref="C262:F262"/>
    <mergeCell ref="A268:G268"/>
    <mergeCell ref="C269:G269"/>
    <mergeCell ref="C276:G276"/>
    <mergeCell ref="C279:F279"/>
    <mergeCell ref="C286:F286"/>
    <mergeCell ref="C294:E294"/>
    <mergeCell ref="C300:E300"/>
    <mergeCell ref="A305:G305"/>
    <mergeCell ref="C317:E317"/>
    <mergeCell ref="A320:G320"/>
    <mergeCell ref="C321:G321"/>
    <mergeCell ref="C324:F324"/>
    <mergeCell ref="C334:E334"/>
    <mergeCell ref="A337:G337"/>
    <mergeCell ref="C338:G338"/>
    <mergeCell ref="C342:F342"/>
    <mergeCell ref="C346:F346"/>
    <mergeCell ref="C357:E357"/>
    <mergeCell ref="A361:G361"/>
    <mergeCell ref="C362:G362"/>
    <mergeCell ref="C365:F365"/>
    <mergeCell ref="C369:F369"/>
    <mergeCell ref="C377:E377"/>
    <mergeCell ref="C380:E380"/>
    <mergeCell ref="A384:G384"/>
    <mergeCell ref="C385:G385"/>
    <mergeCell ref="C393:G393"/>
    <mergeCell ref="C411:F411"/>
    <mergeCell ref="C418:F418"/>
    <mergeCell ref="C445:E445"/>
    <mergeCell ref="C461:E461"/>
    <mergeCell ref="C464:E464"/>
    <mergeCell ref="C471:E471"/>
    <mergeCell ref="A479:G479"/>
    <mergeCell ref="C480:G480"/>
    <mergeCell ref="C484:G484"/>
    <mergeCell ref="C490:F490"/>
    <mergeCell ref="C496:F496"/>
    <mergeCell ref="C510:E510"/>
    <mergeCell ref="C517:E517"/>
    <mergeCell ref="C523:E523"/>
    <mergeCell ref="A529:G529"/>
    <mergeCell ref="C530:G530"/>
    <mergeCell ref="C535:G535"/>
    <mergeCell ref="C541:F541"/>
    <mergeCell ref="C548:F548"/>
    <mergeCell ref="C559:E559"/>
    <mergeCell ref="C567:E567"/>
    <mergeCell ref="A572:G572"/>
    <mergeCell ref="C573:G573"/>
    <mergeCell ref="C581:G581"/>
    <mergeCell ref="C587:F587"/>
    <mergeCell ref="C594:F594"/>
    <mergeCell ref="C607:E607"/>
    <mergeCell ref="C614:E614"/>
    <mergeCell ref="C617:E617"/>
    <mergeCell ref="A624:G624"/>
    <mergeCell ref="C625:G625"/>
    <mergeCell ref="C630:G630"/>
    <mergeCell ref="C636:F636"/>
    <mergeCell ref="C644:F644"/>
    <mergeCell ref="C656:E656"/>
    <mergeCell ref="C664:E664"/>
    <mergeCell ref="C667:E667"/>
    <mergeCell ref="A671:G671"/>
    <mergeCell ref="C672:F672"/>
    <mergeCell ref="C679:E679"/>
    <mergeCell ref="C686:E686"/>
    <mergeCell ref="A689:G689"/>
    <mergeCell ref="C690:F690"/>
    <mergeCell ref="C693:E693"/>
    <mergeCell ref="C700:E700"/>
    <mergeCell ref="A703:G703"/>
    <mergeCell ref="C704:G704"/>
    <mergeCell ref="C710:G710"/>
    <mergeCell ref="C719:F719"/>
    <mergeCell ref="C728:F728"/>
    <mergeCell ref="C748:E748"/>
    <mergeCell ref="C759:E759"/>
    <mergeCell ref="C762:E762"/>
    <mergeCell ref="C765:E765"/>
    <mergeCell ref="A772:G772"/>
    <mergeCell ref="C773:G773"/>
    <mergeCell ref="C781:G781"/>
    <mergeCell ref="C787:F787"/>
    <mergeCell ref="C792:F792"/>
    <mergeCell ref="C803:E803"/>
    <mergeCell ref="C810:E810"/>
    <mergeCell ref="A819:G819"/>
    <mergeCell ref="C820:G820"/>
    <mergeCell ref="C823:F823"/>
    <mergeCell ref="C829:F829"/>
    <mergeCell ref="C836:E836"/>
    <mergeCell ref="C842:E842"/>
    <mergeCell ref="A846:G846"/>
    <mergeCell ref="C847:G847"/>
    <mergeCell ref="C853:G853"/>
    <mergeCell ref="C859:F859"/>
    <mergeCell ref="C864:F864"/>
    <mergeCell ref="C874:E874"/>
    <mergeCell ref="C881:E881"/>
    <mergeCell ref="A887:G887"/>
    <mergeCell ref="C888:G888"/>
    <mergeCell ref="C892:G892"/>
    <mergeCell ref="C909:E909"/>
    <mergeCell ref="A915:G915"/>
    <mergeCell ref="C916:G916"/>
    <mergeCell ref="C923:G923"/>
    <mergeCell ref="C934:F934"/>
    <mergeCell ref="C943:F943"/>
    <mergeCell ref="C954:E954"/>
    <mergeCell ref="C964:E964"/>
    <mergeCell ref="A969:G969"/>
    <mergeCell ref="C970:G970"/>
    <mergeCell ref="C975:G975"/>
    <mergeCell ref="C986:F986"/>
    <mergeCell ref="C989:F989"/>
    <mergeCell ref="C1006:E1006"/>
    <mergeCell ref="C1016:E1016"/>
    <mergeCell ref="A1020:G1020"/>
    <mergeCell ref="C1021:F1021"/>
    <mergeCell ref="C1031:E1031"/>
    <mergeCell ref="A1034:G1034"/>
    <mergeCell ref="C1035:G1035"/>
    <mergeCell ref="A1045:G1045"/>
    <mergeCell ref="C1046:G1046"/>
    <mergeCell ref="C1050:G1050"/>
    <mergeCell ref="C1054:F1054"/>
    <mergeCell ref="C1065:E1065"/>
    <mergeCell ref="C1071:E1071"/>
    <mergeCell ref="A1075:G1075"/>
    <mergeCell ref="A1079:G1079"/>
    <mergeCell ref="C1080:G1080"/>
    <mergeCell ref="C1083:G1083"/>
    <mergeCell ref="C1086:F1086"/>
    <mergeCell ref="C1097:E1097"/>
    <mergeCell ref="C1104:E1104"/>
    <mergeCell ref="A1107:G1107"/>
    <mergeCell ref="C1108:G1108"/>
    <mergeCell ref="C1112:G1112"/>
    <mergeCell ref="C1115:F1115"/>
    <mergeCell ref="C1118:F1118"/>
    <mergeCell ref="C1128:E1128"/>
    <mergeCell ref="C1136:E1136"/>
    <mergeCell ref="C1139:E1139"/>
    <mergeCell ref="A1142:G1142"/>
    <mergeCell ref="C1150:E1150"/>
    <mergeCell ref="A1153:G1153"/>
    <mergeCell ref="C1154:G1154"/>
    <mergeCell ref="C1158:G1158"/>
    <mergeCell ref="C1165:F1165"/>
    <mergeCell ref="C1170:F1170"/>
    <mergeCell ref="C1187:E1187"/>
    <mergeCell ref="C1196:E1196"/>
    <mergeCell ref="C1199:E1199"/>
    <mergeCell ref="A1204:G1204"/>
    <mergeCell ref="C1209:E1209"/>
    <mergeCell ref="A1212:G1212"/>
    <mergeCell ref="C1213:G1213"/>
    <mergeCell ref="C1216:G1216"/>
    <mergeCell ref="C1220:F1220"/>
    <mergeCell ref="C1229:E1229"/>
    <mergeCell ref="A1236:G1236"/>
    <mergeCell ref="A1241:G1241"/>
    <mergeCell ref="C1242:G1242"/>
    <mergeCell ref="C1245:F1245"/>
    <mergeCell ref="C1248:F1248"/>
    <mergeCell ref="C1262:E1262"/>
    <mergeCell ref="A1265:G1265"/>
    <mergeCell ref="A1270:G1270"/>
    <mergeCell ref="A1276:G1276"/>
    <mergeCell ref="C1284:E1284"/>
    <mergeCell ref="A1287:G1287"/>
    <mergeCell ref="C1288:G1288"/>
    <mergeCell ref="C1291:G1291"/>
    <mergeCell ref="C1294:F1294"/>
    <mergeCell ref="C1306:E1306"/>
    <mergeCell ref="A1310:G1310"/>
    <mergeCell ref="A1315:G1315"/>
    <mergeCell ref="C1320:E1320"/>
    <mergeCell ref="A1323:G1323"/>
    <mergeCell ref="C1337:E1337"/>
    <mergeCell ref="A1340:G1340"/>
    <mergeCell ref="C1341:F1341"/>
    <mergeCell ref="A1348:G1348"/>
    <mergeCell ref="A1354:G1354"/>
    <mergeCell ref="C1366:E1366"/>
    <mergeCell ref="A1369:G1369"/>
    <mergeCell ref="C1370:G1370"/>
    <mergeCell ref="C1373:G1373"/>
    <mergeCell ref="C1376:F1376"/>
    <mergeCell ref="C1385:E1385"/>
    <mergeCell ref="C1391:E1391"/>
    <mergeCell ref="A1395:G1395"/>
    <mergeCell ref="A1401:G1401"/>
    <mergeCell ref="C1410:E1410"/>
    <mergeCell ref="A1413:G1413"/>
    <mergeCell ref="A1418:G1418"/>
    <mergeCell ref="C1419:G1419"/>
    <mergeCell ref="C1422:G1422"/>
    <mergeCell ref="C1425:F1425"/>
    <mergeCell ref="C1433:E1433"/>
    <mergeCell ref="A1439:G1439"/>
    <mergeCell ref="C1446:E1446"/>
    <mergeCell ref="A1453:G1453"/>
    <mergeCell ref="C1454:G1454"/>
    <mergeCell ref="C1457:F1457"/>
    <mergeCell ref="C1460:F1460"/>
    <mergeCell ref="C1470:E1470"/>
    <mergeCell ref="C1477:E1477"/>
    <mergeCell ref="A1480:G1480"/>
    <mergeCell ref="C1481:G1481"/>
    <mergeCell ref="C1486:G1486"/>
    <mergeCell ref="C1509:F1509"/>
    <mergeCell ref="C1520:F1520"/>
    <mergeCell ref="C1559:E1559"/>
    <mergeCell ref="C1582:E1582"/>
    <mergeCell ref="C1588:E1588"/>
    <mergeCell ref="A1601:G1601"/>
    <mergeCell ref="C1602:G1602"/>
    <mergeCell ref="C1608:G1608"/>
    <mergeCell ref="C1628:F1628"/>
    <mergeCell ref="C1641:F1641"/>
    <mergeCell ref="C1673:E1673"/>
    <mergeCell ref="C1694:E1694"/>
    <mergeCell ref="C1697:E1697"/>
    <mergeCell ref="C1704:E1704"/>
    <mergeCell ref="A1715:G1715"/>
    <mergeCell ref="C1716:G1716"/>
    <mergeCell ref="C1723:G1723"/>
    <mergeCell ref="C1732:F1732"/>
    <mergeCell ref="C1740:F1740"/>
    <mergeCell ref="C1754:E1754"/>
    <mergeCell ref="C1766:E1766"/>
    <mergeCell ref="A1771:G1771"/>
    <mergeCell ref="C1772:G1772"/>
    <mergeCell ref="C1780:G1780"/>
    <mergeCell ref="C1793:F1793"/>
    <mergeCell ref="C1805:F1805"/>
    <mergeCell ref="C1826:E1826"/>
    <mergeCell ref="C1840:E1840"/>
    <mergeCell ref="C1847:E1847"/>
    <mergeCell ref="A1858:G1858"/>
    <mergeCell ref="C1859:G1859"/>
    <mergeCell ref="C1864:F1864"/>
    <mergeCell ref="C1879:E1879"/>
    <mergeCell ref="C1887:E1887"/>
    <mergeCell ref="A1890:G1890"/>
    <mergeCell ref="C1891:G1891"/>
    <mergeCell ref="C1897:G1897"/>
    <mergeCell ref="C1906:F1906"/>
    <mergeCell ref="C1910:F1910"/>
    <mergeCell ref="C1924:E1924"/>
    <mergeCell ref="C1935:E1935"/>
    <mergeCell ref="C1941:E1941"/>
    <mergeCell ref="A1946:G1946"/>
    <mergeCell ref="A1951:G1951"/>
    <mergeCell ref="C1952:G1952"/>
    <mergeCell ref="C1957:F1957"/>
    <mergeCell ref="C1967:E1967"/>
    <mergeCell ref="B21:B22"/>
    <mergeCell ref="B29:B30"/>
    <mergeCell ref="B32:B33"/>
    <mergeCell ref="B35:B36"/>
    <mergeCell ref="B52:B53"/>
    <mergeCell ref="B83:B84"/>
    <mergeCell ref="B95:B96"/>
    <mergeCell ref="B98:B99"/>
    <mergeCell ref="B105:B106"/>
    <mergeCell ref="B119:B120"/>
    <mergeCell ref="B127:B128"/>
    <mergeCell ref="B155:B156"/>
    <mergeCell ref="B163:B164"/>
    <mergeCell ref="B166:B167"/>
    <mergeCell ref="B174:B175"/>
    <mergeCell ref="B177:B178"/>
    <mergeCell ref="B206:B207"/>
    <mergeCell ref="B216:B217"/>
    <mergeCell ref="B219:B220"/>
    <mergeCell ref="B246:B247"/>
    <mergeCell ref="B252:B253"/>
    <mergeCell ref="B265:B266"/>
    <mergeCell ref="B290:B291"/>
    <mergeCell ref="B294:B295"/>
    <mergeCell ref="B297:B298"/>
    <mergeCell ref="B306:B307"/>
    <mergeCell ref="B312:B313"/>
    <mergeCell ref="B327:B328"/>
    <mergeCell ref="B331:B332"/>
    <mergeCell ref="B350:B351"/>
    <mergeCell ref="B354:B355"/>
    <mergeCell ref="B372:B373"/>
    <mergeCell ref="B377:B378"/>
    <mergeCell ref="B426:B427"/>
    <mergeCell ref="B445:B446"/>
    <mergeCell ref="B448:B449"/>
    <mergeCell ref="B461:B462"/>
    <mergeCell ref="B464:B465"/>
    <mergeCell ref="B468:B469"/>
    <mergeCell ref="B501:B502"/>
    <mergeCell ref="B510:B511"/>
    <mergeCell ref="B513:B514"/>
    <mergeCell ref="B517:B518"/>
    <mergeCell ref="B520:B521"/>
    <mergeCell ref="B552:B553"/>
    <mergeCell ref="B559:B560"/>
    <mergeCell ref="B562:B563"/>
    <mergeCell ref="B600:B601"/>
    <mergeCell ref="B607:B608"/>
    <mergeCell ref="B610:B611"/>
    <mergeCell ref="B614:B615"/>
    <mergeCell ref="B650:B651"/>
    <mergeCell ref="B656:B657"/>
    <mergeCell ref="B659:B660"/>
    <mergeCell ref="B664:B665"/>
    <mergeCell ref="B675:B676"/>
    <mergeCell ref="B679:B680"/>
    <mergeCell ref="B682:B683"/>
    <mergeCell ref="B693:B694"/>
    <mergeCell ref="B696:B697"/>
    <mergeCell ref="B733:B734"/>
    <mergeCell ref="B748:B749"/>
    <mergeCell ref="B752:B753"/>
    <mergeCell ref="B759:B760"/>
    <mergeCell ref="B762:B763"/>
    <mergeCell ref="B798:B799"/>
    <mergeCell ref="B803:B804"/>
    <mergeCell ref="B807:B808"/>
    <mergeCell ref="B832:B833"/>
    <mergeCell ref="B836:B837"/>
    <mergeCell ref="B839:B840"/>
    <mergeCell ref="B868:B869"/>
    <mergeCell ref="B874:B875"/>
    <mergeCell ref="B877:B878"/>
    <mergeCell ref="B897:B898"/>
    <mergeCell ref="B906:B907"/>
    <mergeCell ref="B949:B950"/>
    <mergeCell ref="B954:B955"/>
    <mergeCell ref="B957:B958"/>
    <mergeCell ref="B995:B996"/>
    <mergeCell ref="B1006:B1007"/>
    <mergeCell ref="B1009:B1010"/>
    <mergeCell ref="B1024:B1025"/>
    <mergeCell ref="B1028:B1029"/>
    <mergeCell ref="B1038:B1039"/>
    <mergeCell ref="B1042:B1043"/>
    <mergeCell ref="B1057:B1058"/>
    <mergeCell ref="B1065:B1066"/>
    <mergeCell ref="B1068:B1069"/>
    <mergeCell ref="B1076:B1077"/>
    <mergeCell ref="B1090:B1091"/>
    <mergeCell ref="B1097:B1098"/>
    <mergeCell ref="B1100:B1101"/>
    <mergeCell ref="B1121:B1122"/>
    <mergeCell ref="B1128:B1129"/>
    <mergeCell ref="B1131:B1132"/>
    <mergeCell ref="B1136:B1137"/>
    <mergeCell ref="B1143:B1144"/>
    <mergeCell ref="B1147:B1148"/>
    <mergeCell ref="B1175:B1176"/>
    <mergeCell ref="B1187:B1188"/>
    <mergeCell ref="B1190:B1191"/>
    <mergeCell ref="B1196:B1197"/>
    <mergeCell ref="B1205:B1206"/>
    <mergeCell ref="B1209:B1210"/>
    <mergeCell ref="B1224:B1225"/>
    <mergeCell ref="B1229:B1230"/>
    <mergeCell ref="B1232:B1233"/>
    <mergeCell ref="B1237:B1238"/>
    <mergeCell ref="B1251:B1252"/>
    <mergeCell ref="B1259:B1260"/>
    <mergeCell ref="B1266:B1267"/>
    <mergeCell ref="B1271:B1272"/>
    <mergeCell ref="B1277:B1278"/>
    <mergeCell ref="B1281:B1282"/>
    <mergeCell ref="B1297:B1298"/>
    <mergeCell ref="B1303:B1304"/>
    <mergeCell ref="B1311:B1312"/>
    <mergeCell ref="B1316:B1317"/>
    <mergeCell ref="B1324:B1325"/>
    <mergeCell ref="B1331:B1332"/>
    <mergeCell ref="B1344:B1345"/>
    <mergeCell ref="B1349:B1350"/>
    <mergeCell ref="B1355:B1356"/>
    <mergeCell ref="B1361:B1362"/>
    <mergeCell ref="B1379:B1380"/>
    <mergeCell ref="B1385:B1386"/>
    <mergeCell ref="B1388:B1389"/>
    <mergeCell ref="B1396:B1397"/>
    <mergeCell ref="B1402:B1403"/>
    <mergeCell ref="B1407:B1408"/>
    <mergeCell ref="B1414:B1415"/>
    <mergeCell ref="B1428:B1429"/>
    <mergeCell ref="B1433:B1434"/>
    <mergeCell ref="B1436:B1437"/>
    <mergeCell ref="B1440:B1441"/>
    <mergeCell ref="B1446:B1447"/>
    <mergeCell ref="B1449:B1450"/>
    <mergeCell ref="B1463:B1464"/>
    <mergeCell ref="B1470:B1471"/>
    <mergeCell ref="B1473:B1474"/>
    <mergeCell ref="B1530:B1531"/>
    <mergeCell ref="B1559:B1560"/>
    <mergeCell ref="B1562:B1563"/>
    <mergeCell ref="B1582:B1583"/>
    <mergeCell ref="B1585:B1586"/>
    <mergeCell ref="B1649:B1650"/>
    <mergeCell ref="B1673:B1674"/>
    <mergeCell ref="B1678:B1679"/>
    <mergeCell ref="B1694:B1695"/>
    <mergeCell ref="B1697:B1698"/>
    <mergeCell ref="B1700:B1701"/>
    <mergeCell ref="B1743:B1744"/>
    <mergeCell ref="B1754:B1755"/>
    <mergeCell ref="B1757:B1758"/>
    <mergeCell ref="B1814:B1815"/>
    <mergeCell ref="B1826:B1827"/>
    <mergeCell ref="B1829:B1830"/>
    <mergeCell ref="B1840:B1841"/>
    <mergeCell ref="B1844:B1845"/>
    <mergeCell ref="B1873:B1874"/>
    <mergeCell ref="B1879:B1880"/>
    <mergeCell ref="B1882:B1883"/>
    <mergeCell ref="B1913:B1914"/>
    <mergeCell ref="B1924:B1925"/>
    <mergeCell ref="B1927:B1928"/>
    <mergeCell ref="B1935:B1936"/>
    <mergeCell ref="B1938:B1939"/>
    <mergeCell ref="B1947:B1948"/>
    <mergeCell ref="B1960:B1961"/>
    <mergeCell ref="B1967:B1968"/>
    <mergeCell ref="B1971:B1972"/>
    <mergeCell ref="C468:C469"/>
    <mergeCell ref="C520:C521"/>
    <mergeCell ref="C1585:C1586"/>
    <mergeCell ref="C1700:C1701"/>
    <mergeCell ref="C1844:C1845"/>
    <mergeCell ref="C1938:C1939"/>
    <mergeCell ref="C1960:E1961"/>
    <mergeCell ref="C1947:E1948"/>
    <mergeCell ref="C1913:E1914"/>
    <mergeCell ref="C1873:E1874"/>
    <mergeCell ref="F1873:H1874"/>
    <mergeCell ref="C1814:E1815"/>
    <mergeCell ref="C1743:E1744"/>
    <mergeCell ref="F1743:H1744"/>
    <mergeCell ref="C1649:E1650"/>
    <mergeCell ref="F1649:H1650"/>
    <mergeCell ref="C1530:E1531"/>
    <mergeCell ref="F1530:H1531"/>
    <mergeCell ref="C1463:E1464"/>
    <mergeCell ref="C1440:E1441"/>
    <mergeCell ref="C1428:E1429"/>
    <mergeCell ref="C1414:E1415"/>
    <mergeCell ref="C1396:E1397"/>
    <mergeCell ref="C1402:E1403"/>
    <mergeCell ref="C1379:E1380"/>
    <mergeCell ref="C1349:E1350"/>
    <mergeCell ref="C1355:E1356"/>
    <mergeCell ref="C1344:E1345"/>
    <mergeCell ref="C1316:E1317"/>
    <mergeCell ref="C1324:E1325"/>
    <mergeCell ref="C1297:E1298"/>
    <mergeCell ref="C1311:E1312"/>
    <mergeCell ref="C1271:E1272"/>
    <mergeCell ref="C1277:E1278"/>
    <mergeCell ref="C1251:E1252"/>
    <mergeCell ref="C1266:E1267"/>
    <mergeCell ref="C1237:E1238"/>
    <mergeCell ref="C1224:E1225"/>
    <mergeCell ref="C1205:E1206"/>
    <mergeCell ref="C1175:E1176"/>
    <mergeCell ref="C1143:E1144"/>
    <mergeCell ref="C1121:E1122"/>
    <mergeCell ref="C1090:E1091"/>
    <mergeCell ref="C1057:E1058"/>
    <mergeCell ref="C1038:E1039"/>
    <mergeCell ref="C1024:E1025"/>
    <mergeCell ref="C995:E996"/>
    <mergeCell ref="F995:H996"/>
    <mergeCell ref="C949:E950"/>
    <mergeCell ref="C897:E898"/>
    <mergeCell ref="F897:H898"/>
    <mergeCell ref="C868:E869"/>
    <mergeCell ref="F868:H869"/>
    <mergeCell ref="C832:E833"/>
    <mergeCell ref="F832:H833"/>
    <mergeCell ref="C798:E799"/>
    <mergeCell ref="C733:E734"/>
    <mergeCell ref="C675:E676"/>
    <mergeCell ref="C650:E651"/>
    <mergeCell ref="C600:E601"/>
    <mergeCell ref="C552:E553"/>
    <mergeCell ref="C501:E502"/>
    <mergeCell ref="F501:H502"/>
    <mergeCell ref="C426:E427"/>
    <mergeCell ref="C372:E373"/>
    <mergeCell ref="C350:E351"/>
    <mergeCell ref="C327:E328"/>
    <mergeCell ref="F327:H328"/>
    <mergeCell ref="C306:E307"/>
    <mergeCell ref="C290:E291"/>
    <mergeCell ref="C246:E247"/>
    <mergeCell ref="C206:E207"/>
    <mergeCell ref="C155:E156"/>
    <mergeCell ref="C119:E120"/>
    <mergeCell ref="C83:E84"/>
    <mergeCell ref="C21:E22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7"/>
  <sheetViews>
    <sheetView topLeftCell="B1" workbookViewId="0">
      <selection activeCell="C25" sqref="C25"/>
    </sheetView>
  </sheetViews>
  <sheetFormatPr defaultColWidth="8.87037037037037" defaultRowHeight="14.4"/>
  <cols>
    <col min="1" max="1" width="5.87037037037037" style="268" customWidth="1"/>
    <col min="2" max="2" width="19.6018518518519" style="293" customWidth="1"/>
    <col min="3" max="3" width="9.87037037037037" style="268" customWidth="1"/>
    <col min="4" max="4" width="9.46296296296296" style="268" customWidth="1"/>
    <col min="5" max="5" width="10.6018518518519" style="268" customWidth="1"/>
    <col min="6" max="7" width="8.87037037037037" style="268"/>
    <col min="8" max="8" width="13" style="268" customWidth="1"/>
    <col min="9" max="9" width="10.2685185185185" style="268" customWidth="1"/>
    <col min="10" max="10" width="23" style="268" customWidth="1"/>
    <col min="11" max="16384" width="8.87037037037037" style="268"/>
  </cols>
  <sheetData>
    <row r="1" s="267" customFormat="1" ht="35.45" customHeight="1" spans="1:10">
      <c r="A1" s="269" t="s">
        <v>164</v>
      </c>
      <c r="B1" s="270"/>
      <c r="C1" s="269"/>
      <c r="D1" s="269"/>
      <c r="E1" s="269"/>
      <c r="F1" s="269"/>
      <c r="G1" s="269"/>
      <c r="H1" s="271"/>
      <c r="I1" s="269"/>
      <c r="J1" s="272"/>
    </row>
    <row r="2" s="267" customFormat="1" ht="15.6" spans="1:10">
      <c r="A2" s="5" t="s">
        <v>165</v>
      </c>
      <c r="B2" s="6"/>
      <c r="C2" s="7"/>
      <c r="D2" s="5"/>
      <c r="E2" s="5"/>
      <c r="F2" s="5"/>
      <c r="G2" s="5"/>
      <c r="H2" s="8"/>
      <c r="I2" s="5"/>
      <c r="J2" s="272"/>
    </row>
    <row r="3" s="267" customFormat="1" ht="31.2" spans="1:10">
      <c r="A3" s="273" t="s">
        <v>166</v>
      </c>
      <c r="B3" s="273"/>
      <c r="C3" s="273"/>
      <c r="D3" s="273"/>
      <c r="E3" s="273"/>
      <c r="F3" s="273"/>
      <c r="G3" s="273"/>
      <c r="H3" s="274" t="s">
        <v>167</v>
      </c>
      <c r="I3" s="275" t="s">
        <v>4</v>
      </c>
    </row>
    <row r="4" s="267" customFormat="1" ht="15.6" spans="1:10">
      <c r="A4" s="276" t="s">
        <v>5</v>
      </c>
      <c r="B4" s="46" t="s">
        <v>6</v>
      </c>
      <c r="C4" s="13" t="s">
        <v>15</v>
      </c>
      <c r="D4" s="13"/>
      <c r="E4" s="13"/>
      <c r="F4" s="13"/>
      <c r="G4" s="13"/>
      <c r="H4" s="277"/>
      <c r="I4" s="273"/>
      <c r="J4" s="272"/>
    </row>
    <row r="5" s="267" customFormat="1" ht="15.6" spans="1:10">
      <c r="A5" s="273"/>
      <c r="B5" s="47" t="s">
        <v>16</v>
      </c>
      <c r="C5" s="13" t="s">
        <v>17</v>
      </c>
      <c r="D5" s="13" t="s">
        <v>18</v>
      </c>
      <c r="E5" s="13" t="s">
        <v>19</v>
      </c>
      <c r="F5" s="13" t="s">
        <v>20</v>
      </c>
      <c r="G5" s="13" t="s">
        <v>21</v>
      </c>
      <c r="H5" s="277"/>
      <c r="I5" s="273"/>
      <c r="J5" s="272"/>
    </row>
    <row r="6" s="267" customFormat="1" ht="15.6" spans="1:10">
      <c r="A6" s="273">
        <v>1</v>
      </c>
      <c r="B6" s="47" t="s">
        <v>89</v>
      </c>
      <c r="C6" s="43"/>
      <c r="D6" s="18">
        <v>1</v>
      </c>
      <c r="E6" s="43"/>
      <c r="F6" s="43"/>
      <c r="G6" s="43"/>
      <c r="H6" s="277"/>
      <c r="I6" s="273"/>
      <c r="J6" s="272"/>
    </row>
    <row r="7" s="267" customFormat="1" ht="15.6" spans="1:10">
      <c r="A7" s="273">
        <v>2</v>
      </c>
      <c r="B7" s="47" t="s">
        <v>76</v>
      </c>
      <c r="C7" s="43"/>
      <c r="D7" s="43"/>
      <c r="E7" s="18">
        <v>1</v>
      </c>
      <c r="F7" s="18">
        <v>1</v>
      </c>
      <c r="G7" s="43"/>
      <c r="H7" s="277"/>
      <c r="I7" s="273"/>
      <c r="J7" s="272"/>
    </row>
    <row r="8" s="267" customFormat="1" ht="15.6" spans="1:10">
      <c r="A8" s="273"/>
      <c r="B8" s="46" t="s">
        <v>6</v>
      </c>
      <c r="C8" s="13" t="s">
        <v>24</v>
      </c>
      <c r="D8" s="13"/>
      <c r="E8" s="13"/>
      <c r="F8" s="13"/>
      <c r="G8" s="13"/>
      <c r="H8" s="277"/>
      <c r="I8" s="273"/>
      <c r="J8" s="272"/>
    </row>
    <row r="9" s="267" customFormat="1" ht="15.6" spans="1:10">
      <c r="A9" s="273"/>
      <c r="B9" s="47" t="s">
        <v>16</v>
      </c>
      <c r="C9" s="13" t="s">
        <v>17</v>
      </c>
      <c r="D9" s="13" t="s">
        <v>18</v>
      </c>
      <c r="E9" s="13" t="s">
        <v>19</v>
      </c>
      <c r="F9" s="13" t="s">
        <v>20</v>
      </c>
      <c r="G9" s="13" t="s">
        <v>21</v>
      </c>
      <c r="H9" s="277"/>
      <c r="I9" s="273"/>
      <c r="J9" s="272"/>
    </row>
    <row r="10" s="267" customFormat="1" ht="15.6" spans="1:10">
      <c r="A10" s="273">
        <v>3</v>
      </c>
      <c r="B10" s="48" t="s">
        <v>107</v>
      </c>
      <c r="C10" s="18">
        <v>9</v>
      </c>
      <c r="D10" s="43"/>
      <c r="E10" s="43"/>
      <c r="F10" s="43"/>
      <c r="G10" s="43"/>
      <c r="H10" s="277"/>
      <c r="I10" s="273"/>
      <c r="J10" s="272"/>
    </row>
    <row r="11" s="267" customFormat="1" ht="15.6" spans="1:10">
      <c r="A11" s="273"/>
      <c r="B11" s="46" t="s">
        <v>6</v>
      </c>
      <c r="C11" s="13" t="s">
        <v>30</v>
      </c>
      <c r="D11" s="13"/>
      <c r="E11" s="13"/>
      <c r="F11" s="13"/>
      <c r="G11" s="273"/>
      <c r="H11" s="277"/>
      <c r="I11" s="273"/>
      <c r="J11" s="272"/>
    </row>
    <row r="12" s="267" customFormat="1" ht="15.6" spans="1:10">
      <c r="A12" s="273"/>
      <c r="B12" s="47" t="s">
        <v>8</v>
      </c>
      <c r="C12" s="13">
        <v>100</v>
      </c>
      <c r="D12" s="13">
        <v>200</v>
      </c>
      <c r="E12" s="13">
        <v>300</v>
      </c>
      <c r="F12" s="13" t="s">
        <v>31</v>
      </c>
      <c r="G12" s="273"/>
      <c r="H12" s="277"/>
      <c r="I12" s="273"/>
      <c r="J12" s="272"/>
    </row>
    <row r="13" s="267" customFormat="1" ht="15.6" spans="1:10">
      <c r="A13" s="273">
        <v>4</v>
      </c>
      <c r="B13" s="48" t="s">
        <v>111</v>
      </c>
      <c r="C13" s="18">
        <v>26</v>
      </c>
      <c r="D13" s="43"/>
      <c r="E13" s="43"/>
      <c r="F13" s="43"/>
      <c r="G13" s="273"/>
      <c r="H13" s="277"/>
      <c r="I13" s="273"/>
      <c r="J13" s="272"/>
    </row>
    <row r="14" s="267" customFormat="1" ht="15.6" spans="1:10">
      <c r="A14" s="273">
        <v>5</v>
      </c>
      <c r="B14" s="48" t="s">
        <v>32</v>
      </c>
      <c r="C14" s="43"/>
      <c r="D14" s="43"/>
      <c r="E14" s="18">
        <v>3</v>
      </c>
      <c r="F14" s="43"/>
      <c r="G14" s="273"/>
      <c r="H14" s="277"/>
      <c r="I14" s="273"/>
      <c r="J14" s="272"/>
    </row>
    <row r="15" s="267" customFormat="1" ht="15.6" spans="1:10">
      <c r="A15" s="273">
        <v>6</v>
      </c>
      <c r="B15" s="48" t="s">
        <v>168</v>
      </c>
      <c r="C15" s="18">
        <v>5</v>
      </c>
      <c r="D15" s="43"/>
      <c r="E15" s="43"/>
      <c r="F15" s="43"/>
      <c r="G15" s="273"/>
      <c r="H15" s="277"/>
      <c r="I15" s="273"/>
      <c r="J15" s="272"/>
    </row>
    <row r="16" s="267" customFormat="1" ht="15.6" spans="1:10">
      <c r="A16" s="273">
        <v>7</v>
      </c>
      <c r="B16" s="48" t="s">
        <v>110</v>
      </c>
      <c r="C16" s="18">
        <v>3</v>
      </c>
      <c r="D16" s="43"/>
      <c r="E16" s="43"/>
      <c r="F16" s="43"/>
      <c r="G16" s="273"/>
      <c r="H16" s="277"/>
      <c r="I16" s="273"/>
      <c r="J16" s="272"/>
    </row>
    <row r="17" s="267" customFormat="1" ht="15.6" spans="1:10">
      <c r="A17" s="273"/>
      <c r="B17" s="50" t="s">
        <v>6</v>
      </c>
      <c r="C17" s="20" t="s">
        <v>7</v>
      </c>
      <c r="D17" s="20"/>
      <c r="E17" s="20"/>
      <c r="F17" s="273"/>
      <c r="G17" s="273"/>
      <c r="H17" s="277"/>
      <c r="I17" s="273"/>
      <c r="J17" s="272"/>
    </row>
    <row r="18" s="267" customFormat="1" ht="15.6" spans="1:10">
      <c r="A18" s="273"/>
      <c r="B18" s="50"/>
      <c r="C18" s="20"/>
      <c r="D18" s="20"/>
      <c r="E18" s="20"/>
      <c r="F18" s="273"/>
      <c r="G18" s="273"/>
      <c r="H18" s="277"/>
      <c r="I18" s="273"/>
      <c r="J18" s="272"/>
    </row>
    <row r="19" s="267" customFormat="1" ht="15.6" spans="1:10">
      <c r="A19" s="273"/>
      <c r="B19" s="49" t="s">
        <v>8</v>
      </c>
      <c r="C19" s="22" t="s">
        <v>9</v>
      </c>
      <c r="D19" s="22" t="s">
        <v>10</v>
      </c>
      <c r="E19" s="22" t="s">
        <v>11</v>
      </c>
      <c r="F19" s="273"/>
      <c r="G19" s="273"/>
      <c r="H19" s="277"/>
      <c r="I19" s="273"/>
      <c r="J19" s="272"/>
    </row>
    <row r="20" s="267" customFormat="1" ht="15.6" spans="1:10">
      <c r="A20" s="273">
        <v>8</v>
      </c>
      <c r="B20" s="49" t="s">
        <v>111</v>
      </c>
      <c r="C20" s="23">
        <v>6.4</v>
      </c>
      <c r="D20" s="24"/>
      <c r="E20" s="24"/>
      <c r="F20" s="273"/>
      <c r="G20" s="273"/>
      <c r="H20" s="277"/>
      <c r="I20" s="273"/>
      <c r="J20" s="272"/>
    </row>
    <row r="21" s="267" customFormat="1" ht="15.6" spans="1:10">
      <c r="A21" s="273">
        <v>9</v>
      </c>
      <c r="B21" s="49" t="s">
        <v>92</v>
      </c>
      <c r="C21" s="23">
        <v>206.2</v>
      </c>
      <c r="D21" s="24"/>
      <c r="E21" s="24"/>
      <c r="F21" s="273"/>
      <c r="G21" s="273"/>
      <c r="H21" s="277"/>
      <c r="I21" s="273"/>
      <c r="J21" s="272"/>
    </row>
    <row r="22" s="267" customFormat="1" ht="15.6" spans="1:10">
      <c r="A22" s="273"/>
      <c r="B22" s="46" t="s">
        <v>6</v>
      </c>
      <c r="C22" s="26" t="s">
        <v>49</v>
      </c>
      <c r="D22" s="26"/>
      <c r="E22" s="26"/>
      <c r="F22" s="273"/>
      <c r="G22" s="273"/>
      <c r="H22" s="277"/>
      <c r="I22" s="273"/>
      <c r="J22" s="272"/>
    </row>
    <row r="23" s="267" customFormat="1" ht="15.6" spans="1:10">
      <c r="A23" s="273"/>
      <c r="B23" s="47" t="s">
        <v>50</v>
      </c>
      <c r="C23" s="26">
        <v>100</v>
      </c>
      <c r="D23" s="26">
        <v>200</v>
      </c>
      <c r="E23" s="26" t="s">
        <v>51</v>
      </c>
      <c r="F23" s="273"/>
      <c r="G23" s="273"/>
      <c r="H23" s="277"/>
      <c r="I23" s="273"/>
      <c r="J23" s="272"/>
    </row>
    <row r="24" s="267" customFormat="1" ht="15.6" spans="1:10">
      <c r="A24" s="273">
        <v>11</v>
      </c>
      <c r="B24" s="48" t="s">
        <v>54</v>
      </c>
      <c r="C24" s="18">
        <v>6</v>
      </c>
      <c r="D24" s="18">
        <v>1</v>
      </c>
      <c r="E24" s="43"/>
      <c r="F24" s="273"/>
      <c r="G24" s="273"/>
      <c r="H24" s="277"/>
      <c r="I24" s="273"/>
      <c r="J24" s="272"/>
    </row>
    <row r="25" s="267" customFormat="1" ht="15.6" spans="1:10">
      <c r="A25" s="273">
        <v>12</v>
      </c>
      <c r="B25" s="48" t="s">
        <v>169</v>
      </c>
      <c r="C25" s="18">
        <v>1</v>
      </c>
      <c r="D25" s="43"/>
      <c r="E25" s="43"/>
      <c r="F25" s="273"/>
      <c r="G25" s="273"/>
      <c r="H25" s="277"/>
      <c r="I25" s="273"/>
      <c r="J25" s="272"/>
    </row>
    <row r="26" s="267" customFormat="1" ht="31.2" spans="1:10">
      <c r="A26" s="273" t="s">
        <v>170</v>
      </c>
      <c r="B26" s="273"/>
      <c r="C26" s="273"/>
      <c r="D26" s="273"/>
      <c r="E26" s="273"/>
      <c r="F26" s="273"/>
      <c r="G26" s="273"/>
      <c r="H26" s="274" t="s">
        <v>171</v>
      </c>
      <c r="I26" s="275" t="s">
        <v>4</v>
      </c>
    </row>
    <row r="27" s="267" customFormat="1" ht="15.6" spans="1:10">
      <c r="A27" s="276" t="s">
        <v>5</v>
      </c>
      <c r="B27" s="46" t="s">
        <v>6</v>
      </c>
      <c r="C27" s="13" t="s">
        <v>15</v>
      </c>
      <c r="D27" s="13"/>
      <c r="E27" s="13"/>
      <c r="F27" s="13"/>
      <c r="G27" s="13"/>
      <c r="H27" s="277"/>
      <c r="I27" s="273"/>
      <c r="J27" s="272"/>
    </row>
    <row r="28" s="267" customFormat="1" ht="15.6" spans="1:10">
      <c r="A28" s="273"/>
      <c r="B28" s="47" t="s">
        <v>16</v>
      </c>
      <c r="C28" s="13" t="s">
        <v>17</v>
      </c>
      <c r="D28" s="13" t="s">
        <v>18</v>
      </c>
      <c r="E28" s="13" t="s">
        <v>19</v>
      </c>
      <c r="F28" s="13" t="s">
        <v>20</v>
      </c>
      <c r="G28" s="13" t="s">
        <v>21</v>
      </c>
      <c r="H28" s="277"/>
      <c r="I28" s="273"/>
      <c r="J28" s="272"/>
    </row>
    <row r="29" s="267" customFormat="1" ht="15.6" spans="1:10">
      <c r="A29" s="273">
        <v>1</v>
      </c>
      <c r="B29" s="47" t="s">
        <v>172</v>
      </c>
      <c r="C29" s="18">
        <v>3</v>
      </c>
      <c r="D29" s="43"/>
      <c r="E29" s="43"/>
      <c r="F29" s="43"/>
      <c r="G29" s="43"/>
      <c r="H29" s="277"/>
      <c r="I29" s="273"/>
      <c r="J29" s="272"/>
    </row>
    <row r="30" s="267" customFormat="1" ht="15.6" spans="1:10">
      <c r="A30" s="273"/>
      <c r="B30" s="46" t="s">
        <v>6</v>
      </c>
      <c r="C30" s="13" t="s">
        <v>24</v>
      </c>
      <c r="D30" s="13"/>
      <c r="E30" s="13"/>
      <c r="F30" s="13"/>
      <c r="G30" s="13"/>
      <c r="H30" s="277"/>
      <c r="I30" s="273"/>
      <c r="J30" s="272"/>
    </row>
    <row r="31" s="267" customFormat="1" ht="15.6" spans="1:10">
      <c r="A31" s="273"/>
      <c r="B31" s="47" t="s">
        <v>16</v>
      </c>
      <c r="C31" s="13" t="s">
        <v>17</v>
      </c>
      <c r="D31" s="13" t="s">
        <v>18</v>
      </c>
      <c r="E31" s="13" t="s">
        <v>19</v>
      </c>
      <c r="F31" s="13" t="s">
        <v>20</v>
      </c>
      <c r="G31" s="13" t="s">
        <v>21</v>
      </c>
      <c r="H31" s="277"/>
      <c r="I31" s="273"/>
      <c r="J31" s="272"/>
    </row>
    <row r="32" s="267" customFormat="1" ht="15.6" spans="1:10">
      <c r="A32" s="273">
        <v>2</v>
      </c>
      <c r="B32" s="48" t="s">
        <v>107</v>
      </c>
      <c r="C32" s="18">
        <v>2</v>
      </c>
      <c r="D32" s="43"/>
      <c r="E32" s="43"/>
      <c r="F32" s="43"/>
      <c r="G32" s="43"/>
      <c r="H32" s="277"/>
      <c r="I32" s="273"/>
      <c r="J32" s="272"/>
    </row>
    <row r="33" s="267" customFormat="1" ht="15.6" spans="1:10">
      <c r="A33" s="273">
        <v>3</v>
      </c>
      <c r="B33" s="48" t="s">
        <v>28</v>
      </c>
      <c r="C33" s="43"/>
      <c r="D33" s="43"/>
      <c r="E33" s="43"/>
      <c r="F33" s="43"/>
      <c r="G33" s="18">
        <v>1</v>
      </c>
      <c r="H33" s="277"/>
      <c r="I33" s="273"/>
      <c r="J33" s="272"/>
    </row>
    <row r="34" s="267" customFormat="1" ht="15.6" spans="1:10">
      <c r="A34" s="273"/>
      <c r="B34" s="46" t="s">
        <v>6</v>
      </c>
      <c r="C34" s="13" t="s">
        <v>30</v>
      </c>
      <c r="D34" s="13"/>
      <c r="E34" s="13"/>
      <c r="F34" s="13"/>
      <c r="G34" s="273"/>
      <c r="H34" s="277"/>
      <c r="I34" s="273"/>
      <c r="J34" s="272"/>
    </row>
    <row r="35" s="267" customFormat="1" ht="15.6" spans="1:10">
      <c r="A35" s="273"/>
      <c r="B35" s="47" t="s">
        <v>8</v>
      </c>
      <c r="C35" s="13">
        <v>100</v>
      </c>
      <c r="D35" s="13">
        <v>200</v>
      </c>
      <c r="E35" s="13">
        <v>300</v>
      </c>
      <c r="F35" s="13" t="s">
        <v>31</v>
      </c>
      <c r="G35" s="273"/>
      <c r="H35" s="277"/>
      <c r="I35" s="273"/>
      <c r="J35" s="272"/>
    </row>
    <row r="36" s="267" customFormat="1" ht="15.6" spans="1:10">
      <c r="A36" s="273">
        <v>4</v>
      </c>
      <c r="B36" s="48" t="s">
        <v>32</v>
      </c>
      <c r="C36" s="43"/>
      <c r="D36" s="43"/>
      <c r="E36" s="43"/>
      <c r="F36" s="18">
        <v>3</v>
      </c>
      <c r="G36" s="273"/>
      <c r="H36" s="277"/>
      <c r="I36" s="273"/>
      <c r="J36" s="272"/>
    </row>
    <row r="37" s="267" customFormat="1" ht="15.6" spans="1:10">
      <c r="A37" s="273">
        <v>5</v>
      </c>
      <c r="B37" s="48" t="s">
        <v>168</v>
      </c>
      <c r="C37" s="18">
        <v>2</v>
      </c>
      <c r="D37" s="43"/>
      <c r="E37" s="43"/>
      <c r="F37" s="43"/>
      <c r="G37" s="273"/>
      <c r="H37" s="277"/>
      <c r="I37" s="273"/>
      <c r="J37" s="272"/>
    </row>
    <row r="38" s="267" customFormat="1" ht="15.6" spans="1:10">
      <c r="A38" s="273"/>
      <c r="B38" s="50" t="s">
        <v>6</v>
      </c>
      <c r="C38" s="20" t="s">
        <v>7</v>
      </c>
      <c r="D38" s="20"/>
      <c r="E38" s="20"/>
      <c r="F38" s="273"/>
      <c r="G38" s="273"/>
      <c r="H38" s="277"/>
      <c r="I38" s="273"/>
      <c r="J38" s="272"/>
    </row>
    <row r="39" s="267" customFormat="1" ht="15.6" spans="1:10">
      <c r="A39" s="273"/>
      <c r="B39" s="50"/>
      <c r="C39" s="20"/>
      <c r="D39" s="20"/>
      <c r="E39" s="20"/>
      <c r="F39" s="273"/>
      <c r="G39" s="273"/>
      <c r="H39" s="277"/>
      <c r="I39" s="273"/>
      <c r="J39" s="272"/>
    </row>
    <row r="40" s="267" customFormat="1" ht="15.6" spans="1:10">
      <c r="A40" s="273"/>
      <c r="B40" s="49" t="s">
        <v>8</v>
      </c>
      <c r="C40" s="22" t="s">
        <v>9</v>
      </c>
      <c r="D40" s="22" t="s">
        <v>10</v>
      </c>
      <c r="E40" s="22" t="s">
        <v>11</v>
      </c>
      <c r="F40" s="273"/>
      <c r="G40" s="273"/>
      <c r="H40" s="277"/>
      <c r="I40" s="273"/>
      <c r="J40" s="272"/>
    </row>
    <row r="41" s="267" customFormat="1" ht="15.6" spans="1:10">
      <c r="A41" s="273">
        <v>6</v>
      </c>
      <c r="B41" s="49" t="s">
        <v>111</v>
      </c>
      <c r="C41" s="23">
        <v>2.3</v>
      </c>
      <c r="D41" s="24"/>
      <c r="E41" s="24"/>
      <c r="F41" s="273"/>
      <c r="G41" s="273"/>
      <c r="H41" s="277"/>
      <c r="I41" s="273"/>
      <c r="J41" s="272"/>
    </row>
    <row r="42" s="267" customFormat="1" ht="15.6" spans="1:10">
      <c r="A42" s="273">
        <v>7</v>
      </c>
      <c r="B42" s="49" t="s">
        <v>173</v>
      </c>
      <c r="C42" s="23">
        <v>4.1</v>
      </c>
      <c r="D42" s="24"/>
      <c r="E42" s="24"/>
      <c r="F42" s="273"/>
      <c r="G42" s="273"/>
      <c r="H42" s="277"/>
      <c r="I42" s="273"/>
      <c r="J42" s="272"/>
    </row>
    <row r="43" s="267" customFormat="1" ht="15.6" spans="1:10">
      <c r="A43" s="273"/>
      <c r="B43" s="29" t="s">
        <v>92</v>
      </c>
      <c r="C43" s="26">
        <v>60</v>
      </c>
      <c r="D43" s="273"/>
      <c r="E43" s="273"/>
      <c r="F43" s="273"/>
      <c r="G43" s="273"/>
      <c r="H43" s="277"/>
      <c r="I43" s="273"/>
      <c r="J43" s="272"/>
    </row>
    <row r="44" s="267" customFormat="1" ht="15.6" spans="1:10">
      <c r="A44" s="273"/>
      <c r="B44" s="29" t="s">
        <v>174</v>
      </c>
      <c r="C44" s="26">
        <v>36.9</v>
      </c>
      <c r="D44" s="273"/>
      <c r="E44" s="273"/>
      <c r="F44" s="273"/>
      <c r="G44" s="273"/>
      <c r="H44" s="277"/>
      <c r="I44" s="273"/>
      <c r="J44" s="272"/>
    </row>
    <row r="45" s="267" customFormat="1" ht="15.6" spans="1:10">
      <c r="A45" s="273"/>
      <c r="B45" s="29" t="s">
        <v>40</v>
      </c>
      <c r="C45" s="26" t="s">
        <v>46</v>
      </c>
      <c r="D45" s="273"/>
      <c r="E45" s="273"/>
      <c r="F45" s="273"/>
      <c r="G45" s="273"/>
      <c r="H45" s="277"/>
      <c r="I45" s="273"/>
      <c r="J45" s="272"/>
    </row>
    <row r="46" s="267" customFormat="1" ht="15.6" spans="1:10">
      <c r="A46" s="273"/>
      <c r="B46" s="29"/>
      <c r="C46" s="26" t="s">
        <v>47</v>
      </c>
      <c r="D46" s="273"/>
      <c r="E46" s="273"/>
      <c r="F46" s="273"/>
      <c r="G46" s="273"/>
      <c r="H46" s="277"/>
      <c r="I46" s="273"/>
      <c r="J46" s="272"/>
    </row>
    <row r="47" s="267" customFormat="1" ht="15.6" spans="1:10">
      <c r="A47" s="273">
        <v>8</v>
      </c>
      <c r="B47" s="30" t="s">
        <v>48</v>
      </c>
      <c r="C47" s="18">
        <v>0.8</v>
      </c>
      <c r="D47" s="273"/>
      <c r="E47" s="273"/>
      <c r="F47" s="273"/>
      <c r="G47" s="273"/>
      <c r="H47" s="277"/>
      <c r="I47" s="273"/>
      <c r="J47" s="272"/>
    </row>
    <row r="48" s="267" customFormat="1" ht="15.6" spans="1:10">
      <c r="A48" s="273"/>
      <c r="B48" s="46" t="s">
        <v>6</v>
      </c>
      <c r="C48" s="26" t="s">
        <v>49</v>
      </c>
      <c r="D48" s="26"/>
      <c r="E48" s="26"/>
      <c r="F48" s="273"/>
      <c r="G48" s="273"/>
      <c r="H48" s="277"/>
      <c r="I48" s="273"/>
      <c r="J48" s="272"/>
    </row>
    <row r="49" s="267" customFormat="1" ht="15.6" spans="1:10">
      <c r="A49" s="273"/>
      <c r="B49" s="47" t="s">
        <v>50</v>
      </c>
      <c r="C49" s="26">
        <v>100</v>
      </c>
      <c r="D49" s="26">
        <v>200</v>
      </c>
      <c r="E49" s="26" t="s">
        <v>51</v>
      </c>
      <c r="F49" s="273"/>
      <c r="G49" s="273"/>
      <c r="H49" s="277"/>
      <c r="I49" s="273"/>
      <c r="J49" s="272"/>
    </row>
    <row r="50" s="267" customFormat="1" ht="15.6" spans="1:10">
      <c r="A50" s="273">
        <v>10</v>
      </c>
      <c r="B50" s="48" t="s">
        <v>54</v>
      </c>
      <c r="C50" s="18">
        <v>3</v>
      </c>
      <c r="D50" s="43"/>
      <c r="E50" s="43"/>
      <c r="F50" s="273"/>
      <c r="G50" s="273"/>
      <c r="H50" s="277"/>
      <c r="I50" s="273"/>
      <c r="J50" s="272"/>
    </row>
    <row r="51" s="267" customFormat="1" ht="31.2" spans="1:10">
      <c r="A51" s="273" t="s">
        <v>175</v>
      </c>
      <c r="B51" s="273"/>
      <c r="C51" s="273"/>
      <c r="D51" s="273"/>
      <c r="E51" s="273"/>
      <c r="F51" s="273"/>
      <c r="G51" s="273"/>
      <c r="H51" s="274" t="s">
        <v>176</v>
      </c>
      <c r="I51" s="275" t="s">
        <v>4</v>
      </c>
    </row>
    <row r="52" s="267" customFormat="1" ht="15.6" spans="1:10">
      <c r="A52" s="276" t="s">
        <v>5</v>
      </c>
      <c r="B52" s="46" t="s">
        <v>6</v>
      </c>
      <c r="C52" s="13" t="s">
        <v>30</v>
      </c>
      <c r="D52" s="13"/>
      <c r="E52" s="13"/>
      <c r="F52" s="13"/>
      <c r="G52" s="273"/>
      <c r="H52" s="277"/>
      <c r="I52" s="273"/>
      <c r="J52" s="272"/>
    </row>
    <row r="53" s="267" customFormat="1" ht="15.6" spans="1:10">
      <c r="A53" s="273"/>
      <c r="B53" s="47" t="s">
        <v>8</v>
      </c>
      <c r="C53" s="13">
        <v>100</v>
      </c>
      <c r="D53" s="13">
        <v>200</v>
      </c>
      <c r="E53" s="13">
        <v>300</v>
      </c>
      <c r="F53" s="13" t="s">
        <v>31</v>
      </c>
      <c r="G53" s="273"/>
      <c r="H53" s="277"/>
      <c r="I53" s="273"/>
      <c r="J53" s="272"/>
    </row>
    <row r="54" s="267" customFormat="1" ht="15.6" spans="1:10">
      <c r="A54" s="273">
        <v>1</v>
      </c>
      <c r="B54" s="48" t="s">
        <v>111</v>
      </c>
      <c r="C54" s="18">
        <v>1</v>
      </c>
      <c r="D54" s="43"/>
      <c r="E54" s="43"/>
      <c r="F54" s="43"/>
      <c r="G54" s="273"/>
      <c r="H54" s="277"/>
      <c r="I54" s="273"/>
      <c r="J54" s="272"/>
    </row>
    <row r="55" s="267" customFormat="1" ht="15.6" spans="1:10">
      <c r="A55" s="273">
        <v>2</v>
      </c>
      <c r="B55" s="48" t="s">
        <v>32</v>
      </c>
      <c r="C55" s="43"/>
      <c r="D55" s="43"/>
      <c r="E55" s="18">
        <v>1</v>
      </c>
      <c r="F55" s="18">
        <v>2</v>
      </c>
      <c r="G55" s="273"/>
      <c r="H55" s="277"/>
      <c r="I55" s="273"/>
      <c r="J55" s="272"/>
    </row>
    <row r="56" s="267" customFormat="1" ht="15.6" spans="1:10">
      <c r="A56" s="273">
        <v>3</v>
      </c>
      <c r="B56" s="48" t="s">
        <v>177</v>
      </c>
      <c r="C56" s="18">
        <v>1</v>
      </c>
      <c r="D56" s="43"/>
      <c r="E56" s="43"/>
      <c r="F56" s="43"/>
      <c r="G56" s="273"/>
      <c r="H56" s="277"/>
      <c r="I56" s="273"/>
      <c r="J56" s="272"/>
    </row>
    <row r="57" s="267" customFormat="1" ht="15.6" spans="1:10">
      <c r="A57" s="273">
        <v>4</v>
      </c>
      <c r="B57" s="48" t="s">
        <v>34</v>
      </c>
      <c r="C57" s="18">
        <v>1</v>
      </c>
      <c r="D57" s="43"/>
      <c r="E57" s="43"/>
      <c r="F57" s="43"/>
      <c r="G57" s="273"/>
      <c r="H57" s="277"/>
      <c r="I57" s="273"/>
      <c r="J57" s="272"/>
    </row>
    <row r="58" s="267" customFormat="1" ht="15.6" spans="1:10">
      <c r="A58" s="273"/>
      <c r="B58" s="46" t="s">
        <v>6</v>
      </c>
      <c r="C58" s="13" t="s">
        <v>35</v>
      </c>
      <c r="D58" s="13"/>
      <c r="E58" s="13"/>
      <c r="F58" s="13"/>
      <c r="G58" s="273"/>
      <c r="H58" s="277"/>
      <c r="I58" s="273"/>
      <c r="J58" s="272"/>
    </row>
    <row r="59" s="267" customFormat="1" ht="15.6" spans="1:10">
      <c r="A59" s="273"/>
      <c r="B59" s="47" t="s">
        <v>8</v>
      </c>
      <c r="C59" s="13">
        <v>100</v>
      </c>
      <c r="D59" s="13">
        <v>200</v>
      </c>
      <c r="E59" s="13">
        <v>300</v>
      </c>
      <c r="F59" s="13" t="s">
        <v>31</v>
      </c>
      <c r="G59" s="273"/>
      <c r="H59" s="277"/>
      <c r="I59" s="273"/>
      <c r="J59" s="272"/>
    </row>
    <row r="60" s="267" customFormat="1" ht="15.6" spans="1:10">
      <c r="A60" s="273">
        <v>5</v>
      </c>
      <c r="B60" s="48" t="s">
        <v>141</v>
      </c>
      <c r="C60" s="43"/>
      <c r="D60" s="43"/>
      <c r="E60" s="18">
        <v>2</v>
      </c>
      <c r="F60" s="43"/>
      <c r="G60" s="273"/>
      <c r="H60" s="277"/>
      <c r="I60" s="273"/>
      <c r="J60" s="272"/>
    </row>
    <row r="61" s="267" customFormat="1" ht="15.6" spans="1:10">
      <c r="A61" s="273"/>
      <c r="B61" s="50" t="s">
        <v>6</v>
      </c>
      <c r="C61" s="20" t="s">
        <v>7</v>
      </c>
      <c r="D61" s="20"/>
      <c r="E61" s="20"/>
      <c r="F61" s="273"/>
      <c r="G61" s="273"/>
      <c r="H61" s="277"/>
      <c r="I61" s="273"/>
      <c r="J61" s="272"/>
    </row>
    <row r="62" s="267" customFormat="1" ht="15.6" spans="1:10">
      <c r="A62" s="273"/>
      <c r="B62" s="50"/>
      <c r="C62" s="20"/>
      <c r="D62" s="20"/>
      <c r="E62" s="20"/>
      <c r="F62" s="273"/>
      <c r="G62" s="273"/>
      <c r="H62" s="277"/>
      <c r="I62" s="273"/>
      <c r="J62" s="272"/>
    </row>
    <row r="63" s="267" customFormat="1" ht="15.6" spans="1:10">
      <c r="A63" s="273"/>
      <c r="B63" s="49" t="s">
        <v>8</v>
      </c>
      <c r="C63" s="22" t="s">
        <v>9</v>
      </c>
      <c r="D63" s="22" t="s">
        <v>10</v>
      </c>
      <c r="E63" s="22" t="s">
        <v>11</v>
      </c>
      <c r="F63" s="273"/>
      <c r="G63" s="273"/>
      <c r="H63" s="277"/>
      <c r="I63" s="273"/>
      <c r="J63" s="272"/>
    </row>
    <row r="64" s="267" customFormat="1" ht="15.6" spans="1:10">
      <c r="A64" s="273"/>
      <c r="B64" s="29" t="s">
        <v>92</v>
      </c>
      <c r="C64" s="26">
        <v>10</v>
      </c>
      <c r="D64" s="26"/>
      <c r="E64" s="26"/>
      <c r="F64" s="273"/>
      <c r="G64" s="273"/>
      <c r="H64" s="277"/>
      <c r="I64" s="273"/>
      <c r="J64" s="272"/>
    </row>
    <row r="65" s="267" customFormat="1" ht="15.6" spans="1:10">
      <c r="A65" s="273"/>
      <c r="B65" s="29" t="s">
        <v>178</v>
      </c>
      <c r="C65" s="26">
        <v>15</v>
      </c>
      <c r="D65" s="26"/>
      <c r="E65" s="26"/>
      <c r="F65" s="273"/>
      <c r="G65" s="273"/>
      <c r="H65" s="277"/>
      <c r="I65" s="273"/>
      <c r="J65" s="272"/>
    </row>
    <row r="66" s="267" customFormat="1" ht="15.6" spans="1:10">
      <c r="A66" s="273"/>
      <c r="B66" s="29" t="s">
        <v>40</v>
      </c>
      <c r="C66" s="26" t="s">
        <v>46</v>
      </c>
      <c r="D66" s="26"/>
      <c r="E66" s="26"/>
      <c r="F66" s="273"/>
      <c r="G66" s="273"/>
      <c r="H66" s="277"/>
      <c r="I66" s="273"/>
      <c r="J66" s="272"/>
    </row>
    <row r="67" s="267" customFormat="1" ht="15.6" spans="1:10">
      <c r="A67" s="273"/>
      <c r="B67" s="29"/>
      <c r="C67" s="26" t="s">
        <v>47</v>
      </c>
      <c r="D67" s="26"/>
      <c r="E67" s="26"/>
      <c r="F67" s="273"/>
      <c r="G67" s="273"/>
      <c r="H67" s="277"/>
      <c r="I67" s="273"/>
      <c r="J67" s="272"/>
    </row>
    <row r="68" s="267" customFormat="1" ht="15.6" spans="1:10">
      <c r="A68" s="273"/>
      <c r="B68" s="29" t="s">
        <v>179</v>
      </c>
      <c r="C68" s="26">
        <v>23.3</v>
      </c>
      <c r="D68" s="26"/>
      <c r="E68" s="26"/>
      <c r="F68" s="273"/>
      <c r="G68" s="273"/>
      <c r="H68" s="277"/>
      <c r="I68" s="273"/>
      <c r="J68" s="272"/>
    </row>
    <row r="69" s="267" customFormat="1" ht="15.6" spans="1:10">
      <c r="A69" s="273"/>
      <c r="B69" s="29" t="s">
        <v>40</v>
      </c>
      <c r="C69" s="26" t="s">
        <v>41</v>
      </c>
      <c r="D69" s="26"/>
      <c r="E69" s="26"/>
      <c r="F69" s="273"/>
      <c r="G69" s="273"/>
      <c r="H69" s="277"/>
      <c r="I69" s="273"/>
      <c r="J69" s="272"/>
    </row>
    <row r="70" s="267" customFormat="1" ht="15.6" spans="1:10">
      <c r="A70" s="273"/>
      <c r="B70" s="29"/>
      <c r="C70" s="13" t="s">
        <v>42</v>
      </c>
      <c r="D70" s="13" t="s">
        <v>43</v>
      </c>
      <c r="E70" s="13" t="s">
        <v>44</v>
      </c>
      <c r="F70" s="273"/>
      <c r="G70" s="273"/>
      <c r="H70" s="277"/>
      <c r="I70" s="273"/>
      <c r="J70" s="272"/>
    </row>
    <row r="71" s="267" customFormat="1" ht="15.6" spans="1:10">
      <c r="A71" s="273">
        <v>6</v>
      </c>
      <c r="B71" s="47" t="s">
        <v>180</v>
      </c>
      <c r="C71" s="16"/>
      <c r="D71" s="16"/>
      <c r="E71" s="18">
        <v>35.2</v>
      </c>
      <c r="F71" s="273"/>
      <c r="G71" s="273"/>
      <c r="H71" s="277"/>
      <c r="I71" s="273"/>
      <c r="J71" s="272"/>
    </row>
    <row r="72" s="267" customFormat="1" ht="31.2" spans="1:10">
      <c r="A72" s="273" t="s">
        <v>181</v>
      </c>
      <c r="B72" s="273"/>
      <c r="C72" s="273"/>
      <c r="D72" s="273"/>
      <c r="E72" s="273"/>
      <c r="F72" s="273"/>
      <c r="G72" s="273"/>
      <c r="H72" s="274" t="s">
        <v>182</v>
      </c>
      <c r="I72" s="275" t="s">
        <v>4</v>
      </c>
    </row>
    <row r="73" s="267" customFormat="1" ht="15.6" spans="1:10">
      <c r="A73" s="276" t="s">
        <v>5</v>
      </c>
      <c r="B73" s="50" t="s">
        <v>6</v>
      </c>
      <c r="C73" s="20" t="s">
        <v>7</v>
      </c>
      <c r="D73" s="20"/>
      <c r="E73" s="20"/>
      <c r="F73" s="273"/>
      <c r="G73" s="273"/>
      <c r="H73" s="277"/>
      <c r="I73" s="273"/>
      <c r="J73" s="272"/>
    </row>
    <row r="74" s="267" customFormat="1" ht="15.6" spans="1:10">
      <c r="A74" s="273"/>
      <c r="B74" s="50"/>
      <c r="C74" s="20"/>
      <c r="D74" s="20"/>
      <c r="E74" s="20"/>
      <c r="F74" s="273"/>
      <c r="G74" s="273"/>
      <c r="H74" s="277"/>
      <c r="I74" s="273"/>
      <c r="J74" s="272"/>
    </row>
    <row r="75" s="267" customFormat="1" ht="15.6" spans="1:10">
      <c r="A75" s="273"/>
      <c r="B75" s="49" t="s">
        <v>8</v>
      </c>
      <c r="C75" s="22" t="s">
        <v>9</v>
      </c>
      <c r="D75" s="22" t="s">
        <v>10</v>
      </c>
      <c r="E75" s="22" t="s">
        <v>11</v>
      </c>
      <c r="F75" s="273"/>
      <c r="G75" s="273"/>
      <c r="H75" s="277"/>
      <c r="I75" s="273"/>
      <c r="J75" s="272"/>
    </row>
    <row r="76" s="267" customFormat="1" ht="15.6" spans="1:10">
      <c r="A76" s="273">
        <v>1</v>
      </c>
      <c r="B76" s="49" t="s">
        <v>38</v>
      </c>
      <c r="C76" s="23">
        <v>41.1</v>
      </c>
      <c r="D76" s="24"/>
      <c r="E76" s="24"/>
      <c r="F76" s="273"/>
      <c r="G76" s="273"/>
      <c r="H76" s="277"/>
      <c r="I76" s="273"/>
      <c r="J76" s="272"/>
    </row>
    <row r="77" s="267" customFormat="1" ht="15.6" spans="1:10">
      <c r="A77" s="273">
        <v>2</v>
      </c>
      <c r="B77" s="29" t="s">
        <v>92</v>
      </c>
      <c r="C77" s="26">
        <v>52.5</v>
      </c>
      <c r="D77" s="273"/>
      <c r="E77" s="273"/>
      <c r="F77" s="273"/>
      <c r="G77" s="273"/>
      <c r="H77" s="277"/>
      <c r="I77" s="273"/>
      <c r="J77" s="272"/>
    </row>
    <row r="78" s="267" customFormat="1" ht="15.6" spans="1:10">
      <c r="A78" s="273"/>
      <c r="B78" s="29" t="s">
        <v>40</v>
      </c>
      <c r="C78" s="26" t="s">
        <v>46</v>
      </c>
      <c r="D78" s="273"/>
      <c r="E78" s="273"/>
      <c r="F78" s="273"/>
      <c r="G78" s="273"/>
      <c r="H78" s="277"/>
      <c r="I78" s="273"/>
      <c r="J78" s="272"/>
    </row>
    <row r="79" s="267" customFormat="1" ht="15.6" spans="1:10">
      <c r="A79" s="273"/>
      <c r="B79" s="29"/>
      <c r="C79" s="26" t="s">
        <v>47</v>
      </c>
      <c r="D79" s="273"/>
      <c r="E79" s="273"/>
      <c r="F79" s="273"/>
      <c r="G79" s="273"/>
      <c r="H79" s="277"/>
      <c r="I79" s="273"/>
      <c r="J79" s="272"/>
    </row>
    <row r="80" s="267" customFormat="1" ht="15.6" spans="1:10">
      <c r="A80" s="273">
        <v>2</v>
      </c>
      <c r="B80" s="30" t="s">
        <v>183</v>
      </c>
      <c r="C80" s="18">
        <v>115.8</v>
      </c>
      <c r="D80" s="273"/>
      <c r="E80" s="273"/>
      <c r="F80" s="273"/>
      <c r="G80" s="273"/>
      <c r="H80" s="277"/>
      <c r="I80" s="273"/>
      <c r="J80" s="272"/>
    </row>
    <row r="81" s="267" customFormat="1" ht="15.6" spans="1:10">
      <c r="A81" s="273"/>
      <c r="B81" s="46" t="s">
        <v>6</v>
      </c>
      <c r="C81" s="26" t="s">
        <v>49</v>
      </c>
      <c r="D81" s="26"/>
      <c r="E81" s="26"/>
      <c r="F81" s="273"/>
      <c r="G81" s="273"/>
      <c r="H81" s="277"/>
      <c r="I81" s="273"/>
      <c r="J81" s="272"/>
    </row>
    <row r="82" s="267" customFormat="1" ht="15.6" spans="1:10">
      <c r="A82" s="273"/>
      <c r="B82" s="47" t="s">
        <v>50</v>
      </c>
      <c r="C82" s="26">
        <v>100</v>
      </c>
      <c r="D82" s="26">
        <v>200</v>
      </c>
      <c r="E82" s="26" t="s">
        <v>51</v>
      </c>
      <c r="F82" s="273"/>
      <c r="G82" s="273"/>
      <c r="H82" s="277"/>
      <c r="I82" s="273"/>
      <c r="J82" s="272"/>
    </row>
    <row r="83" s="267" customFormat="1" ht="15.6" spans="1:10">
      <c r="A83" s="273">
        <v>4</v>
      </c>
      <c r="B83" s="48" t="s">
        <v>52</v>
      </c>
      <c r="C83" s="18">
        <v>1</v>
      </c>
      <c r="D83" s="18">
        <v>5</v>
      </c>
      <c r="E83" s="43"/>
      <c r="F83" s="273"/>
      <c r="G83" s="273"/>
      <c r="H83" s="277"/>
      <c r="I83" s="273"/>
      <c r="J83" s="272"/>
    </row>
    <row r="84" s="267" customFormat="1" ht="15.6" spans="1:10">
      <c r="A84" s="273">
        <v>5</v>
      </c>
      <c r="B84" s="48" t="s">
        <v>169</v>
      </c>
      <c r="C84" s="43"/>
      <c r="D84" s="18">
        <v>3</v>
      </c>
      <c r="E84" s="43"/>
      <c r="F84" s="273"/>
      <c r="G84" s="273"/>
      <c r="H84" s="277"/>
      <c r="I84" s="273"/>
      <c r="J84" s="272"/>
    </row>
    <row r="85" s="267" customFormat="1" ht="31.2" spans="1:10">
      <c r="A85" s="273" t="s">
        <v>184</v>
      </c>
      <c r="B85" s="273"/>
      <c r="C85" s="273"/>
      <c r="D85" s="273"/>
      <c r="E85" s="273"/>
      <c r="F85" s="273"/>
      <c r="G85" s="273"/>
      <c r="H85" s="274" t="s">
        <v>185</v>
      </c>
      <c r="I85" s="275" t="s">
        <v>4</v>
      </c>
    </row>
    <row r="86" s="267" customFormat="1" ht="15.6" spans="1:10">
      <c r="A86" s="276" t="s">
        <v>5</v>
      </c>
      <c r="B86" s="46" t="s">
        <v>6</v>
      </c>
      <c r="C86" s="13" t="s">
        <v>15</v>
      </c>
      <c r="D86" s="13"/>
      <c r="E86" s="13"/>
      <c r="F86" s="13"/>
      <c r="G86" s="13"/>
      <c r="H86" s="277"/>
      <c r="I86" s="273"/>
      <c r="J86" s="272"/>
    </row>
    <row r="87" s="267" customFormat="1" ht="15.6" spans="1:10">
      <c r="A87" s="273"/>
      <c r="B87" s="47" t="s">
        <v>16</v>
      </c>
      <c r="C87" s="13" t="s">
        <v>17</v>
      </c>
      <c r="D87" s="13" t="s">
        <v>18</v>
      </c>
      <c r="E87" s="13" t="s">
        <v>19</v>
      </c>
      <c r="F87" s="13" t="s">
        <v>20</v>
      </c>
      <c r="G87" s="13" t="s">
        <v>21</v>
      </c>
      <c r="H87" s="277"/>
      <c r="I87" s="273"/>
      <c r="J87" s="272"/>
    </row>
    <row r="88" s="267" customFormat="1" ht="15.6" spans="1:10">
      <c r="A88" s="273">
        <v>1</v>
      </c>
      <c r="B88" s="47" t="s">
        <v>59</v>
      </c>
      <c r="C88" s="43"/>
      <c r="D88" s="43"/>
      <c r="E88" s="43"/>
      <c r="F88" s="18">
        <v>2</v>
      </c>
      <c r="G88" s="43"/>
      <c r="H88" s="277"/>
      <c r="I88" s="273"/>
      <c r="J88" s="272"/>
    </row>
    <row r="89" s="267" customFormat="1" ht="15.6" spans="1:10">
      <c r="A89" s="273">
        <v>2</v>
      </c>
      <c r="B89" s="47" t="s">
        <v>115</v>
      </c>
      <c r="C89" s="43"/>
      <c r="D89" s="43"/>
      <c r="E89" s="18">
        <v>1</v>
      </c>
      <c r="F89" s="18">
        <v>1</v>
      </c>
      <c r="G89" s="43"/>
      <c r="H89" s="277"/>
      <c r="I89" s="273"/>
      <c r="J89" s="272"/>
    </row>
    <row r="90" s="267" customFormat="1" ht="15.6" spans="1:10">
      <c r="A90" s="273">
        <v>3</v>
      </c>
      <c r="B90" s="47" t="s">
        <v>23</v>
      </c>
      <c r="C90" s="43"/>
      <c r="D90" s="18">
        <v>4</v>
      </c>
      <c r="E90" s="43"/>
      <c r="F90" s="18">
        <v>4</v>
      </c>
      <c r="G90" s="43"/>
      <c r="H90" s="277"/>
      <c r="I90" s="273"/>
      <c r="J90" s="272"/>
    </row>
    <row r="91" s="267" customFormat="1" ht="15.6" spans="1:10">
      <c r="A91" s="273">
        <v>4</v>
      </c>
      <c r="B91" s="47" t="s">
        <v>89</v>
      </c>
      <c r="C91" s="43"/>
      <c r="D91" s="43"/>
      <c r="E91" s="43"/>
      <c r="F91" s="18">
        <v>2</v>
      </c>
      <c r="G91" s="43"/>
      <c r="H91" s="277"/>
      <c r="I91" s="273"/>
      <c r="J91" s="272"/>
    </row>
    <row r="92" s="267" customFormat="1" ht="15.6" spans="1:10">
      <c r="A92" s="273"/>
      <c r="B92" s="46" t="s">
        <v>6</v>
      </c>
      <c r="C92" s="13" t="s">
        <v>24</v>
      </c>
      <c r="D92" s="13"/>
      <c r="E92" s="13"/>
      <c r="F92" s="13"/>
      <c r="G92" s="13"/>
      <c r="H92" s="277"/>
      <c r="I92" s="273"/>
      <c r="J92" s="272"/>
    </row>
    <row r="93" s="267" customFormat="1" ht="15.6" spans="1:10">
      <c r="A93" s="273"/>
      <c r="B93" s="47" t="s">
        <v>16</v>
      </c>
      <c r="C93" s="13" t="s">
        <v>17</v>
      </c>
      <c r="D93" s="13" t="s">
        <v>18</v>
      </c>
      <c r="E93" s="13" t="s">
        <v>19</v>
      </c>
      <c r="F93" s="13" t="s">
        <v>20</v>
      </c>
      <c r="G93" s="13" t="s">
        <v>21</v>
      </c>
      <c r="H93" s="277"/>
      <c r="I93" s="273"/>
      <c r="J93" s="272"/>
    </row>
    <row r="94" s="267" customFormat="1" ht="15.6" spans="1:10">
      <c r="A94" s="273">
        <v>5</v>
      </c>
      <c r="B94" s="48" t="s">
        <v>186</v>
      </c>
      <c r="C94" s="43"/>
      <c r="D94" s="18">
        <v>1</v>
      </c>
      <c r="E94" s="18">
        <v>2</v>
      </c>
      <c r="F94" s="43"/>
      <c r="G94" s="43"/>
      <c r="H94" s="277"/>
      <c r="I94" s="273"/>
      <c r="J94" s="272"/>
    </row>
    <row r="95" s="267" customFormat="1" ht="15.6" spans="1:10">
      <c r="A95" s="273">
        <v>6</v>
      </c>
      <c r="B95" s="48" t="s">
        <v>107</v>
      </c>
      <c r="C95" s="18">
        <v>2</v>
      </c>
      <c r="D95" s="43"/>
      <c r="E95" s="43"/>
      <c r="F95" s="43"/>
      <c r="G95" s="43"/>
      <c r="H95" s="277"/>
      <c r="I95" s="273"/>
      <c r="J95" s="272"/>
    </row>
    <row r="96" s="267" customFormat="1" ht="15.6" spans="1:10">
      <c r="A96" s="273">
        <v>7</v>
      </c>
      <c r="B96" s="48" t="s">
        <v>187</v>
      </c>
      <c r="C96" s="43"/>
      <c r="D96" s="18">
        <v>1</v>
      </c>
      <c r="E96" s="18">
        <v>2</v>
      </c>
      <c r="F96" s="43"/>
      <c r="G96" s="43"/>
      <c r="H96" s="277"/>
      <c r="I96" s="273"/>
      <c r="J96" s="272"/>
    </row>
    <row r="97" s="267" customFormat="1" ht="15.6" spans="1:10">
      <c r="A97" s="273">
        <v>8</v>
      </c>
      <c r="B97" s="48" t="s">
        <v>90</v>
      </c>
      <c r="C97" s="18">
        <v>1</v>
      </c>
      <c r="D97" s="43"/>
      <c r="E97" s="43"/>
      <c r="F97" s="43"/>
      <c r="G97" s="43"/>
      <c r="H97" s="277"/>
      <c r="I97" s="273"/>
      <c r="J97" s="272"/>
    </row>
    <row r="98" s="267" customFormat="1" ht="15.6" spans="1:10">
      <c r="A98" s="273"/>
      <c r="B98" s="46" t="s">
        <v>6</v>
      </c>
      <c r="C98" s="13" t="s">
        <v>30</v>
      </c>
      <c r="D98" s="13"/>
      <c r="E98" s="13"/>
      <c r="F98" s="13"/>
      <c r="G98" s="273"/>
      <c r="H98" s="277"/>
      <c r="I98" s="273"/>
      <c r="J98" s="272"/>
    </row>
    <row r="99" s="267" customFormat="1" ht="15.6" spans="1:10">
      <c r="A99" s="273"/>
      <c r="B99" s="47" t="s">
        <v>8</v>
      </c>
      <c r="C99" s="13">
        <v>100</v>
      </c>
      <c r="D99" s="13">
        <v>200</v>
      </c>
      <c r="E99" s="13">
        <v>300</v>
      </c>
      <c r="F99" s="13" t="s">
        <v>31</v>
      </c>
      <c r="G99" s="273"/>
      <c r="H99" s="277"/>
      <c r="I99" s="273"/>
      <c r="J99" s="272"/>
    </row>
    <row r="100" s="267" customFormat="1" ht="15.6" spans="1:10">
      <c r="A100" s="273">
        <v>9</v>
      </c>
      <c r="B100" s="48" t="s">
        <v>118</v>
      </c>
      <c r="C100" s="43"/>
      <c r="D100" s="43"/>
      <c r="E100" s="43"/>
      <c r="F100" s="18">
        <v>3</v>
      </c>
      <c r="G100" s="273"/>
      <c r="H100" s="277"/>
      <c r="I100" s="273"/>
      <c r="J100" s="272"/>
    </row>
    <row r="101" s="267" customFormat="1" ht="15.6" spans="1:10">
      <c r="A101" s="273">
        <v>10</v>
      </c>
      <c r="B101" s="48" t="s">
        <v>177</v>
      </c>
      <c r="C101" s="18">
        <v>5</v>
      </c>
      <c r="D101" s="43"/>
      <c r="E101" s="43"/>
      <c r="F101" s="43"/>
      <c r="G101" s="273"/>
      <c r="H101" s="277"/>
      <c r="I101" s="273"/>
      <c r="J101" s="272"/>
    </row>
    <row r="102" s="267" customFormat="1" ht="15.6" spans="1:10">
      <c r="A102" s="273">
        <v>11</v>
      </c>
      <c r="B102" s="48" t="s">
        <v>65</v>
      </c>
      <c r="C102" s="43"/>
      <c r="D102" s="43"/>
      <c r="E102" s="18">
        <v>1</v>
      </c>
      <c r="F102" s="43"/>
      <c r="G102" s="273"/>
      <c r="H102" s="277"/>
      <c r="I102" s="273"/>
      <c r="J102" s="272"/>
    </row>
    <row r="103" s="267" customFormat="1" ht="15.6" spans="1:10">
      <c r="A103" s="273"/>
      <c r="B103" s="50" t="s">
        <v>6</v>
      </c>
      <c r="C103" s="20" t="s">
        <v>7</v>
      </c>
      <c r="D103" s="20"/>
      <c r="E103" s="20"/>
      <c r="F103" s="273"/>
      <c r="G103" s="273"/>
      <c r="H103" s="277"/>
      <c r="I103" s="273"/>
      <c r="J103" s="272"/>
    </row>
    <row r="104" s="267" customFormat="1" ht="15.6" spans="1:10">
      <c r="A104" s="273"/>
      <c r="B104" s="50"/>
      <c r="C104" s="20"/>
      <c r="D104" s="20"/>
      <c r="E104" s="20"/>
      <c r="F104" s="273"/>
      <c r="G104" s="273"/>
      <c r="H104" s="277"/>
      <c r="I104" s="273"/>
      <c r="J104" s="272"/>
    </row>
    <row r="105" s="267" customFormat="1" ht="15.6" spans="1:10">
      <c r="A105" s="273"/>
      <c r="B105" s="49" t="s">
        <v>8</v>
      </c>
      <c r="C105" s="22" t="s">
        <v>9</v>
      </c>
      <c r="D105" s="22" t="s">
        <v>10</v>
      </c>
      <c r="E105" s="22" t="s">
        <v>11</v>
      </c>
      <c r="F105" s="273"/>
      <c r="G105" s="273"/>
      <c r="H105" s="277"/>
      <c r="I105" s="273"/>
      <c r="J105" s="272"/>
    </row>
    <row r="106" s="267" customFormat="1" ht="15.6" spans="1:10">
      <c r="A106" s="273">
        <v>12</v>
      </c>
      <c r="B106" s="49" t="s">
        <v>111</v>
      </c>
      <c r="C106" s="23">
        <v>11.1</v>
      </c>
      <c r="D106" s="24"/>
      <c r="E106" s="24"/>
      <c r="F106" s="273"/>
      <c r="G106" s="273"/>
      <c r="H106" s="277"/>
      <c r="I106" s="273"/>
      <c r="J106" s="272"/>
    </row>
    <row r="107" s="267" customFormat="1" ht="15.6" spans="1:10">
      <c r="A107" s="273">
        <v>13</v>
      </c>
      <c r="B107" s="49" t="s">
        <v>39</v>
      </c>
      <c r="C107" s="23">
        <v>16.1</v>
      </c>
      <c r="D107" s="24"/>
      <c r="E107" s="24"/>
      <c r="F107" s="273"/>
      <c r="G107" s="273"/>
      <c r="H107" s="277"/>
      <c r="I107" s="273"/>
      <c r="J107" s="272"/>
    </row>
    <row r="108" s="267" customFormat="1" ht="15.6" spans="1:10">
      <c r="A108" s="273">
        <v>14</v>
      </c>
      <c r="B108" s="49" t="s">
        <v>91</v>
      </c>
      <c r="C108" s="23">
        <v>18.4</v>
      </c>
      <c r="D108" s="24"/>
      <c r="E108" s="24"/>
      <c r="F108" s="273"/>
      <c r="G108" s="273"/>
      <c r="H108" s="277"/>
      <c r="I108" s="273"/>
      <c r="J108" s="272"/>
    </row>
    <row r="109" s="267" customFormat="1" ht="15.6" spans="1:10">
      <c r="A109" s="273">
        <v>15</v>
      </c>
      <c r="B109" s="49" t="s">
        <v>177</v>
      </c>
      <c r="C109" s="23">
        <v>25.4</v>
      </c>
      <c r="D109" s="24"/>
      <c r="E109" s="24"/>
      <c r="F109" s="273"/>
      <c r="G109" s="273"/>
      <c r="H109" s="277"/>
      <c r="I109" s="273"/>
      <c r="J109" s="272"/>
    </row>
    <row r="110" s="267" customFormat="1" ht="15.6" spans="1:10">
      <c r="A110" s="273">
        <v>16</v>
      </c>
      <c r="B110" s="49" t="s">
        <v>12</v>
      </c>
      <c r="C110" s="24"/>
      <c r="D110" s="23">
        <v>26.8</v>
      </c>
      <c r="E110" s="24"/>
      <c r="F110" s="273"/>
      <c r="G110" s="273"/>
      <c r="H110" s="277"/>
      <c r="I110" s="273"/>
      <c r="J110" s="272"/>
    </row>
    <row r="111" s="267" customFormat="1" ht="15.6" spans="1:10">
      <c r="A111" s="273">
        <v>17</v>
      </c>
      <c r="B111" s="49" t="s">
        <v>188</v>
      </c>
      <c r="C111" s="23">
        <v>28.2</v>
      </c>
      <c r="D111" s="24"/>
      <c r="E111" s="24"/>
      <c r="F111" s="273"/>
      <c r="G111" s="273"/>
      <c r="H111" s="277"/>
      <c r="I111" s="273"/>
      <c r="J111" s="272"/>
    </row>
    <row r="112" s="267" customFormat="1" ht="15.6" spans="1:10">
      <c r="A112" s="273">
        <v>18</v>
      </c>
      <c r="B112" s="49" t="s">
        <v>189</v>
      </c>
      <c r="C112" s="23">
        <v>9.8</v>
      </c>
      <c r="D112" s="24"/>
      <c r="E112" s="24"/>
      <c r="F112" s="273"/>
      <c r="G112" s="273"/>
      <c r="H112" s="277"/>
      <c r="I112" s="273"/>
      <c r="J112" s="272"/>
    </row>
    <row r="113" s="267" customFormat="1" ht="15.6" spans="1:10">
      <c r="A113" s="273">
        <v>19</v>
      </c>
      <c r="B113" s="29" t="s">
        <v>128</v>
      </c>
      <c r="C113" s="26">
        <v>35</v>
      </c>
      <c r="D113" s="26"/>
      <c r="E113" s="26"/>
      <c r="F113" s="273"/>
      <c r="G113" s="273"/>
      <c r="H113" s="277"/>
      <c r="I113" s="273"/>
      <c r="J113" s="272"/>
    </row>
    <row r="114" s="267" customFormat="1" ht="15.6" spans="1:10">
      <c r="A114" s="273"/>
      <c r="B114" s="29" t="s">
        <v>40</v>
      </c>
      <c r="C114" s="26" t="s">
        <v>41</v>
      </c>
      <c r="D114" s="26"/>
      <c r="E114" s="26"/>
      <c r="F114" s="273"/>
      <c r="G114" s="273"/>
      <c r="H114" s="277"/>
      <c r="I114" s="273"/>
      <c r="J114" s="272"/>
    </row>
    <row r="115" s="267" customFormat="1" ht="15.6" spans="1:10">
      <c r="A115" s="273"/>
      <c r="B115" s="29"/>
      <c r="C115" s="13" t="s">
        <v>42</v>
      </c>
      <c r="D115" s="13" t="s">
        <v>43</v>
      </c>
      <c r="E115" s="13" t="s">
        <v>44</v>
      </c>
      <c r="F115" s="273"/>
      <c r="G115" s="273"/>
      <c r="H115" s="277"/>
      <c r="I115" s="273"/>
      <c r="J115" s="272"/>
    </row>
    <row r="116" s="267" customFormat="1" ht="15.6" spans="1:10">
      <c r="A116" s="273">
        <v>19</v>
      </c>
      <c r="B116" s="47" t="s">
        <v>190</v>
      </c>
      <c r="C116" s="16"/>
      <c r="D116" s="16"/>
      <c r="E116" s="18">
        <v>11.2</v>
      </c>
      <c r="F116" s="273"/>
      <c r="G116" s="273"/>
      <c r="H116" s="277"/>
      <c r="I116" s="273"/>
      <c r="J116" s="272"/>
    </row>
    <row r="117" s="267" customFormat="1" ht="15.6" spans="1:10">
      <c r="A117" s="273">
        <v>20</v>
      </c>
      <c r="B117" s="47" t="s">
        <v>191</v>
      </c>
      <c r="C117" s="16"/>
      <c r="D117" s="16"/>
      <c r="E117" s="18">
        <v>55.8</v>
      </c>
      <c r="F117" s="273"/>
      <c r="G117" s="273"/>
      <c r="H117" s="277"/>
      <c r="I117" s="273"/>
      <c r="J117" s="272"/>
    </row>
    <row r="118" s="267" customFormat="1" ht="15.6" spans="1:10">
      <c r="A118" s="273"/>
      <c r="B118" s="29" t="s">
        <v>40</v>
      </c>
      <c r="C118" s="26" t="s">
        <v>46</v>
      </c>
      <c r="D118" s="273"/>
      <c r="E118" s="273"/>
      <c r="F118" s="273"/>
      <c r="G118" s="273"/>
      <c r="H118" s="277"/>
      <c r="I118" s="273"/>
      <c r="J118" s="272"/>
    </row>
    <row r="119" s="267" customFormat="1" ht="15.6" spans="1:10">
      <c r="A119" s="273"/>
      <c r="B119" s="29"/>
      <c r="C119" s="26" t="s">
        <v>47</v>
      </c>
      <c r="D119" s="273"/>
      <c r="E119" s="273"/>
      <c r="F119" s="273"/>
      <c r="G119" s="273"/>
      <c r="H119" s="277"/>
      <c r="I119" s="273"/>
      <c r="J119" s="272"/>
    </row>
    <row r="120" s="267" customFormat="1" ht="15.6" spans="1:10">
      <c r="A120" s="273">
        <v>21</v>
      </c>
      <c r="B120" s="30" t="s">
        <v>183</v>
      </c>
      <c r="C120" s="18">
        <v>1.3</v>
      </c>
      <c r="D120" s="273"/>
      <c r="E120" s="273"/>
      <c r="F120" s="273"/>
      <c r="G120" s="273"/>
      <c r="H120" s="277"/>
      <c r="I120" s="273"/>
      <c r="J120" s="272"/>
    </row>
    <row r="121" s="267" customFormat="1" ht="15.6" spans="1:10">
      <c r="A121" s="273">
        <v>22</v>
      </c>
      <c r="B121" s="30" t="s">
        <v>192</v>
      </c>
      <c r="C121" s="18">
        <v>21</v>
      </c>
      <c r="D121" s="273"/>
      <c r="E121" s="273"/>
      <c r="F121" s="273"/>
      <c r="G121" s="273"/>
      <c r="H121" s="277"/>
      <c r="I121" s="273"/>
      <c r="J121" s="272"/>
    </row>
    <row r="122" s="267" customFormat="1" ht="15.6" spans="1:10">
      <c r="A122" s="273">
        <v>23</v>
      </c>
      <c r="B122" s="30" t="s">
        <v>72</v>
      </c>
      <c r="C122" s="18">
        <v>12.8</v>
      </c>
      <c r="D122" s="273"/>
      <c r="E122" s="273"/>
      <c r="F122" s="273"/>
      <c r="G122" s="273"/>
      <c r="H122" s="277"/>
      <c r="I122" s="273"/>
      <c r="J122" s="272"/>
    </row>
    <row r="123" s="267" customFormat="1" ht="15.6" spans="1:10">
      <c r="A123" s="273">
        <v>24</v>
      </c>
      <c r="B123" s="30" t="s">
        <v>73</v>
      </c>
      <c r="C123" s="18">
        <v>57.8</v>
      </c>
      <c r="D123" s="273"/>
      <c r="E123" s="273"/>
      <c r="F123" s="273"/>
      <c r="G123" s="273"/>
      <c r="H123" s="277"/>
      <c r="I123" s="273"/>
      <c r="J123" s="272"/>
    </row>
    <row r="124" s="267" customFormat="1" ht="15.6" spans="1:10">
      <c r="A124" s="273">
        <v>25</v>
      </c>
      <c r="B124" s="30" t="s">
        <v>193</v>
      </c>
      <c r="C124" s="18">
        <v>133.6</v>
      </c>
      <c r="D124" s="273"/>
      <c r="E124" s="273"/>
      <c r="F124" s="273"/>
      <c r="G124" s="273"/>
      <c r="H124" s="277"/>
      <c r="I124" s="273"/>
      <c r="J124" s="272"/>
    </row>
    <row r="125" s="267" customFormat="1" ht="15.6" spans="1:10">
      <c r="A125" s="273"/>
      <c r="B125" s="29" t="s">
        <v>40</v>
      </c>
      <c r="C125" s="26" t="s">
        <v>194</v>
      </c>
      <c r="D125" s="26"/>
      <c r="E125" s="26"/>
      <c r="F125" s="273"/>
      <c r="G125" s="273"/>
      <c r="H125" s="277"/>
      <c r="I125" s="273"/>
      <c r="J125" s="272"/>
    </row>
    <row r="126" s="267" customFormat="1" ht="46.8" spans="1:10">
      <c r="A126" s="273"/>
      <c r="B126" s="29"/>
      <c r="C126" s="28" t="s">
        <v>195</v>
      </c>
      <c r="D126" s="28" t="s">
        <v>196</v>
      </c>
      <c r="E126" s="28" t="s">
        <v>197</v>
      </c>
      <c r="F126" s="273"/>
      <c r="G126" s="273"/>
      <c r="H126" s="277"/>
      <c r="I126" s="273"/>
      <c r="J126" s="272"/>
    </row>
    <row r="127" s="267" customFormat="1" ht="15.6" spans="1:10">
      <c r="A127" s="273">
        <v>27</v>
      </c>
      <c r="B127" s="30" t="s">
        <v>198</v>
      </c>
      <c r="C127" s="16"/>
      <c r="D127" s="18">
        <v>12.4</v>
      </c>
      <c r="E127" s="16"/>
      <c r="F127" s="273"/>
      <c r="G127" s="273"/>
      <c r="H127" s="277"/>
      <c r="I127" s="273"/>
      <c r="J127" s="272"/>
    </row>
    <row r="128" s="267" customFormat="1" ht="15.6" spans="1:10">
      <c r="A128" s="273"/>
      <c r="B128" s="46" t="s">
        <v>6</v>
      </c>
      <c r="C128" s="26" t="s">
        <v>49</v>
      </c>
      <c r="D128" s="26"/>
      <c r="E128" s="26"/>
      <c r="F128" s="273"/>
      <c r="G128" s="273"/>
      <c r="H128" s="277"/>
      <c r="I128" s="273"/>
      <c r="J128" s="272"/>
    </row>
    <row r="129" s="267" customFormat="1" ht="15.6" spans="1:10">
      <c r="A129" s="273"/>
      <c r="B129" s="47" t="s">
        <v>50</v>
      </c>
      <c r="C129" s="26">
        <v>100</v>
      </c>
      <c r="D129" s="26">
        <v>200</v>
      </c>
      <c r="E129" s="26" t="s">
        <v>51</v>
      </c>
      <c r="F129" s="273"/>
      <c r="G129" s="273"/>
      <c r="H129" s="277"/>
      <c r="I129" s="273"/>
      <c r="J129" s="272"/>
    </row>
    <row r="130" s="267" customFormat="1" ht="15.6" spans="1:10">
      <c r="A130" s="273">
        <v>28</v>
      </c>
      <c r="B130" s="48" t="s">
        <v>199</v>
      </c>
      <c r="C130" s="43"/>
      <c r="D130" s="18">
        <v>1</v>
      </c>
      <c r="E130" s="18">
        <v>3</v>
      </c>
      <c r="F130" s="273"/>
      <c r="G130" s="273"/>
      <c r="H130" s="277"/>
      <c r="I130" s="273"/>
      <c r="J130" s="272"/>
    </row>
    <row r="131" s="267" customFormat="1" ht="15.6" spans="1:10">
      <c r="A131" s="273">
        <v>29</v>
      </c>
      <c r="B131" s="48" t="s">
        <v>53</v>
      </c>
      <c r="C131" s="43"/>
      <c r="D131" s="18">
        <v>1</v>
      </c>
      <c r="E131" s="18">
        <v>3</v>
      </c>
      <c r="F131" s="273"/>
      <c r="G131" s="273"/>
      <c r="H131" s="277"/>
      <c r="I131" s="273"/>
      <c r="J131" s="272"/>
    </row>
    <row r="132" s="267" customFormat="1" ht="15.6" spans="1:10">
      <c r="A132" s="273">
        <v>30</v>
      </c>
      <c r="B132" s="48" t="s">
        <v>200</v>
      </c>
      <c r="C132" s="43"/>
      <c r="D132" s="18">
        <v>2</v>
      </c>
      <c r="E132" s="43"/>
      <c r="F132" s="273"/>
      <c r="G132" s="273"/>
      <c r="H132" s="277"/>
      <c r="I132" s="273"/>
      <c r="J132" s="272"/>
    </row>
    <row r="133" s="267" customFormat="1" ht="31.2" spans="1:10">
      <c r="A133" s="273" t="s">
        <v>201</v>
      </c>
      <c r="B133" s="273"/>
      <c r="C133" s="273"/>
      <c r="D133" s="273"/>
      <c r="E133" s="273"/>
      <c r="F133" s="273"/>
      <c r="G133" s="273"/>
      <c r="H133" s="284" t="s">
        <v>202</v>
      </c>
      <c r="I133" s="275" t="s">
        <v>4</v>
      </c>
    </row>
    <row r="134" s="267" customFormat="1" ht="15.6" spans="1:10">
      <c r="A134" s="276" t="s">
        <v>5</v>
      </c>
      <c r="B134" s="46" t="s">
        <v>6</v>
      </c>
      <c r="C134" s="13" t="s">
        <v>15</v>
      </c>
      <c r="D134" s="13"/>
      <c r="E134" s="13"/>
      <c r="F134" s="13"/>
      <c r="G134" s="13"/>
      <c r="H134" s="277"/>
      <c r="I134" s="273"/>
      <c r="J134" s="272"/>
    </row>
    <row r="135" s="267" customFormat="1" ht="15.6" spans="1:10">
      <c r="A135" s="273"/>
      <c r="B135" s="47" t="s">
        <v>16</v>
      </c>
      <c r="C135" s="13" t="s">
        <v>17</v>
      </c>
      <c r="D135" s="13" t="s">
        <v>18</v>
      </c>
      <c r="E135" s="13" t="s">
        <v>19</v>
      </c>
      <c r="F135" s="13" t="s">
        <v>20</v>
      </c>
      <c r="G135" s="13" t="s">
        <v>21</v>
      </c>
      <c r="H135" s="277"/>
      <c r="I135" s="273"/>
      <c r="J135" s="272"/>
    </row>
    <row r="136" s="267" customFormat="1" ht="15.6" spans="1:10">
      <c r="A136" s="273">
        <v>1</v>
      </c>
      <c r="B136" s="47" t="s">
        <v>58</v>
      </c>
      <c r="C136" s="43"/>
      <c r="D136" s="43"/>
      <c r="E136" s="18">
        <v>1</v>
      </c>
      <c r="F136" s="43"/>
      <c r="G136" s="43"/>
      <c r="H136" s="277"/>
      <c r="I136" s="273"/>
      <c r="J136" s="272"/>
    </row>
    <row r="137" s="267" customFormat="1" ht="15.6" spans="1:10">
      <c r="A137" s="273">
        <v>2</v>
      </c>
      <c r="B137" s="47" t="s">
        <v>23</v>
      </c>
      <c r="C137" s="43"/>
      <c r="D137" s="43"/>
      <c r="E137" s="18">
        <v>4</v>
      </c>
      <c r="F137" s="43"/>
      <c r="G137" s="43"/>
      <c r="H137" s="277"/>
      <c r="I137" s="273"/>
      <c r="J137" s="272"/>
    </row>
    <row r="138" s="267" customFormat="1" ht="15.6" spans="1:10">
      <c r="A138" s="273"/>
      <c r="B138" s="46" t="s">
        <v>6</v>
      </c>
      <c r="C138" s="13" t="s">
        <v>24</v>
      </c>
      <c r="D138" s="13"/>
      <c r="E138" s="13"/>
      <c r="F138" s="13"/>
      <c r="G138" s="13"/>
      <c r="H138" s="277"/>
      <c r="I138" s="273"/>
      <c r="J138" s="272"/>
    </row>
    <row r="139" s="267" customFormat="1" ht="15.6" spans="1:10">
      <c r="A139" s="273"/>
      <c r="B139" s="47" t="s">
        <v>16</v>
      </c>
      <c r="C139" s="13" t="s">
        <v>17</v>
      </c>
      <c r="D139" s="13" t="s">
        <v>18</v>
      </c>
      <c r="E139" s="13" t="s">
        <v>19</v>
      </c>
      <c r="F139" s="13" t="s">
        <v>20</v>
      </c>
      <c r="G139" s="13" t="s">
        <v>21</v>
      </c>
      <c r="H139" s="277"/>
      <c r="I139" s="273"/>
      <c r="J139" s="272"/>
    </row>
    <row r="140" s="267" customFormat="1" ht="15.6" spans="1:10">
      <c r="A140" s="273">
        <v>3</v>
      </c>
      <c r="B140" s="48" t="s">
        <v>61</v>
      </c>
      <c r="C140" s="18">
        <v>2</v>
      </c>
      <c r="D140" s="43"/>
      <c r="E140" s="43"/>
      <c r="F140" s="43"/>
      <c r="G140" s="43"/>
      <c r="H140" s="277"/>
      <c r="I140" s="273"/>
      <c r="J140" s="272"/>
    </row>
    <row r="141" s="267" customFormat="1" ht="15.6" spans="1:10">
      <c r="A141" s="273">
        <v>4</v>
      </c>
      <c r="B141" s="48" t="s">
        <v>25</v>
      </c>
      <c r="C141" s="43"/>
      <c r="D141" s="43"/>
      <c r="E141" s="43"/>
      <c r="F141" s="18">
        <v>1</v>
      </c>
      <c r="G141" s="43"/>
      <c r="H141" s="277"/>
      <c r="I141" s="273"/>
      <c r="J141" s="272"/>
    </row>
    <row r="142" s="267" customFormat="1" ht="15.6" spans="1:10">
      <c r="A142" s="273">
        <v>5</v>
      </c>
      <c r="B142" s="48" t="s">
        <v>203</v>
      </c>
      <c r="C142" s="18">
        <v>1</v>
      </c>
      <c r="D142" s="18">
        <v>1</v>
      </c>
      <c r="E142" s="43"/>
      <c r="F142" s="43"/>
      <c r="G142" s="43"/>
      <c r="H142" s="277"/>
      <c r="I142" s="273"/>
      <c r="J142" s="272"/>
    </row>
    <row r="143" s="267" customFormat="1" ht="15.6" spans="1:10">
      <c r="A143" s="273">
        <v>6</v>
      </c>
      <c r="B143" s="48" t="s">
        <v>90</v>
      </c>
      <c r="C143" s="18">
        <v>4</v>
      </c>
      <c r="D143" s="43"/>
      <c r="E143" s="43"/>
      <c r="F143" s="43"/>
      <c r="G143" s="43"/>
      <c r="H143" s="277"/>
      <c r="I143" s="273"/>
      <c r="J143" s="272"/>
    </row>
    <row r="144" s="267" customFormat="1" ht="15.6" spans="1:10">
      <c r="A144" s="273"/>
      <c r="B144" s="46" t="s">
        <v>6</v>
      </c>
      <c r="C144" s="13" t="s">
        <v>30</v>
      </c>
      <c r="D144" s="13"/>
      <c r="E144" s="13"/>
      <c r="F144" s="13"/>
      <c r="G144" s="273"/>
      <c r="H144" s="277"/>
      <c r="I144" s="273"/>
      <c r="J144" s="272"/>
    </row>
    <row r="145" s="267" customFormat="1" ht="15.6" spans="1:10">
      <c r="A145" s="273"/>
      <c r="B145" s="47" t="s">
        <v>8</v>
      </c>
      <c r="C145" s="13">
        <v>100</v>
      </c>
      <c r="D145" s="13">
        <v>200</v>
      </c>
      <c r="E145" s="13">
        <v>300</v>
      </c>
      <c r="F145" s="13" t="s">
        <v>31</v>
      </c>
      <c r="G145" s="273"/>
      <c r="H145" s="277"/>
      <c r="I145" s="273"/>
      <c r="J145" s="272"/>
    </row>
    <row r="146" s="267" customFormat="1" ht="15.6" spans="1:10">
      <c r="A146" s="273">
        <v>7</v>
      </c>
      <c r="B146" s="48" t="s">
        <v>32</v>
      </c>
      <c r="C146" s="43"/>
      <c r="D146" s="43"/>
      <c r="E146" s="43"/>
      <c r="F146" s="18">
        <v>13</v>
      </c>
      <c r="G146" s="273"/>
      <c r="H146" s="277"/>
      <c r="I146" s="273"/>
      <c r="J146" s="272"/>
    </row>
    <row r="147" s="267" customFormat="1" ht="15.6" spans="1:10">
      <c r="A147" s="273">
        <v>8</v>
      </c>
      <c r="B147" s="48" t="s">
        <v>177</v>
      </c>
      <c r="C147" s="18">
        <v>6</v>
      </c>
      <c r="D147" s="43"/>
      <c r="E147" s="43"/>
      <c r="F147" s="43"/>
      <c r="G147" s="273"/>
      <c r="H147" s="277"/>
      <c r="I147" s="273"/>
      <c r="J147" s="272"/>
    </row>
    <row r="148" s="267" customFormat="1" ht="15.6" spans="1:10">
      <c r="A148" s="273"/>
      <c r="B148" s="46" t="s">
        <v>6</v>
      </c>
      <c r="C148" s="13" t="s">
        <v>35</v>
      </c>
      <c r="D148" s="13"/>
      <c r="E148" s="13"/>
      <c r="F148" s="13"/>
      <c r="G148" s="273"/>
      <c r="H148" s="277"/>
      <c r="I148" s="273"/>
      <c r="J148" s="272"/>
    </row>
    <row r="149" s="267" customFormat="1" ht="15.6" spans="1:10">
      <c r="A149" s="273"/>
      <c r="B149" s="47" t="s">
        <v>8</v>
      </c>
      <c r="C149" s="13">
        <v>100</v>
      </c>
      <c r="D149" s="13">
        <v>200</v>
      </c>
      <c r="E149" s="13">
        <v>300</v>
      </c>
      <c r="F149" s="13" t="s">
        <v>31</v>
      </c>
      <c r="G149" s="273"/>
      <c r="H149" s="277"/>
      <c r="I149" s="273"/>
      <c r="J149" s="272"/>
    </row>
    <row r="150" s="267" customFormat="1" ht="15.6" spans="1:10">
      <c r="A150" s="273">
        <v>9</v>
      </c>
      <c r="B150" s="48" t="s">
        <v>68</v>
      </c>
      <c r="C150" s="43"/>
      <c r="D150" s="43"/>
      <c r="E150" s="43"/>
      <c r="F150" s="18">
        <v>2</v>
      </c>
      <c r="G150" s="273"/>
      <c r="H150" s="277"/>
      <c r="I150" s="273"/>
      <c r="J150" s="272"/>
    </row>
    <row r="151" s="267" customFormat="1" ht="15.6" spans="1:10">
      <c r="A151" s="273">
        <v>10</v>
      </c>
      <c r="B151" s="48" t="s">
        <v>142</v>
      </c>
      <c r="C151" s="43"/>
      <c r="D151" s="43"/>
      <c r="E151" s="43"/>
      <c r="F151" s="18">
        <v>1</v>
      </c>
      <c r="G151" s="273"/>
      <c r="H151" s="277"/>
      <c r="I151" s="273"/>
      <c r="J151" s="272"/>
    </row>
    <row r="152" s="267" customFormat="1" ht="15.6" spans="1:10">
      <c r="A152" s="273"/>
      <c r="B152" s="50" t="s">
        <v>6</v>
      </c>
      <c r="C152" s="20" t="s">
        <v>7</v>
      </c>
      <c r="D152" s="20"/>
      <c r="E152" s="20"/>
      <c r="F152" s="273"/>
      <c r="G152" s="273"/>
      <c r="H152" s="277"/>
      <c r="I152" s="273"/>
      <c r="J152" s="272"/>
    </row>
    <row r="153" s="267" customFormat="1" ht="15.6" spans="1:10">
      <c r="A153" s="273"/>
      <c r="B153" s="50"/>
      <c r="C153" s="20"/>
      <c r="D153" s="20"/>
      <c r="E153" s="20"/>
      <c r="F153" s="273"/>
      <c r="G153" s="273"/>
      <c r="H153" s="277"/>
      <c r="I153" s="273"/>
      <c r="J153" s="272"/>
    </row>
    <row r="154" s="267" customFormat="1" ht="15.6" spans="1:10">
      <c r="A154" s="273"/>
      <c r="B154" s="49" t="s">
        <v>8</v>
      </c>
      <c r="C154" s="22" t="s">
        <v>9</v>
      </c>
      <c r="D154" s="22" t="s">
        <v>10</v>
      </c>
      <c r="E154" s="22" t="s">
        <v>11</v>
      </c>
      <c r="F154" s="273"/>
      <c r="G154" s="273"/>
      <c r="H154" s="277"/>
      <c r="I154" s="273"/>
      <c r="J154" s="272"/>
    </row>
    <row r="155" s="267" customFormat="1" ht="15.6" spans="1:10">
      <c r="A155" s="273">
        <v>11</v>
      </c>
      <c r="B155" s="49" t="s">
        <v>111</v>
      </c>
      <c r="C155" s="23">
        <v>3.2</v>
      </c>
      <c r="D155" s="24"/>
      <c r="E155" s="24"/>
      <c r="F155" s="273"/>
      <c r="G155" s="273"/>
      <c r="H155" s="277"/>
      <c r="I155" s="273"/>
      <c r="J155" s="272"/>
    </row>
    <row r="156" s="267" customFormat="1" ht="15.6" spans="1:10">
      <c r="A156" s="273">
        <v>12</v>
      </c>
      <c r="B156" s="49" t="s">
        <v>91</v>
      </c>
      <c r="C156" s="23">
        <v>127.6</v>
      </c>
      <c r="D156" s="24"/>
      <c r="E156" s="24"/>
      <c r="F156" s="273"/>
      <c r="G156" s="273"/>
      <c r="H156" s="277"/>
      <c r="I156" s="273"/>
      <c r="J156" s="272"/>
    </row>
    <row r="157" s="267" customFormat="1" ht="15.6" spans="1:10">
      <c r="A157" s="273">
        <v>13</v>
      </c>
      <c r="B157" s="49" t="s">
        <v>12</v>
      </c>
      <c r="C157" s="24"/>
      <c r="D157" s="24"/>
      <c r="E157" s="23">
        <v>2.1</v>
      </c>
      <c r="F157" s="273"/>
      <c r="G157" s="273"/>
      <c r="H157" s="277"/>
      <c r="I157" s="273"/>
      <c r="J157" s="272"/>
    </row>
    <row r="158" s="267" customFormat="1" ht="15.6" spans="1:10">
      <c r="A158" s="273"/>
      <c r="B158" s="29" t="s">
        <v>204</v>
      </c>
      <c r="C158" s="26">
        <v>10</v>
      </c>
      <c r="D158" s="273"/>
      <c r="E158" s="273"/>
      <c r="F158" s="273"/>
      <c r="G158" s="273"/>
      <c r="H158" s="277"/>
      <c r="I158" s="273"/>
      <c r="J158" s="272"/>
    </row>
    <row r="159" s="267" customFormat="1" ht="15.6" spans="1:10">
      <c r="A159" s="273"/>
      <c r="B159" s="29" t="s">
        <v>92</v>
      </c>
      <c r="C159" s="26">
        <v>23.4</v>
      </c>
      <c r="D159" s="273"/>
      <c r="E159" s="273"/>
      <c r="F159" s="273"/>
      <c r="G159" s="273"/>
      <c r="H159" s="277"/>
      <c r="I159" s="273"/>
      <c r="J159" s="272"/>
    </row>
    <row r="160" s="267" customFormat="1" ht="15.6" spans="1:10">
      <c r="A160" s="273"/>
      <c r="B160" s="29" t="s">
        <v>40</v>
      </c>
      <c r="C160" s="26" t="s">
        <v>46</v>
      </c>
      <c r="D160" s="273"/>
      <c r="E160" s="273"/>
      <c r="F160" s="273"/>
      <c r="G160" s="273"/>
      <c r="H160" s="277"/>
      <c r="I160" s="273"/>
      <c r="J160" s="272"/>
    </row>
    <row r="161" s="267" customFormat="1" ht="15.6" spans="1:10">
      <c r="A161" s="273"/>
      <c r="B161" s="29"/>
      <c r="C161" s="26" t="s">
        <v>47</v>
      </c>
      <c r="D161" s="273"/>
      <c r="E161" s="273"/>
      <c r="F161" s="273"/>
      <c r="G161" s="273"/>
      <c r="H161" s="277"/>
      <c r="I161" s="273"/>
      <c r="J161" s="272"/>
    </row>
    <row r="162" s="267" customFormat="1" ht="15.6" spans="1:10">
      <c r="A162" s="273">
        <v>14</v>
      </c>
      <c r="B162" s="30" t="s">
        <v>205</v>
      </c>
      <c r="C162" s="18">
        <v>11.7</v>
      </c>
      <c r="D162" s="273"/>
      <c r="E162" s="273"/>
      <c r="F162" s="273"/>
      <c r="G162" s="273"/>
      <c r="H162" s="277"/>
      <c r="I162" s="273"/>
      <c r="J162" s="272"/>
    </row>
    <row r="163" s="267" customFormat="1" ht="15.6" spans="1:10">
      <c r="A163" s="273">
        <v>15</v>
      </c>
      <c r="B163" s="30" t="s">
        <v>48</v>
      </c>
      <c r="C163" s="18">
        <v>66.8</v>
      </c>
      <c r="D163" s="273"/>
      <c r="E163" s="273"/>
      <c r="F163" s="273"/>
      <c r="G163" s="273"/>
      <c r="H163" s="277"/>
      <c r="I163" s="273"/>
      <c r="J163" s="272"/>
    </row>
    <row r="164" s="267" customFormat="1" ht="15.6" spans="1:10">
      <c r="A164" s="273"/>
      <c r="B164" s="30" t="s">
        <v>206</v>
      </c>
      <c r="C164" s="16">
        <v>30</v>
      </c>
      <c r="D164" s="273"/>
      <c r="E164" s="273"/>
      <c r="F164" s="273"/>
      <c r="G164" s="273"/>
      <c r="H164" s="277"/>
      <c r="I164" s="273"/>
      <c r="J164" s="272"/>
    </row>
    <row r="165" s="267" customFormat="1" ht="15.6" spans="1:10">
      <c r="A165" s="273"/>
      <c r="B165" s="29" t="s">
        <v>40</v>
      </c>
      <c r="C165" s="26" t="s">
        <v>194</v>
      </c>
      <c r="D165" s="26"/>
      <c r="E165" s="26"/>
      <c r="F165" s="273"/>
      <c r="G165" s="273"/>
      <c r="H165" s="277"/>
      <c r="I165" s="273"/>
      <c r="J165" s="272"/>
    </row>
    <row r="166" s="267" customFormat="1" ht="46.8" spans="1:10">
      <c r="A166" s="273"/>
      <c r="B166" s="29"/>
      <c r="C166" s="28" t="s">
        <v>195</v>
      </c>
      <c r="D166" s="28" t="s">
        <v>196</v>
      </c>
      <c r="E166" s="28" t="s">
        <v>197</v>
      </c>
      <c r="F166" s="273"/>
      <c r="G166" s="273"/>
      <c r="H166" s="277"/>
      <c r="I166" s="273"/>
      <c r="J166" s="272"/>
    </row>
    <row r="167" s="267" customFormat="1" ht="15.6" spans="1:10">
      <c r="A167" s="273">
        <v>18</v>
      </c>
      <c r="B167" s="30" t="s">
        <v>198</v>
      </c>
      <c r="C167" s="18">
        <v>1</v>
      </c>
      <c r="D167" s="16"/>
      <c r="E167" s="16"/>
      <c r="F167" s="273"/>
      <c r="G167" s="273"/>
      <c r="H167" s="277"/>
      <c r="I167" s="273"/>
      <c r="J167" s="272"/>
    </row>
    <row r="168" s="267" customFormat="1" ht="15.6" spans="1:10">
      <c r="A168" s="273"/>
      <c r="B168" s="46" t="s">
        <v>6</v>
      </c>
      <c r="C168" s="26" t="s">
        <v>49</v>
      </c>
      <c r="D168" s="26"/>
      <c r="E168" s="26"/>
      <c r="F168" s="273"/>
      <c r="G168" s="273"/>
      <c r="H168" s="277"/>
      <c r="I168" s="273"/>
      <c r="J168" s="272"/>
    </row>
    <row r="169" s="267" customFormat="1" ht="15.6" spans="1:10">
      <c r="A169" s="273"/>
      <c r="B169" s="47" t="s">
        <v>50</v>
      </c>
      <c r="C169" s="26">
        <v>100</v>
      </c>
      <c r="D169" s="26">
        <v>200</v>
      </c>
      <c r="E169" s="26" t="s">
        <v>51</v>
      </c>
      <c r="F169" s="273"/>
      <c r="G169" s="273"/>
      <c r="H169" s="277"/>
      <c r="I169" s="273"/>
      <c r="J169" s="272"/>
    </row>
    <row r="170" s="267" customFormat="1" ht="15.6" spans="1:10">
      <c r="A170" s="273">
        <v>19</v>
      </c>
      <c r="B170" s="48" t="s">
        <v>199</v>
      </c>
      <c r="C170" s="43"/>
      <c r="D170" s="18">
        <v>2</v>
      </c>
      <c r="E170" s="43"/>
      <c r="F170" s="273"/>
      <c r="G170" s="273"/>
      <c r="H170" s="277"/>
      <c r="I170" s="273"/>
      <c r="J170" s="272"/>
    </row>
    <row r="171" s="267" customFormat="1" ht="15.6" spans="1:10">
      <c r="A171" s="273">
        <v>20</v>
      </c>
      <c r="B171" s="48" t="s">
        <v>53</v>
      </c>
      <c r="C171" s="18">
        <v>2</v>
      </c>
      <c r="D171" s="18">
        <v>1</v>
      </c>
      <c r="E171" s="43"/>
      <c r="F171" s="273"/>
      <c r="G171" s="273"/>
      <c r="H171" s="277"/>
      <c r="I171" s="273"/>
      <c r="J171" s="272"/>
    </row>
    <row r="172" s="267" customFormat="1" ht="15.6" spans="1:10">
      <c r="A172" s="273">
        <v>21</v>
      </c>
      <c r="B172" s="48" t="s">
        <v>207</v>
      </c>
      <c r="C172" s="18">
        <v>1</v>
      </c>
      <c r="D172" s="43"/>
      <c r="E172" s="43"/>
      <c r="F172" s="273"/>
      <c r="G172" s="273"/>
      <c r="H172" s="277"/>
      <c r="I172" s="273"/>
      <c r="J172" s="272"/>
    </row>
    <row r="173" s="267" customFormat="1" ht="15.6" spans="1:10">
      <c r="A173" s="273">
        <v>22</v>
      </c>
      <c r="B173" s="48" t="s">
        <v>86</v>
      </c>
      <c r="C173" s="18">
        <v>1</v>
      </c>
      <c r="D173" s="43"/>
      <c r="E173" s="43"/>
      <c r="F173" s="273"/>
      <c r="G173" s="273"/>
      <c r="H173" s="277"/>
      <c r="I173" s="273"/>
      <c r="J173" s="272"/>
    </row>
    <row r="174" s="267" customFormat="1" ht="31.2" spans="1:10">
      <c r="A174" s="273" t="s">
        <v>208</v>
      </c>
      <c r="B174" s="273"/>
      <c r="C174" s="273"/>
      <c r="D174" s="273"/>
      <c r="E174" s="273"/>
      <c r="F174" s="273"/>
      <c r="G174" s="273"/>
      <c r="H174" s="274" t="s">
        <v>209</v>
      </c>
      <c r="I174" s="275" t="s">
        <v>4</v>
      </c>
    </row>
    <row r="175" s="267" customFormat="1" ht="15.6" spans="1:10">
      <c r="A175" s="276" t="s">
        <v>5</v>
      </c>
      <c r="B175" s="46" t="s">
        <v>6</v>
      </c>
      <c r="C175" s="13" t="s">
        <v>15</v>
      </c>
      <c r="D175" s="13"/>
      <c r="E175" s="13"/>
      <c r="F175" s="13"/>
      <c r="G175" s="13"/>
      <c r="H175" s="277"/>
      <c r="I175" s="273"/>
      <c r="J175" s="272"/>
    </row>
    <row r="176" s="267" customFormat="1" ht="15.6" spans="1:10">
      <c r="A176" s="273"/>
      <c r="B176" s="47" t="s">
        <v>16</v>
      </c>
      <c r="C176" s="13" t="s">
        <v>17</v>
      </c>
      <c r="D176" s="13" t="s">
        <v>18</v>
      </c>
      <c r="E176" s="13" t="s">
        <v>19</v>
      </c>
      <c r="F176" s="13" t="s">
        <v>20</v>
      </c>
      <c r="G176" s="13" t="s">
        <v>21</v>
      </c>
      <c r="H176" s="277"/>
      <c r="I176" s="273"/>
      <c r="J176" s="272"/>
    </row>
    <row r="177" s="267" customFormat="1" ht="15.6" spans="1:10">
      <c r="A177" s="273">
        <v>1</v>
      </c>
      <c r="B177" s="47" t="s">
        <v>210</v>
      </c>
      <c r="C177" s="43"/>
      <c r="D177" s="43"/>
      <c r="E177" s="43"/>
      <c r="F177" s="43"/>
      <c r="G177" s="18">
        <v>3</v>
      </c>
      <c r="H177" s="277"/>
      <c r="I177" s="273"/>
      <c r="J177" s="272"/>
    </row>
    <row r="178" s="267" customFormat="1" ht="15.6" spans="1:10">
      <c r="A178" s="273">
        <v>2</v>
      </c>
      <c r="B178" s="47" t="s">
        <v>22</v>
      </c>
      <c r="C178" s="43"/>
      <c r="D178" s="18">
        <v>1</v>
      </c>
      <c r="E178" s="43"/>
      <c r="F178" s="43"/>
      <c r="G178" s="43"/>
      <c r="H178" s="277"/>
      <c r="I178" s="273"/>
      <c r="J178" s="272"/>
    </row>
    <row r="179" s="267" customFormat="1" ht="15.6" spans="1:10">
      <c r="A179" s="273">
        <v>3</v>
      </c>
      <c r="B179" s="47" t="s">
        <v>89</v>
      </c>
      <c r="C179" s="43"/>
      <c r="D179" s="18">
        <v>2</v>
      </c>
      <c r="E179" s="18">
        <v>2</v>
      </c>
      <c r="F179" s="18">
        <v>1</v>
      </c>
      <c r="G179" s="43"/>
      <c r="H179" s="277"/>
      <c r="I179" s="273"/>
      <c r="J179" s="272"/>
    </row>
    <row r="180" s="267" customFormat="1" ht="15.6" spans="1:10">
      <c r="A180" s="273"/>
      <c r="B180" s="46" t="s">
        <v>6</v>
      </c>
      <c r="C180" s="13" t="s">
        <v>24</v>
      </c>
      <c r="D180" s="13"/>
      <c r="E180" s="13"/>
      <c r="F180" s="13"/>
      <c r="G180" s="13"/>
      <c r="H180" s="277"/>
      <c r="I180" s="273"/>
      <c r="J180" s="272"/>
    </row>
    <row r="181" s="267" customFormat="1" ht="15.6" spans="1:10">
      <c r="A181" s="273"/>
      <c r="B181" s="47" t="s">
        <v>16</v>
      </c>
      <c r="C181" s="13" t="s">
        <v>17</v>
      </c>
      <c r="D181" s="13" t="s">
        <v>18</v>
      </c>
      <c r="E181" s="13" t="s">
        <v>19</v>
      </c>
      <c r="F181" s="13" t="s">
        <v>20</v>
      </c>
      <c r="G181" s="13" t="s">
        <v>21</v>
      </c>
      <c r="H181" s="277"/>
      <c r="I181" s="273"/>
      <c r="J181" s="272"/>
    </row>
    <row r="182" s="267" customFormat="1" ht="15.6" spans="1:10">
      <c r="A182" s="273">
        <v>4</v>
      </c>
      <c r="B182" s="48" t="s">
        <v>102</v>
      </c>
      <c r="C182" s="43"/>
      <c r="D182" s="18">
        <v>2</v>
      </c>
      <c r="E182" s="43"/>
      <c r="F182" s="43"/>
      <c r="G182" s="43"/>
      <c r="H182" s="277"/>
      <c r="I182" s="273"/>
      <c r="J182" s="272"/>
    </row>
    <row r="183" s="267" customFormat="1" ht="15.6" spans="1:10">
      <c r="A183" s="273">
        <v>5</v>
      </c>
      <c r="B183" s="48" t="s">
        <v>61</v>
      </c>
      <c r="C183" s="18">
        <v>5</v>
      </c>
      <c r="D183" s="43"/>
      <c r="E183" s="43"/>
      <c r="F183" s="43"/>
      <c r="G183" s="43"/>
      <c r="H183" s="277"/>
      <c r="I183" s="273"/>
      <c r="J183" s="272"/>
    </row>
    <row r="184" s="267" customFormat="1" ht="15.6" spans="1:10">
      <c r="A184" s="273">
        <v>6</v>
      </c>
      <c r="B184" s="48" t="s">
        <v>211</v>
      </c>
      <c r="C184" s="43"/>
      <c r="D184" s="43"/>
      <c r="E184" s="43"/>
      <c r="F184" s="43"/>
      <c r="G184" s="18">
        <v>1</v>
      </c>
      <c r="H184" s="277"/>
      <c r="I184" s="273"/>
      <c r="J184" s="272"/>
    </row>
    <row r="185" s="267" customFormat="1" ht="15.6" spans="1:10">
      <c r="A185" s="273">
        <v>7</v>
      </c>
      <c r="B185" s="48" t="s">
        <v>147</v>
      </c>
      <c r="C185" s="43"/>
      <c r="D185" s="43"/>
      <c r="E185" s="43"/>
      <c r="F185" s="18">
        <v>1</v>
      </c>
      <c r="G185" s="43"/>
      <c r="H185" s="277"/>
      <c r="I185" s="273"/>
      <c r="J185" s="272"/>
    </row>
    <row r="186" s="267" customFormat="1" ht="15.6" spans="1:10">
      <c r="A186" s="273"/>
      <c r="B186" s="46" t="s">
        <v>6</v>
      </c>
      <c r="C186" s="13" t="s">
        <v>30</v>
      </c>
      <c r="D186" s="13"/>
      <c r="E186" s="13"/>
      <c r="F186" s="13"/>
      <c r="G186" s="273"/>
      <c r="H186" s="277"/>
      <c r="I186" s="273"/>
      <c r="J186" s="272"/>
    </row>
    <row r="187" s="267" customFormat="1" ht="15.6" spans="1:10">
      <c r="A187" s="273"/>
      <c r="B187" s="47" t="s">
        <v>8</v>
      </c>
      <c r="C187" s="13">
        <v>100</v>
      </c>
      <c r="D187" s="13">
        <v>200</v>
      </c>
      <c r="E187" s="13">
        <v>300</v>
      </c>
      <c r="F187" s="13" t="s">
        <v>31</v>
      </c>
      <c r="G187" s="273"/>
      <c r="H187" s="277"/>
      <c r="I187" s="273"/>
      <c r="J187" s="272"/>
    </row>
    <row r="188" s="267" customFormat="1" ht="15.6" spans="1:10">
      <c r="A188" s="273">
        <v>8</v>
      </c>
      <c r="B188" s="48" t="s">
        <v>32</v>
      </c>
      <c r="C188" s="43"/>
      <c r="D188" s="43"/>
      <c r="E188" s="18">
        <v>2</v>
      </c>
      <c r="F188" s="18">
        <v>6</v>
      </c>
      <c r="G188" s="273"/>
      <c r="H188" s="277"/>
      <c r="I188" s="273"/>
      <c r="J188" s="272"/>
    </row>
    <row r="189" s="267" customFormat="1" ht="15.6" spans="1:10">
      <c r="A189" s="273"/>
      <c r="B189" s="46" t="s">
        <v>6</v>
      </c>
      <c r="C189" s="13" t="s">
        <v>35</v>
      </c>
      <c r="D189" s="13"/>
      <c r="E189" s="13"/>
      <c r="F189" s="13"/>
      <c r="G189" s="273"/>
      <c r="H189" s="277"/>
      <c r="I189" s="273"/>
      <c r="J189" s="272"/>
    </row>
    <row r="190" s="267" customFormat="1" ht="15.6" spans="1:10">
      <c r="A190" s="273"/>
      <c r="B190" s="47" t="s">
        <v>8</v>
      </c>
      <c r="C190" s="13">
        <v>100</v>
      </c>
      <c r="D190" s="13">
        <v>200</v>
      </c>
      <c r="E190" s="13">
        <v>300</v>
      </c>
      <c r="F190" s="13" t="s">
        <v>31</v>
      </c>
      <c r="G190" s="273"/>
      <c r="H190" s="277"/>
      <c r="I190" s="273"/>
      <c r="J190" s="272"/>
    </row>
    <row r="191" s="267" customFormat="1" ht="15.6" spans="1:10">
      <c r="A191" s="273">
        <v>9</v>
      </c>
      <c r="B191" s="48" t="s">
        <v>142</v>
      </c>
      <c r="C191" s="18">
        <v>1</v>
      </c>
      <c r="D191" s="43"/>
      <c r="E191" s="43"/>
      <c r="F191" s="43"/>
      <c r="G191" s="273"/>
      <c r="H191" s="277"/>
      <c r="I191" s="273"/>
      <c r="J191" s="272"/>
    </row>
    <row r="192" s="267" customFormat="1" ht="15.6" spans="1:10">
      <c r="A192" s="273"/>
      <c r="B192" s="50" t="s">
        <v>6</v>
      </c>
      <c r="C192" s="20" t="s">
        <v>7</v>
      </c>
      <c r="D192" s="20"/>
      <c r="E192" s="20"/>
      <c r="F192" s="273"/>
      <c r="G192" s="273"/>
      <c r="H192" s="277"/>
      <c r="I192" s="273"/>
      <c r="J192" s="272"/>
    </row>
    <row r="193" s="267" customFormat="1" ht="15.6" spans="1:10">
      <c r="A193" s="273"/>
      <c r="B193" s="50"/>
      <c r="C193" s="20"/>
      <c r="D193" s="20"/>
      <c r="E193" s="20"/>
      <c r="F193" s="273"/>
      <c r="G193" s="273"/>
      <c r="H193" s="277"/>
      <c r="I193" s="273"/>
      <c r="J193" s="272"/>
    </row>
    <row r="194" s="267" customFormat="1" ht="15.6" spans="1:10">
      <c r="A194" s="273"/>
      <c r="B194" s="49" t="s">
        <v>8</v>
      </c>
      <c r="C194" s="22" t="s">
        <v>9</v>
      </c>
      <c r="D194" s="22" t="s">
        <v>10</v>
      </c>
      <c r="E194" s="22" t="s">
        <v>11</v>
      </c>
      <c r="F194" s="273"/>
      <c r="G194" s="273"/>
      <c r="H194" s="277"/>
      <c r="I194" s="273"/>
      <c r="J194" s="272"/>
    </row>
    <row r="195" s="267" customFormat="1" ht="15.6" spans="1:10">
      <c r="A195" s="273">
        <v>10</v>
      </c>
      <c r="B195" s="49" t="s">
        <v>38</v>
      </c>
      <c r="C195" s="23">
        <v>39.2</v>
      </c>
      <c r="D195" s="24"/>
      <c r="E195" s="24"/>
      <c r="F195" s="273"/>
      <c r="G195" s="273"/>
      <c r="H195" s="277"/>
      <c r="I195" s="273"/>
      <c r="J195" s="272"/>
    </row>
    <row r="196" s="267" customFormat="1" ht="15.6" spans="1:10">
      <c r="A196" s="273">
        <v>11</v>
      </c>
      <c r="B196" s="49" t="s">
        <v>91</v>
      </c>
      <c r="C196" s="23">
        <v>83.9</v>
      </c>
      <c r="D196" s="24"/>
      <c r="E196" s="24"/>
      <c r="F196" s="273"/>
      <c r="G196" s="273"/>
      <c r="H196" s="277"/>
      <c r="I196" s="273"/>
      <c r="J196" s="272"/>
    </row>
    <row r="197" s="267" customFormat="1" ht="15.6" spans="1:10">
      <c r="A197" s="273">
        <v>12</v>
      </c>
      <c r="B197" s="49" t="s">
        <v>80</v>
      </c>
      <c r="C197" s="23">
        <v>129.5</v>
      </c>
      <c r="D197" s="24"/>
      <c r="E197" s="24"/>
      <c r="F197" s="273"/>
      <c r="G197" s="273"/>
      <c r="H197" s="277"/>
      <c r="I197" s="273"/>
      <c r="J197" s="272"/>
    </row>
    <row r="198" s="267" customFormat="1" ht="15.6" spans="1:10">
      <c r="A198" s="273">
        <v>13</v>
      </c>
      <c r="B198" s="49" t="s">
        <v>12</v>
      </c>
      <c r="C198" s="24"/>
      <c r="D198" s="24"/>
      <c r="E198" s="23">
        <v>9.9</v>
      </c>
      <c r="F198" s="273"/>
      <c r="G198" s="273"/>
      <c r="H198" s="277"/>
      <c r="I198" s="273"/>
      <c r="J198" s="272"/>
    </row>
    <row r="199" s="267" customFormat="1" ht="15.6" spans="1:10">
      <c r="A199" s="273"/>
      <c r="B199" s="29" t="s">
        <v>178</v>
      </c>
      <c r="C199" s="26">
        <v>100</v>
      </c>
      <c r="D199" s="26"/>
      <c r="E199" s="26"/>
      <c r="F199" s="273"/>
      <c r="G199" s="273"/>
      <c r="H199" s="277"/>
      <c r="I199" s="273"/>
      <c r="J199" s="272"/>
    </row>
    <row r="200" s="267" customFormat="1" ht="15.6" spans="1:10">
      <c r="A200" s="273"/>
      <c r="B200" s="29" t="s">
        <v>40</v>
      </c>
      <c r="C200" s="26" t="s">
        <v>41</v>
      </c>
      <c r="D200" s="26"/>
      <c r="E200" s="26"/>
      <c r="F200" s="273"/>
      <c r="G200" s="273"/>
      <c r="H200" s="277"/>
      <c r="I200" s="273"/>
      <c r="J200" s="272"/>
    </row>
    <row r="201" s="267" customFormat="1" ht="15.6" spans="1:10">
      <c r="A201" s="273"/>
      <c r="B201" s="29"/>
      <c r="C201" s="13" t="s">
        <v>42</v>
      </c>
      <c r="D201" s="13" t="s">
        <v>43</v>
      </c>
      <c r="E201" s="13" t="s">
        <v>44</v>
      </c>
      <c r="F201" s="273"/>
      <c r="G201" s="273"/>
      <c r="H201" s="277"/>
      <c r="I201" s="273"/>
      <c r="J201" s="272"/>
    </row>
    <row r="202" s="267" customFormat="1" ht="15.6" spans="1:10">
      <c r="A202" s="273">
        <v>14</v>
      </c>
      <c r="B202" s="47" t="s">
        <v>190</v>
      </c>
      <c r="C202" s="16"/>
      <c r="D202" s="16"/>
      <c r="E202" s="18">
        <v>254.1</v>
      </c>
      <c r="F202" s="273"/>
      <c r="G202" s="273"/>
      <c r="H202" s="277"/>
      <c r="I202" s="273"/>
      <c r="J202" s="272"/>
    </row>
    <row r="203" s="267" customFormat="1" ht="15.6" spans="1:10">
      <c r="A203" s="273"/>
      <c r="B203" s="29" t="s">
        <v>40</v>
      </c>
      <c r="C203" s="26" t="s">
        <v>46</v>
      </c>
      <c r="D203" s="273"/>
      <c r="E203" s="273"/>
      <c r="F203" s="273"/>
      <c r="G203" s="273"/>
      <c r="H203" s="277"/>
      <c r="I203" s="273"/>
      <c r="J203" s="272"/>
    </row>
    <row r="204" s="267" customFormat="1" ht="15.6" spans="1:10">
      <c r="A204" s="273"/>
      <c r="B204" s="29"/>
      <c r="C204" s="26" t="s">
        <v>47</v>
      </c>
      <c r="D204" s="273"/>
      <c r="E204" s="273"/>
      <c r="F204" s="273"/>
      <c r="G204" s="273"/>
      <c r="H204" s="277"/>
      <c r="I204" s="273"/>
      <c r="J204" s="272"/>
    </row>
    <row r="205" s="267" customFormat="1" ht="15.6" spans="1:10">
      <c r="A205" s="273">
        <v>15</v>
      </c>
      <c r="B205" s="30" t="s">
        <v>48</v>
      </c>
      <c r="C205" s="18">
        <v>44.1</v>
      </c>
      <c r="D205" s="273"/>
      <c r="E205" s="273"/>
      <c r="F205" s="273"/>
      <c r="G205" s="273"/>
      <c r="H205" s="277"/>
      <c r="I205" s="273"/>
      <c r="J205" s="272"/>
    </row>
    <row r="206" s="267" customFormat="1" ht="15.6" spans="1:10">
      <c r="A206" s="273"/>
      <c r="B206" s="29" t="s">
        <v>206</v>
      </c>
      <c r="C206" s="26">
        <v>75.8</v>
      </c>
      <c r="D206" s="26"/>
      <c r="E206" s="26"/>
      <c r="F206" s="273"/>
      <c r="G206" s="273"/>
      <c r="H206" s="277"/>
      <c r="I206" s="273"/>
      <c r="J206" s="272"/>
    </row>
    <row r="207" s="267" customFormat="1" ht="15.6" spans="1:10">
      <c r="A207" s="273"/>
      <c r="B207" s="29" t="s">
        <v>40</v>
      </c>
      <c r="C207" s="26" t="s">
        <v>194</v>
      </c>
      <c r="D207" s="26"/>
      <c r="E207" s="26"/>
      <c r="F207" s="273"/>
      <c r="G207" s="273"/>
      <c r="H207" s="277"/>
      <c r="I207" s="273"/>
      <c r="J207" s="272"/>
    </row>
    <row r="208" s="267" customFormat="1" ht="46.8" spans="1:10">
      <c r="A208" s="273"/>
      <c r="B208" s="29"/>
      <c r="C208" s="28" t="s">
        <v>195</v>
      </c>
      <c r="D208" s="28" t="s">
        <v>196</v>
      </c>
      <c r="E208" s="28" t="s">
        <v>197</v>
      </c>
      <c r="F208" s="273"/>
      <c r="G208" s="273"/>
      <c r="H208" s="277"/>
      <c r="I208" s="273"/>
      <c r="J208" s="272"/>
    </row>
    <row r="209" s="267" customFormat="1" ht="15.6" spans="1:10">
      <c r="A209" s="273">
        <v>17</v>
      </c>
      <c r="B209" s="30" t="s">
        <v>212</v>
      </c>
      <c r="C209" s="16"/>
      <c r="D209" s="18">
        <v>13.9</v>
      </c>
      <c r="E209" s="16"/>
      <c r="F209" s="273"/>
      <c r="G209" s="273"/>
      <c r="H209" s="277"/>
      <c r="I209" s="273"/>
      <c r="J209" s="272"/>
    </row>
    <row r="210" s="267" customFormat="1" ht="15.6" spans="1:10">
      <c r="A210" s="273"/>
      <c r="B210" s="46" t="s">
        <v>6</v>
      </c>
      <c r="C210" s="26" t="s">
        <v>49</v>
      </c>
      <c r="D210" s="26"/>
      <c r="E210" s="26"/>
      <c r="F210" s="273"/>
      <c r="G210" s="273"/>
      <c r="H210" s="277"/>
      <c r="I210" s="273"/>
      <c r="J210" s="272"/>
    </row>
    <row r="211" s="267" customFormat="1" ht="15.6" spans="1:10">
      <c r="A211" s="273"/>
      <c r="B211" s="47" t="s">
        <v>50</v>
      </c>
      <c r="C211" s="26">
        <v>100</v>
      </c>
      <c r="D211" s="26">
        <v>200</v>
      </c>
      <c r="E211" s="26" t="s">
        <v>51</v>
      </c>
      <c r="F211" s="273"/>
      <c r="G211" s="273"/>
      <c r="H211" s="277"/>
      <c r="I211" s="273"/>
      <c r="J211" s="272"/>
    </row>
    <row r="212" s="267" customFormat="1" ht="15.6" spans="1:10">
      <c r="A212" s="273">
        <v>18</v>
      </c>
      <c r="B212" s="48" t="s">
        <v>200</v>
      </c>
      <c r="C212" s="43"/>
      <c r="D212" s="18">
        <v>1</v>
      </c>
      <c r="E212" s="43"/>
      <c r="F212" s="273"/>
      <c r="G212" s="273"/>
      <c r="H212" s="277"/>
      <c r="I212" s="273"/>
      <c r="J212" s="272"/>
    </row>
    <row r="213" s="267" customFormat="1" ht="31.2" spans="1:10">
      <c r="A213" s="273" t="s">
        <v>213</v>
      </c>
      <c r="B213" s="273"/>
      <c r="C213" s="273"/>
      <c r="D213" s="273"/>
      <c r="E213" s="273"/>
      <c r="F213" s="273"/>
      <c r="G213" s="273"/>
      <c r="H213" s="284" t="s">
        <v>214</v>
      </c>
      <c r="I213" s="275" t="s">
        <v>4</v>
      </c>
    </row>
    <row r="214" s="267" customFormat="1" ht="15.6" spans="1:10">
      <c r="A214" s="276" t="s">
        <v>5</v>
      </c>
      <c r="B214" s="46" t="s">
        <v>6</v>
      </c>
      <c r="C214" s="13" t="s">
        <v>15</v>
      </c>
      <c r="D214" s="13"/>
      <c r="E214" s="13"/>
      <c r="F214" s="13"/>
      <c r="G214" s="13"/>
      <c r="H214" s="277"/>
      <c r="I214" s="273"/>
      <c r="J214" s="272"/>
    </row>
    <row r="215" s="267" customFormat="1" ht="15.6" spans="1:10">
      <c r="A215" s="273"/>
      <c r="B215" s="47" t="s">
        <v>16</v>
      </c>
      <c r="C215" s="13" t="s">
        <v>17</v>
      </c>
      <c r="D215" s="13" t="s">
        <v>18</v>
      </c>
      <c r="E215" s="13" t="s">
        <v>19</v>
      </c>
      <c r="F215" s="13" t="s">
        <v>20</v>
      </c>
      <c r="G215" s="13" t="s">
        <v>21</v>
      </c>
      <c r="H215" s="277"/>
      <c r="I215" s="273"/>
      <c r="J215" s="272"/>
    </row>
    <row r="216" s="267" customFormat="1" ht="15.6" spans="1:10">
      <c r="A216" s="273">
        <v>1</v>
      </c>
      <c r="B216" s="47" t="s">
        <v>215</v>
      </c>
      <c r="C216" s="18">
        <v>9</v>
      </c>
      <c r="D216" s="43"/>
      <c r="E216" s="43"/>
      <c r="F216" s="43"/>
      <c r="G216" s="43"/>
      <c r="H216" s="277"/>
      <c r="I216" s="273"/>
      <c r="J216" s="272"/>
    </row>
    <row r="217" s="267" customFormat="1" ht="15.6" spans="1:10">
      <c r="A217" s="273">
        <v>2</v>
      </c>
      <c r="B217" s="47" t="s">
        <v>216</v>
      </c>
      <c r="C217" s="43"/>
      <c r="D217" s="43"/>
      <c r="E217" s="18">
        <v>1</v>
      </c>
      <c r="F217" s="43"/>
      <c r="G217" s="43"/>
      <c r="H217" s="277"/>
      <c r="I217" s="273"/>
      <c r="J217" s="272"/>
    </row>
    <row r="218" s="267" customFormat="1" ht="15.6" spans="1:10">
      <c r="A218" s="273"/>
      <c r="B218" s="46" t="s">
        <v>6</v>
      </c>
      <c r="C218" s="13" t="s">
        <v>24</v>
      </c>
      <c r="D218" s="13"/>
      <c r="E218" s="13"/>
      <c r="F218" s="13"/>
      <c r="G218" s="13"/>
      <c r="H218" s="277"/>
      <c r="I218" s="273"/>
      <c r="J218" s="272"/>
    </row>
    <row r="219" s="267" customFormat="1" ht="15.6" spans="1:10">
      <c r="A219" s="273"/>
      <c r="B219" s="47" t="s">
        <v>16</v>
      </c>
      <c r="C219" s="13" t="s">
        <v>17</v>
      </c>
      <c r="D219" s="13" t="s">
        <v>18</v>
      </c>
      <c r="E219" s="13" t="s">
        <v>19</v>
      </c>
      <c r="F219" s="13" t="s">
        <v>20</v>
      </c>
      <c r="G219" s="13" t="s">
        <v>21</v>
      </c>
      <c r="H219" s="277"/>
      <c r="I219" s="273"/>
      <c r="J219" s="272"/>
    </row>
    <row r="220" s="267" customFormat="1" ht="15.6" spans="1:10">
      <c r="A220" s="273">
        <v>3</v>
      </c>
      <c r="B220" s="48" t="s">
        <v>102</v>
      </c>
      <c r="C220" s="43"/>
      <c r="D220" s="43"/>
      <c r="E220" s="18">
        <v>2</v>
      </c>
      <c r="F220" s="43"/>
      <c r="G220" s="43"/>
      <c r="H220" s="277"/>
      <c r="I220" s="273"/>
      <c r="J220" s="272"/>
    </row>
    <row r="221" s="267" customFormat="1" ht="15.6" spans="1:10">
      <c r="A221" s="273">
        <v>4</v>
      </c>
      <c r="B221" s="48" t="s">
        <v>107</v>
      </c>
      <c r="C221" s="43"/>
      <c r="D221" s="18">
        <v>1</v>
      </c>
      <c r="E221" s="43"/>
      <c r="F221" s="43"/>
      <c r="G221" s="43"/>
      <c r="H221" s="277"/>
      <c r="I221" s="273"/>
      <c r="J221" s="272"/>
    </row>
    <row r="222" s="267" customFormat="1" ht="15.6" spans="1:10">
      <c r="A222" s="273">
        <v>5</v>
      </c>
      <c r="B222" s="48" t="s">
        <v>147</v>
      </c>
      <c r="C222" s="43"/>
      <c r="D222" s="43"/>
      <c r="E222" s="18">
        <v>1</v>
      </c>
      <c r="F222" s="18">
        <v>1</v>
      </c>
      <c r="G222" s="43"/>
      <c r="H222" s="277"/>
      <c r="I222" s="273"/>
      <c r="J222" s="272"/>
    </row>
    <row r="223" s="267" customFormat="1" ht="15.6" spans="1:10">
      <c r="A223" s="273">
        <v>6</v>
      </c>
      <c r="B223" s="48" t="s">
        <v>203</v>
      </c>
      <c r="C223" s="18">
        <v>1</v>
      </c>
      <c r="D223" s="43"/>
      <c r="E223" s="43"/>
      <c r="F223" s="43"/>
      <c r="G223" s="43"/>
      <c r="H223" s="277"/>
      <c r="I223" s="273"/>
      <c r="J223" s="272"/>
    </row>
    <row r="224" s="267" customFormat="1" ht="15.6" spans="1:10">
      <c r="A224" s="273">
        <v>7</v>
      </c>
      <c r="B224" s="48" t="s">
        <v>90</v>
      </c>
      <c r="C224" s="43"/>
      <c r="D224" s="18">
        <v>1</v>
      </c>
      <c r="E224" s="18">
        <v>1</v>
      </c>
      <c r="F224" s="43"/>
      <c r="G224" s="43"/>
      <c r="H224" s="277"/>
      <c r="I224" s="273"/>
      <c r="J224" s="272"/>
    </row>
    <row r="225" s="267" customFormat="1" ht="15.6" spans="1:10">
      <c r="A225" s="273"/>
      <c r="B225" s="46" t="s">
        <v>6</v>
      </c>
      <c r="C225" s="13" t="s">
        <v>30</v>
      </c>
      <c r="D225" s="13"/>
      <c r="E225" s="13"/>
      <c r="F225" s="13"/>
      <c r="G225" s="273"/>
      <c r="H225" s="277"/>
      <c r="I225" s="273"/>
      <c r="J225" s="272"/>
    </row>
    <row r="226" s="267" customFormat="1" ht="15.6" spans="1:10">
      <c r="A226" s="273"/>
      <c r="B226" s="47" t="s">
        <v>8</v>
      </c>
      <c r="C226" s="13">
        <v>100</v>
      </c>
      <c r="D226" s="13">
        <v>200</v>
      </c>
      <c r="E226" s="13">
        <v>300</v>
      </c>
      <c r="F226" s="13" t="s">
        <v>31</v>
      </c>
      <c r="G226" s="273"/>
      <c r="H226" s="277"/>
      <c r="I226" s="273"/>
      <c r="J226" s="272"/>
    </row>
    <row r="227" s="267" customFormat="1" ht="15.6" spans="1:10">
      <c r="A227" s="273">
        <v>8</v>
      </c>
      <c r="B227" s="48" t="s">
        <v>32</v>
      </c>
      <c r="C227" s="43"/>
      <c r="D227" s="43"/>
      <c r="E227" s="43"/>
      <c r="F227" s="18">
        <v>4</v>
      </c>
      <c r="G227" s="273"/>
      <c r="H227" s="277"/>
      <c r="I227" s="273"/>
      <c r="J227" s="272"/>
    </row>
    <row r="228" s="267" customFormat="1" ht="15.6" spans="1:10">
      <c r="A228" s="273">
        <v>9</v>
      </c>
      <c r="B228" s="48" t="s">
        <v>65</v>
      </c>
      <c r="C228" s="43"/>
      <c r="D228" s="43"/>
      <c r="E228" s="18">
        <v>1</v>
      </c>
      <c r="F228" s="43"/>
      <c r="G228" s="273"/>
      <c r="H228" s="277"/>
      <c r="I228" s="273"/>
      <c r="J228" s="272"/>
    </row>
    <row r="229" s="267" customFormat="1" ht="15.6" spans="1:10">
      <c r="A229" s="273"/>
      <c r="B229" s="46" t="s">
        <v>6</v>
      </c>
      <c r="C229" s="13" t="s">
        <v>35</v>
      </c>
      <c r="D229" s="13"/>
      <c r="E229" s="13"/>
      <c r="F229" s="13"/>
      <c r="G229" s="273"/>
      <c r="H229" s="277"/>
      <c r="I229" s="273"/>
      <c r="J229" s="272"/>
    </row>
    <row r="230" s="267" customFormat="1" ht="15.6" spans="1:10">
      <c r="A230" s="273"/>
      <c r="B230" s="47" t="s">
        <v>8</v>
      </c>
      <c r="C230" s="13">
        <v>100</v>
      </c>
      <c r="D230" s="13">
        <v>200</v>
      </c>
      <c r="E230" s="13">
        <v>300</v>
      </c>
      <c r="F230" s="13" t="s">
        <v>31</v>
      </c>
      <c r="G230" s="273"/>
      <c r="H230" s="277"/>
      <c r="I230" s="273"/>
      <c r="J230" s="272"/>
    </row>
    <row r="231" s="267" customFormat="1" ht="15.6" spans="1:10">
      <c r="A231" s="273">
        <v>10</v>
      </c>
      <c r="B231" s="48" t="s">
        <v>141</v>
      </c>
      <c r="C231" s="43"/>
      <c r="D231" s="18">
        <v>2</v>
      </c>
      <c r="E231" s="18">
        <v>3</v>
      </c>
      <c r="F231" s="18">
        <v>2</v>
      </c>
      <c r="G231" s="273"/>
      <c r="H231" s="277"/>
      <c r="I231" s="273"/>
      <c r="J231" s="272"/>
    </row>
    <row r="232" s="267" customFormat="1" ht="15.6" spans="1:10">
      <c r="A232" s="273">
        <v>11</v>
      </c>
      <c r="B232" s="48" t="s">
        <v>217</v>
      </c>
      <c r="C232" s="43"/>
      <c r="D232" s="18">
        <v>2</v>
      </c>
      <c r="E232" s="43"/>
      <c r="F232" s="43"/>
      <c r="G232" s="273"/>
      <c r="H232" s="277"/>
      <c r="I232" s="273"/>
      <c r="J232" s="272"/>
    </row>
    <row r="233" s="267" customFormat="1" ht="15.6" customHeight="1" spans="1:10">
      <c r="A233" s="273"/>
      <c r="B233" s="297" t="s">
        <v>6</v>
      </c>
      <c r="C233" s="36" t="s">
        <v>37</v>
      </c>
      <c r="D233" s="37"/>
      <c r="E233" s="38"/>
      <c r="F233" s="36" t="s">
        <v>7</v>
      </c>
      <c r="G233" s="37"/>
      <c r="H233" s="38"/>
      <c r="I233" s="273"/>
      <c r="J233" s="272"/>
    </row>
    <row r="234" s="267" customFormat="1" ht="15.6" spans="1:10">
      <c r="A234" s="273"/>
      <c r="B234" s="298"/>
      <c r="C234" s="40"/>
      <c r="D234" s="41"/>
      <c r="E234" s="42"/>
      <c r="F234" s="40"/>
      <c r="G234" s="41"/>
      <c r="H234" s="42"/>
      <c r="I234" s="273"/>
      <c r="J234" s="272"/>
    </row>
    <row r="235" s="267" customFormat="1" ht="15.6" spans="1:10">
      <c r="A235" s="273"/>
      <c r="B235" s="49" t="s">
        <v>8</v>
      </c>
      <c r="C235" s="22" t="s">
        <v>9</v>
      </c>
      <c r="D235" s="22" t="s">
        <v>10</v>
      </c>
      <c r="E235" s="22" t="s">
        <v>11</v>
      </c>
      <c r="F235" s="22" t="s">
        <v>9</v>
      </c>
      <c r="G235" s="22" t="s">
        <v>10</v>
      </c>
      <c r="H235" s="32" t="s">
        <v>11</v>
      </c>
      <c r="I235" s="273"/>
      <c r="J235" s="272"/>
    </row>
    <row r="236" s="267" customFormat="1" ht="15.6" spans="1:10">
      <c r="A236" s="273">
        <v>12</v>
      </c>
      <c r="B236" s="49" t="s">
        <v>218</v>
      </c>
      <c r="C236" s="24"/>
      <c r="D236" s="24"/>
      <c r="E236" s="24"/>
      <c r="F236" s="24"/>
      <c r="G236" s="24"/>
      <c r="H236" s="23">
        <v>8.5</v>
      </c>
      <c r="I236" s="273"/>
      <c r="J236" s="272"/>
    </row>
    <row r="237" s="267" customFormat="1" ht="15.6" spans="1:10">
      <c r="A237" s="273">
        <v>13</v>
      </c>
      <c r="B237" s="49" t="s">
        <v>219</v>
      </c>
      <c r="C237" s="24"/>
      <c r="D237" s="24"/>
      <c r="E237" s="24"/>
      <c r="F237" s="24"/>
      <c r="G237" s="23">
        <v>8.3</v>
      </c>
      <c r="H237" s="24"/>
      <c r="I237" s="273"/>
      <c r="J237" s="272"/>
    </row>
    <row r="238" s="267" customFormat="1" ht="15.6" spans="1:10">
      <c r="A238" s="273">
        <v>14</v>
      </c>
      <c r="B238" s="49" t="s">
        <v>128</v>
      </c>
      <c r="C238" s="24"/>
      <c r="D238" s="24"/>
      <c r="E238" s="23">
        <v>30.2</v>
      </c>
      <c r="F238" s="24"/>
      <c r="G238" s="24"/>
      <c r="H238" s="278"/>
      <c r="I238" s="273"/>
      <c r="J238" s="272"/>
    </row>
    <row r="239" s="267" customFormat="1" ht="15.6" spans="1:10">
      <c r="A239" s="273"/>
      <c r="B239" s="29" t="s">
        <v>40</v>
      </c>
      <c r="C239" s="26" t="s">
        <v>41</v>
      </c>
      <c r="D239" s="26"/>
      <c r="E239" s="26"/>
      <c r="F239" s="273"/>
      <c r="G239" s="273"/>
      <c r="H239" s="277"/>
      <c r="I239" s="273"/>
      <c r="J239" s="272"/>
    </row>
    <row r="240" s="267" customFormat="1" ht="15.6" spans="1:10">
      <c r="A240" s="273"/>
      <c r="B240" s="29"/>
      <c r="C240" s="13" t="s">
        <v>42</v>
      </c>
      <c r="D240" s="13" t="s">
        <v>43</v>
      </c>
      <c r="E240" s="13" t="s">
        <v>44</v>
      </c>
      <c r="F240" s="273"/>
      <c r="G240" s="273"/>
      <c r="H240" s="277"/>
      <c r="I240" s="273"/>
      <c r="J240" s="272"/>
    </row>
    <row r="241" s="267" customFormat="1" ht="15.6" spans="1:10">
      <c r="A241" s="273"/>
      <c r="B241" s="308" t="s">
        <v>220</v>
      </c>
      <c r="C241" s="273"/>
      <c r="D241" s="273"/>
      <c r="E241" s="273">
        <v>400</v>
      </c>
      <c r="F241" s="273"/>
      <c r="G241" s="273"/>
      <c r="H241" s="274"/>
      <c r="I241" s="275"/>
    </row>
    <row r="242" s="267" customFormat="1" ht="31.2" spans="1:10">
      <c r="A242" s="273" t="s">
        <v>221</v>
      </c>
      <c r="B242" s="273"/>
      <c r="C242" s="273"/>
      <c r="D242" s="273"/>
      <c r="E242" s="273"/>
      <c r="F242" s="273"/>
      <c r="G242" s="273"/>
      <c r="H242" s="274" t="s">
        <v>222</v>
      </c>
      <c r="I242" s="275" t="s">
        <v>4</v>
      </c>
    </row>
    <row r="243" s="267" customFormat="1" ht="15.6" spans="1:10">
      <c r="A243" s="276" t="s">
        <v>5</v>
      </c>
      <c r="B243" s="46" t="s">
        <v>6</v>
      </c>
      <c r="C243" s="13" t="s">
        <v>15</v>
      </c>
      <c r="D243" s="13"/>
      <c r="E243" s="13"/>
      <c r="F243" s="13"/>
      <c r="G243" s="13"/>
      <c r="H243" s="277"/>
      <c r="I243" s="273"/>
      <c r="J243" s="272"/>
    </row>
    <row r="244" s="267" customFormat="1" ht="15.6" spans="1:10">
      <c r="A244" s="273"/>
      <c r="B244" s="47" t="s">
        <v>16</v>
      </c>
      <c r="C244" s="13" t="s">
        <v>17</v>
      </c>
      <c r="D244" s="13" t="s">
        <v>18</v>
      </c>
      <c r="E244" s="13" t="s">
        <v>19</v>
      </c>
      <c r="F244" s="13" t="s">
        <v>20</v>
      </c>
      <c r="G244" s="13" t="s">
        <v>21</v>
      </c>
      <c r="H244" s="277"/>
      <c r="I244" s="273"/>
      <c r="J244" s="272"/>
    </row>
    <row r="245" s="267" customFormat="1" ht="15.6" spans="1:10">
      <c r="A245" s="273">
        <v>1</v>
      </c>
      <c r="B245" s="47" t="s">
        <v>58</v>
      </c>
      <c r="C245" s="43"/>
      <c r="D245" s="43"/>
      <c r="E245" s="18">
        <v>2</v>
      </c>
      <c r="F245" s="43"/>
      <c r="G245" s="43"/>
      <c r="H245" s="277"/>
      <c r="I245" s="273"/>
      <c r="J245" s="272"/>
    </row>
    <row r="246" s="267" customFormat="1" ht="15.6" spans="1:10">
      <c r="A246" s="273">
        <v>2</v>
      </c>
      <c r="B246" s="47" t="s">
        <v>89</v>
      </c>
      <c r="C246" s="43"/>
      <c r="D246" s="43"/>
      <c r="E246" s="18">
        <v>2</v>
      </c>
      <c r="F246" s="43"/>
      <c r="G246" s="43"/>
      <c r="H246" s="277"/>
      <c r="I246" s="273"/>
      <c r="J246" s="272"/>
    </row>
    <row r="247" s="267" customFormat="1" ht="15.6" spans="1:10">
      <c r="A247" s="273"/>
      <c r="B247" s="46" t="s">
        <v>6</v>
      </c>
      <c r="C247" s="13" t="s">
        <v>24</v>
      </c>
      <c r="D247" s="13"/>
      <c r="E247" s="13"/>
      <c r="F247" s="13"/>
      <c r="G247" s="13"/>
      <c r="H247" s="277"/>
      <c r="I247" s="273"/>
      <c r="J247" s="272"/>
    </row>
    <row r="248" s="267" customFormat="1" ht="15.6" spans="1:10">
      <c r="A248" s="273"/>
      <c r="B248" s="47" t="s">
        <v>16</v>
      </c>
      <c r="C248" s="13" t="s">
        <v>17</v>
      </c>
      <c r="D248" s="13" t="s">
        <v>18</v>
      </c>
      <c r="E248" s="13" t="s">
        <v>19</v>
      </c>
      <c r="F248" s="13" t="s">
        <v>20</v>
      </c>
      <c r="G248" s="13" t="s">
        <v>21</v>
      </c>
      <c r="H248" s="277"/>
      <c r="I248" s="273"/>
      <c r="J248" s="272"/>
    </row>
    <row r="249" s="267" customFormat="1" ht="15.6" spans="1:10">
      <c r="A249" s="273">
        <v>3</v>
      </c>
      <c r="B249" s="48" t="s">
        <v>107</v>
      </c>
      <c r="C249" s="43"/>
      <c r="D249" s="18">
        <v>3</v>
      </c>
      <c r="E249" s="43"/>
      <c r="F249" s="43"/>
      <c r="G249" s="43"/>
      <c r="H249" s="277"/>
      <c r="I249" s="273"/>
      <c r="J249" s="272"/>
    </row>
    <row r="250" s="267" customFormat="1" ht="15.6" spans="1:10">
      <c r="A250" s="273">
        <v>4</v>
      </c>
      <c r="B250" s="48" t="s">
        <v>223</v>
      </c>
      <c r="C250" s="43"/>
      <c r="D250" s="43"/>
      <c r="E250" s="43"/>
      <c r="F250" s="43"/>
      <c r="G250" s="18">
        <v>1</v>
      </c>
      <c r="H250" s="277"/>
      <c r="I250" s="273"/>
      <c r="J250" s="272"/>
    </row>
    <row r="251" s="267" customFormat="1" ht="15.6" spans="1:10">
      <c r="A251" s="273">
        <v>5</v>
      </c>
      <c r="B251" s="48" t="s">
        <v>224</v>
      </c>
      <c r="C251" s="43"/>
      <c r="D251" s="18">
        <v>1</v>
      </c>
      <c r="E251" s="43"/>
      <c r="F251" s="18">
        <v>1</v>
      </c>
      <c r="G251" s="18">
        <v>2</v>
      </c>
      <c r="H251" s="277"/>
      <c r="I251" s="273"/>
      <c r="J251" s="272"/>
    </row>
    <row r="252" s="267" customFormat="1" ht="15.6" spans="1:10">
      <c r="A252" s="273"/>
      <c r="B252" s="46" t="s">
        <v>6</v>
      </c>
      <c r="C252" s="13" t="s">
        <v>30</v>
      </c>
      <c r="D252" s="13"/>
      <c r="E252" s="13"/>
      <c r="F252" s="13"/>
      <c r="G252" s="273"/>
      <c r="H252" s="277"/>
      <c r="I252" s="273"/>
      <c r="J252" s="272"/>
    </row>
    <row r="253" s="267" customFormat="1" ht="15.6" spans="1:10">
      <c r="A253" s="273"/>
      <c r="B253" s="47" t="s">
        <v>8</v>
      </c>
      <c r="C253" s="13">
        <v>100</v>
      </c>
      <c r="D253" s="13">
        <v>200</v>
      </c>
      <c r="E253" s="13">
        <v>300</v>
      </c>
      <c r="F253" s="13" t="s">
        <v>31</v>
      </c>
      <c r="G253" s="273"/>
      <c r="H253" s="277"/>
      <c r="I253" s="273"/>
      <c r="J253" s="272"/>
    </row>
    <row r="254" s="267" customFormat="1" ht="15.6" spans="1:10">
      <c r="A254" s="273">
        <v>6</v>
      </c>
      <c r="B254" s="48" t="s">
        <v>32</v>
      </c>
      <c r="C254" s="43"/>
      <c r="D254" s="43"/>
      <c r="E254" s="43"/>
      <c r="F254" s="18">
        <v>8</v>
      </c>
      <c r="G254" s="273"/>
      <c r="H254" s="277"/>
      <c r="I254" s="273"/>
      <c r="J254" s="272"/>
    </row>
    <row r="255" s="267" customFormat="1" ht="15.6" spans="1:10">
      <c r="A255" s="273">
        <v>7</v>
      </c>
      <c r="B255" s="48" t="s">
        <v>177</v>
      </c>
      <c r="C255" s="18">
        <v>2</v>
      </c>
      <c r="D255" s="43"/>
      <c r="E255" s="43"/>
      <c r="F255" s="43"/>
      <c r="G255" s="273"/>
      <c r="H255" s="277"/>
      <c r="I255" s="273"/>
      <c r="J255" s="272"/>
    </row>
    <row r="256" s="267" customFormat="1" ht="15.6" spans="1:10">
      <c r="A256" s="273"/>
      <c r="B256" s="50" t="s">
        <v>6</v>
      </c>
      <c r="C256" s="20" t="s">
        <v>7</v>
      </c>
      <c r="D256" s="20"/>
      <c r="E256" s="20"/>
      <c r="F256" s="273"/>
      <c r="G256" s="273"/>
      <c r="H256" s="277"/>
      <c r="I256" s="273"/>
      <c r="J256" s="272"/>
    </row>
    <row r="257" s="267" customFormat="1" ht="15.6" spans="1:10">
      <c r="A257" s="273"/>
      <c r="B257" s="50"/>
      <c r="C257" s="20"/>
      <c r="D257" s="20"/>
      <c r="E257" s="20"/>
      <c r="F257" s="273"/>
      <c r="G257" s="273"/>
      <c r="H257" s="277"/>
      <c r="I257" s="273"/>
      <c r="J257" s="272"/>
    </row>
    <row r="258" s="267" customFormat="1" ht="15.6" spans="1:10">
      <c r="A258" s="273"/>
      <c r="B258" s="49" t="s">
        <v>8</v>
      </c>
      <c r="C258" s="22" t="s">
        <v>9</v>
      </c>
      <c r="D258" s="22" t="s">
        <v>10</v>
      </c>
      <c r="E258" s="22" t="s">
        <v>11</v>
      </c>
      <c r="F258" s="273"/>
      <c r="G258" s="273"/>
      <c r="H258" s="277"/>
      <c r="I258" s="273"/>
      <c r="J258" s="272"/>
    </row>
    <row r="259" s="267" customFormat="1" ht="15.6" spans="1:10">
      <c r="A259" s="273">
        <v>8</v>
      </c>
      <c r="B259" s="49" t="s">
        <v>91</v>
      </c>
      <c r="C259" s="23">
        <v>145.8</v>
      </c>
      <c r="D259" s="24"/>
      <c r="E259" s="24"/>
      <c r="F259" s="273"/>
      <c r="G259" s="273"/>
      <c r="H259" s="277"/>
      <c r="I259" s="273"/>
      <c r="J259" s="272"/>
    </row>
    <row r="260" s="267" customFormat="1" ht="15.6" spans="1:10">
      <c r="A260" s="273">
        <v>9</v>
      </c>
      <c r="B260" s="49" t="s">
        <v>92</v>
      </c>
      <c r="C260" s="23">
        <v>28</v>
      </c>
      <c r="D260" s="24"/>
      <c r="E260" s="24"/>
      <c r="F260" s="273"/>
      <c r="G260" s="273"/>
      <c r="H260" s="277"/>
      <c r="I260" s="273"/>
      <c r="J260" s="272"/>
    </row>
    <row r="261" s="267" customFormat="1" ht="15.6" spans="1:10">
      <c r="A261" s="273">
        <v>10</v>
      </c>
      <c r="B261" s="49" t="s">
        <v>12</v>
      </c>
      <c r="C261" s="24"/>
      <c r="D261" s="24"/>
      <c r="E261" s="23">
        <v>17.2</v>
      </c>
      <c r="F261" s="273"/>
      <c r="G261" s="273"/>
      <c r="H261" s="277"/>
      <c r="I261" s="273"/>
      <c r="J261" s="272"/>
    </row>
    <row r="262" s="267" customFormat="1" ht="15.6" spans="1:10">
      <c r="A262" s="273"/>
      <c r="B262" s="29" t="s">
        <v>40</v>
      </c>
      <c r="C262" s="26" t="s">
        <v>41</v>
      </c>
      <c r="D262" s="26"/>
      <c r="E262" s="26"/>
      <c r="F262" s="273"/>
      <c r="G262" s="273"/>
      <c r="H262" s="277"/>
      <c r="I262" s="273"/>
      <c r="J262" s="272"/>
    </row>
    <row r="263" s="267" customFormat="1" ht="15.6" spans="1:10">
      <c r="A263" s="273"/>
      <c r="B263" s="29"/>
      <c r="C263" s="13" t="s">
        <v>42</v>
      </c>
      <c r="D263" s="13" t="s">
        <v>43</v>
      </c>
      <c r="E263" s="13" t="s">
        <v>44</v>
      </c>
      <c r="F263" s="273"/>
      <c r="G263" s="273"/>
      <c r="H263" s="277"/>
      <c r="I263" s="273"/>
      <c r="J263" s="272"/>
    </row>
    <row r="264" s="267" customFormat="1" ht="15.6" spans="1:10">
      <c r="A264" s="273">
        <v>11</v>
      </c>
      <c r="B264" s="47" t="s">
        <v>190</v>
      </c>
      <c r="C264" s="16"/>
      <c r="D264" s="16"/>
      <c r="E264" s="18">
        <v>64.5</v>
      </c>
      <c r="F264" s="273"/>
      <c r="G264" s="273"/>
      <c r="H264" s="277"/>
      <c r="I264" s="273"/>
      <c r="J264" s="272"/>
    </row>
    <row r="265" s="267" customFormat="1" ht="15.6" spans="1:10">
      <c r="A265" s="273"/>
      <c r="B265" s="29" t="s">
        <v>40</v>
      </c>
      <c r="C265" s="26" t="s">
        <v>46</v>
      </c>
      <c r="D265" s="273"/>
      <c r="E265" s="273"/>
      <c r="F265" s="273"/>
      <c r="G265" s="273"/>
      <c r="H265" s="277"/>
      <c r="I265" s="273"/>
      <c r="J265" s="272"/>
    </row>
    <row r="266" s="267" customFormat="1" ht="15.6" spans="1:10">
      <c r="A266" s="273"/>
      <c r="B266" s="29"/>
      <c r="C266" s="26" t="s">
        <v>47</v>
      </c>
      <c r="D266" s="273"/>
      <c r="E266" s="273"/>
      <c r="F266" s="273"/>
      <c r="G266" s="273"/>
      <c r="H266" s="277"/>
      <c r="I266" s="273"/>
      <c r="J266" s="272"/>
    </row>
    <row r="267" s="267" customFormat="1" ht="15.6" spans="1:10">
      <c r="A267" s="273">
        <v>12</v>
      </c>
      <c r="B267" s="30" t="s">
        <v>192</v>
      </c>
      <c r="C267" s="18">
        <v>24.2</v>
      </c>
      <c r="D267" s="273"/>
      <c r="E267" s="273"/>
      <c r="F267" s="273"/>
      <c r="G267" s="273"/>
      <c r="H267" s="277"/>
      <c r="I267" s="273"/>
      <c r="J267" s="272"/>
    </row>
    <row r="268" s="267" customFormat="1" ht="15.6" spans="1:10">
      <c r="A268" s="273"/>
      <c r="B268" s="46" t="s">
        <v>6</v>
      </c>
      <c r="C268" s="26" t="s">
        <v>49</v>
      </c>
      <c r="D268" s="26"/>
      <c r="E268" s="26"/>
      <c r="F268" s="273"/>
      <c r="G268" s="273"/>
      <c r="H268" s="277"/>
      <c r="I268" s="273"/>
      <c r="J268" s="272"/>
    </row>
    <row r="269" s="267" customFormat="1" ht="15.6" spans="1:10">
      <c r="A269" s="273"/>
      <c r="B269" s="47" t="s">
        <v>50</v>
      </c>
      <c r="C269" s="26">
        <v>100</v>
      </c>
      <c r="D269" s="26">
        <v>200</v>
      </c>
      <c r="E269" s="26" t="s">
        <v>51</v>
      </c>
      <c r="F269" s="273"/>
      <c r="G269" s="273"/>
      <c r="H269" s="277"/>
      <c r="I269" s="273"/>
      <c r="J269" s="272"/>
    </row>
    <row r="270" s="267" customFormat="1" ht="15.6" spans="1:10">
      <c r="A270" s="273">
        <v>13</v>
      </c>
      <c r="B270" s="48" t="s">
        <v>52</v>
      </c>
      <c r="C270" s="43"/>
      <c r="D270" s="18">
        <v>3</v>
      </c>
      <c r="E270" s="43"/>
      <c r="F270" s="273"/>
      <c r="G270" s="273"/>
      <c r="H270" s="277"/>
      <c r="I270" s="273"/>
      <c r="J270" s="272"/>
    </row>
    <row r="271" s="267" customFormat="1" ht="31.2" spans="1:10">
      <c r="A271" s="273" t="s">
        <v>225</v>
      </c>
      <c r="B271" s="273"/>
      <c r="C271" s="273"/>
      <c r="D271" s="273"/>
      <c r="E271" s="273"/>
      <c r="F271" s="273"/>
      <c r="G271" s="273"/>
      <c r="H271" s="284" t="s">
        <v>226</v>
      </c>
      <c r="I271" s="275" t="s">
        <v>4</v>
      </c>
    </row>
    <row r="272" s="267" customFormat="1" ht="15.6" spans="1:10">
      <c r="A272" s="276" t="s">
        <v>5</v>
      </c>
      <c r="B272" s="46" t="s">
        <v>6</v>
      </c>
      <c r="C272" s="13" t="s">
        <v>24</v>
      </c>
      <c r="D272" s="13"/>
      <c r="E272" s="13"/>
      <c r="F272" s="13"/>
      <c r="G272" s="13"/>
      <c r="H272" s="277"/>
      <c r="I272" s="273"/>
      <c r="J272" s="272"/>
    </row>
    <row r="273" s="267" customFormat="1" ht="15.6" spans="1:10">
      <c r="A273" s="273"/>
      <c r="B273" s="47" t="s">
        <v>16</v>
      </c>
      <c r="C273" s="13" t="s">
        <v>17</v>
      </c>
      <c r="D273" s="13" t="s">
        <v>18</v>
      </c>
      <c r="E273" s="13" t="s">
        <v>19</v>
      </c>
      <c r="F273" s="13" t="s">
        <v>20</v>
      </c>
      <c r="G273" s="13" t="s">
        <v>21</v>
      </c>
      <c r="H273" s="277"/>
      <c r="I273" s="273"/>
      <c r="J273" s="272"/>
    </row>
    <row r="274" s="267" customFormat="1" ht="15.6" spans="1:10">
      <c r="A274" s="273">
        <v>1</v>
      </c>
      <c r="B274" s="48" t="s">
        <v>29</v>
      </c>
      <c r="C274" s="43"/>
      <c r="D274" s="18">
        <v>2</v>
      </c>
      <c r="E274" s="43"/>
      <c r="F274" s="43"/>
      <c r="G274" s="43"/>
      <c r="H274" s="277"/>
      <c r="I274" s="273"/>
      <c r="J274" s="272"/>
    </row>
    <row r="275" s="267" customFormat="1" ht="15.6" spans="1:10">
      <c r="A275" s="276"/>
      <c r="B275" s="49" t="s">
        <v>107</v>
      </c>
      <c r="C275" s="20"/>
      <c r="D275" s="20">
        <v>1</v>
      </c>
      <c r="E275" s="20"/>
      <c r="F275" s="273"/>
      <c r="G275" s="273"/>
      <c r="H275" s="277"/>
      <c r="I275" s="273"/>
      <c r="J275" s="272"/>
    </row>
    <row r="276" s="267" customFormat="1" ht="15.6" spans="1:10">
      <c r="A276" s="276"/>
      <c r="B276" s="49" t="s">
        <v>227</v>
      </c>
      <c r="C276" s="20"/>
      <c r="D276" s="20">
        <v>1</v>
      </c>
      <c r="E276" s="20"/>
      <c r="F276" s="273"/>
      <c r="G276" s="273"/>
      <c r="H276" s="277"/>
      <c r="I276" s="273"/>
      <c r="J276" s="272"/>
    </row>
    <row r="277" s="267" customFormat="1" ht="15.6" spans="1:10">
      <c r="A277" s="276"/>
      <c r="B277" s="49" t="s">
        <v>6</v>
      </c>
      <c r="C277" s="20" t="s">
        <v>30</v>
      </c>
      <c r="D277" s="20"/>
      <c r="E277" s="20"/>
      <c r="F277" s="273"/>
      <c r="G277" s="273"/>
      <c r="H277" s="277"/>
      <c r="I277" s="273"/>
      <c r="J277" s="272"/>
    </row>
    <row r="278" s="267" customFormat="1" ht="15.6" spans="1:10">
      <c r="A278" s="276"/>
      <c r="B278" s="49" t="s">
        <v>8</v>
      </c>
      <c r="C278" s="20">
        <v>100</v>
      </c>
      <c r="D278" s="20">
        <v>200</v>
      </c>
      <c r="E278" s="20">
        <v>300</v>
      </c>
      <c r="F278" s="273" t="s">
        <v>31</v>
      </c>
      <c r="G278" s="273"/>
      <c r="H278" s="277"/>
      <c r="I278" s="273"/>
      <c r="J278" s="272"/>
    </row>
    <row r="279" s="267" customFormat="1" ht="15.6" spans="1:10">
      <c r="A279" s="276"/>
      <c r="B279" s="49" t="s">
        <v>63</v>
      </c>
      <c r="C279" s="20">
        <v>4</v>
      </c>
      <c r="D279" s="20"/>
      <c r="E279" s="20"/>
      <c r="F279" s="273"/>
      <c r="G279" s="273"/>
      <c r="H279" s="277"/>
      <c r="I279" s="273"/>
      <c r="J279" s="272"/>
    </row>
    <row r="280" s="267" customFormat="1" ht="31.2" spans="1:10">
      <c r="A280" s="276"/>
      <c r="B280" s="49" t="s">
        <v>6</v>
      </c>
      <c r="C280" s="20" t="s">
        <v>49</v>
      </c>
      <c r="D280" s="20"/>
      <c r="E280" s="20"/>
      <c r="F280" s="273"/>
      <c r="G280" s="273"/>
      <c r="H280" s="277"/>
      <c r="I280" s="273"/>
      <c r="J280" s="272"/>
    </row>
    <row r="281" s="267" customFormat="1" ht="15.6" spans="1:10">
      <c r="A281" s="276"/>
      <c r="B281" s="49" t="s">
        <v>50</v>
      </c>
      <c r="C281" s="20">
        <v>100</v>
      </c>
      <c r="D281" s="20">
        <v>200</v>
      </c>
      <c r="E281" s="20" t="s">
        <v>51</v>
      </c>
      <c r="F281" s="273"/>
      <c r="G281" s="273"/>
      <c r="H281" s="277"/>
      <c r="I281" s="273"/>
      <c r="J281" s="272"/>
    </row>
    <row r="282" s="267" customFormat="1" ht="15.6" spans="1:10">
      <c r="A282" s="276"/>
      <c r="B282" s="49" t="s">
        <v>83</v>
      </c>
      <c r="C282" s="20">
        <v>1</v>
      </c>
      <c r="D282" s="20"/>
      <c r="E282" s="20"/>
      <c r="F282" s="273"/>
      <c r="G282" s="273"/>
      <c r="H282" s="277"/>
      <c r="I282" s="273"/>
      <c r="J282" s="272"/>
    </row>
    <row r="283" s="267" customFormat="1" ht="15.6" spans="1:10">
      <c r="A283" s="276"/>
      <c r="B283" s="50" t="s">
        <v>6</v>
      </c>
      <c r="C283" s="20" t="s">
        <v>7</v>
      </c>
      <c r="D283" s="20"/>
      <c r="E283" s="20"/>
      <c r="F283" s="273"/>
      <c r="G283" s="273"/>
      <c r="H283" s="277"/>
      <c r="I283" s="273"/>
      <c r="J283" s="272"/>
    </row>
    <row r="284" s="267" customFormat="1" ht="15.6" spans="1:10">
      <c r="A284" s="273"/>
      <c r="B284" s="50"/>
      <c r="C284" s="20"/>
      <c r="D284" s="20"/>
      <c r="E284" s="20"/>
      <c r="F284" s="273"/>
      <c r="G284" s="273"/>
      <c r="H284" s="277"/>
      <c r="I284" s="273"/>
      <c r="J284" s="272"/>
    </row>
    <row r="285" s="267" customFormat="1" ht="15.6" spans="1:10">
      <c r="A285" s="273"/>
      <c r="B285" s="49" t="s">
        <v>8</v>
      </c>
      <c r="C285" s="22" t="s">
        <v>9</v>
      </c>
      <c r="D285" s="22" t="s">
        <v>10</v>
      </c>
      <c r="E285" s="22" t="s">
        <v>11</v>
      </c>
      <c r="F285" s="273"/>
      <c r="G285" s="273"/>
      <c r="H285" s="277"/>
      <c r="I285" s="273"/>
      <c r="J285" s="272"/>
    </row>
    <row r="286" s="267" customFormat="1" ht="15.6" spans="1:10">
      <c r="A286" s="273">
        <v>2</v>
      </c>
      <c r="B286" s="49" t="s">
        <v>228</v>
      </c>
      <c r="C286" s="23">
        <v>15.5</v>
      </c>
      <c r="D286" s="24"/>
      <c r="E286" s="24"/>
      <c r="F286" s="273"/>
      <c r="G286" s="273"/>
      <c r="H286" s="277"/>
      <c r="I286" s="273"/>
      <c r="J286" s="272"/>
    </row>
    <row r="287" s="267" customFormat="1" ht="15.6" spans="1:10">
      <c r="A287" s="273">
        <v>3</v>
      </c>
      <c r="B287" s="49" t="s">
        <v>97</v>
      </c>
      <c r="C287" s="23">
        <v>24.4</v>
      </c>
      <c r="D287" s="24"/>
      <c r="E287" s="24"/>
      <c r="F287" s="273"/>
      <c r="G287" s="273"/>
      <c r="H287" s="277"/>
      <c r="I287" s="273"/>
      <c r="J287" s="272"/>
    </row>
    <row r="288" s="267" customFormat="1" ht="15.6" spans="1:10">
      <c r="A288" s="273">
        <v>4</v>
      </c>
      <c r="B288" s="49" t="s">
        <v>38</v>
      </c>
      <c r="C288" s="24">
        <v>33.3</v>
      </c>
      <c r="D288" s="23"/>
      <c r="E288" s="24"/>
      <c r="F288" s="273"/>
      <c r="G288" s="273"/>
      <c r="H288" s="277"/>
      <c r="I288" s="273"/>
      <c r="J288" s="272"/>
    </row>
    <row r="289" s="267" customFormat="1" ht="15.6" spans="1:10">
      <c r="A289" s="273"/>
      <c r="B289" s="29" t="s">
        <v>229</v>
      </c>
      <c r="C289" s="26">
        <v>3.6</v>
      </c>
      <c r="D289" s="26"/>
      <c r="E289" s="26"/>
      <c r="F289" s="273"/>
      <c r="G289" s="273"/>
      <c r="H289" s="277"/>
      <c r="I289" s="273"/>
      <c r="J289" s="272"/>
    </row>
    <row r="290" s="267" customFormat="1" ht="15.6" spans="1:10">
      <c r="A290" s="273"/>
      <c r="B290" s="29" t="s">
        <v>230</v>
      </c>
      <c r="C290" s="26">
        <v>11.3</v>
      </c>
      <c r="D290" s="26"/>
      <c r="E290" s="26"/>
      <c r="F290" s="273"/>
      <c r="G290" s="273"/>
      <c r="H290" s="277"/>
      <c r="I290" s="273"/>
      <c r="J290" s="272"/>
    </row>
    <row r="291" s="267" customFormat="1" ht="15.6" spans="1:10">
      <c r="A291" s="273"/>
      <c r="B291" s="29" t="s">
        <v>231</v>
      </c>
      <c r="C291" s="26">
        <v>12.3</v>
      </c>
      <c r="D291" s="26"/>
      <c r="E291" s="26"/>
      <c r="F291" s="273"/>
      <c r="G291" s="273"/>
      <c r="H291" s="277"/>
      <c r="I291" s="273"/>
      <c r="J291" s="272"/>
    </row>
    <row r="292" s="267" customFormat="1" ht="15.6" spans="1:10">
      <c r="A292" s="273"/>
      <c r="B292" s="29" t="s">
        <v>40</v>
      </c>
      <c r="C292" s="26" t="s">
        <v>41</v>
      </c>
      <c r="D292" s="26"/>
      <c r="E292" s="26"/>
      <c r="F292" s="273"/>
      <c r="G292" s="273"/>
      <c r="H292" s="277"/>
      <c r="I292" s="273"/>
      <c r="J292" s="272"/>
    </row>
    <row r="293" s="267" customFormat="1" ht="15.6" spans="1:10">
      <c r="A293" s="273"/>
      <c r="B293" s="29"/>
      <c r="C293" s="13" t="s">
        <v>42</v>
      </c>
      <c r="D293" s="13" t="s">
        <v>43</v>
      </c>
      <c r="E293" s="13" t="s">
        <v>44</v>
      </c>
      <c r="F293" s="273"/>
      <c r="G293" s="273"/>
      <c r="H293" s="277"/>
      <c r="I293" s="273"/>
      <c r="J293" s="272"/>
    </row>
    <row r="294" s="267" customFormat="1" ht="15.6" spans="1:10">
      <c r="A294" s="273">
        <v>5</v>
      </c>
      <c r="B294" s="47" t="s">
        <v>232</v>
      </c>
      <c r="C294" s="16"/>
      <c r="D294" s="16"/>
      <c r="E294" s="18">
        <v>37.9</v>
      </c>
      <c r="F294" s="273"/>
      <c r="G294" s="273"/>
      <c r="H294" s="277"/>
      <c r="I294" s="273"/>
      <c r="J294" s="272"/>
    </row>
    <row r="295" s="267" customFormat="1" ht="15.6" spans="1:10">
      <c r="A295" s="273"/>
      <c r="B295" s="29" t="s">
        <v>40</v>
      </c>
      <c r="C295" s="26" t="s">
        <v>46</v>
      </c>
      <c r="D295" s="273"/>
      <c r="E295" s="273"/>
      <c r="F295" s="273"/>
      <c r="G295" s="273"/>
      <c r="H295" s="277"/>
      <c r="I295" s="273"/>
      <c r="J295" s="272"/>
    </row>
    <row r="296" s="267" customFormat="1" ht="15.6" spans="1:10">
      <c r="A296" s="273"/>
      <c r="B296" s="29"/>
      <c r="C296" s="26" t="s">
        <v>47</v>
      </c>
      <c r="D296" s="273"/>
      <c r="E296" s="273"/>
      <c r="F296" s="273"/>
      <c r="G296" s="273"/>
      <c r="H296" s="277"/>
      <c r="I296" s="273"/>
      <c r="J296" s="272"/>
    </row>
    <row r="297" s="267" customFormat="1" ht="15.6" spans="1:10">
      <c r="A297" s="273">
        <v>6</v>
      </c>
      <c r="B297" s="30" t="s">
        <v>93</v>
      </c>
      <c r="C297" s="18">
        <v>2.5</v>
      </c>
      <c r="D297" s="273"/>
      <c r="E297" s="273"/>
      <c r="F297" s="273"/>
      <c r="G297" s="273"/>
      <c r="H297" s="277"/>
      <c r="I297" s="273"/>
      <c r="J297" s="272"/>
    </row>
    <row r="298" s="267" customFormat="1" ht="15.6" spans="1:10">
      <c r="A298" s="273"/>
      <c r="B298" s="29" t="s">
        <v>233</v>
      </c>
      <c r="C298" s="26">
        <v>2.8</v>
      </c>
      <c r="D298" s="26"/>
      <c r="E298" s="26"/>
      <c r="F298" s="273"/>
      <c r="G298" s="273"/>
      <c r="H298" s="277"/>
      <c r="I298" s="273"/>
      <c r="J298" s="272"/>
    </row>
    <row r="299" s="267" customFormat="1" ht="15.6" spans="1:10">
      <c r="A299" s="273"/>
      <c r="B299" s="29" t="s">
        <v>234</v>
      </c>
      <c r="C299" s="26">
        <v>7.1</v>
      </c>
      <c r="D299" s="26"/>
      <c r="E299" s="26"/>
      <c r="F299" s="273"/>
      <c r="G299" s="273"/>
      <c r="H299" s="277"/>
      <c r="I299" s="273"/>
      <c r="J299" s="272"/>
    </row>
    <row r="300" s="267" customFormat="1" ht="15.6" spans="1:10">
      <c r="A300" s="273"/>
      <c r="B300" s="29" t="s">
        <v>235</v>
      </c>
      <c r="C300" s="26">
        <v>7.9</v>
      </c>
      <c r="D300" s="26"/>
      <c r="E300" s="26"/>
      <c r="F300" s="273"/>
      <c r="G300" s="273"/>
      <c r="H300" s="277"/>
      <c r="I300" s="273"/>
      <c r="J300" s="272"/>
    </row>
    <row r="301" s="267" customFormat="1" ht="15.6" spans="1:10">
      <c r="A301" s="273"/>
      <c r="B301" s="29" t="s">
        <v>236</v>
      </c>
      <c r="C301" s="26">
        <v>2.2</v>
      </c>
      <c r="D301" s="26"/>
      <c r="E301" s="26"/>
      <c r="F301" s="273"/>
      <c r="G301" s="273"/>
      <c r="H301" s="277"/>
      <c r="I301" s="273"/>
      <c r="J301" s="272"/>
    </row>
    <row r="302" s="267" customFormat="1" ht="15.6" spans="1:10">
      <c r="A302" s="273"/>
      <c r="B302" s="29" t="s">
        <v>237</v>
      </c>
      <c r="C302" s="26">
        <v>3.8</v>
      </c>
      <c r="D302" s="26"/>
      <c r="E302" s="26"/>
      <c r="F302" s="273"/>
      <c r="G302" s="273"/>
      <c r="H302" s="277"/>
      <c r="I302" s="273"/>
      <c r="J302" s="272"/>
    </row>
    <row r="303" s="267" customFormat="1" ht="31.2" spans="1:10">
      <c r="A303" s="273" t="s">
        <v>238</v>
      </c>
      <c r="B303" s="273"/>
      <c r="C303" s="273"/>
      <c r="D303" s="273"/>
      <c r="E303" s="273"/>
      <c r="F303" s="273"/>
      <c r="G303" s="273"/>
      <c r="H303" s="274" t="s">
        <v>239</v>
      </c>
      <c r="I303" s="275" t="s">
        <v>4</v>
      </c>
    </row>
    <row r="304" s="267" customFormat="1" ht="15.6" spans="1:10">
      <c r="A304" s="276" t="s">
        <v>5</v>
      </c>
      <c r="B304" s="46" t="s">
        <v>6</v>
      </c>
      <c r="C304" s="13" t="s">
        <v>24</v>
      </c>
      <c r="D304" s="13"/>
      <c r="E304" s="13"/>
      <c r="F304" s="13"/>
      <c r="G304" s="13"/>
      <c r="H304" s="277"/>
      <c r="I304" s="273"/>
      <c r="J304" s="272"/>
    </row>
    <row r="305" s="267" customFormat="1" ht="15.6" spans="1:10">
      <c r="A305" s="273"/>
      <c r="B305" s="47" t="s">
        <v>16</v>
      </c>
      <c r="C305" s="13" t="s">
        <v>17</v>
      </c>
      <c r="D305" s="13" t="s">
        <v>18</v>
      </c>
      <c r="E305" s="13" t="s">
        <v>19</v>
      </c>
      <c r="F305" s="13" t="s">
        <v>20</v>
      </c>
      <c r="G305" s="13" t="s">
        <v>21</v>
      </c>
      <c r="H305" s="277"/>
      <c r="I305" s="273"/>
      <c r="J305" s="272"/>
    </row>
    <row r="306" s="267" customFormat="1" ht="15.6" spans="1:10">
      <c r="A306" s="273">
        <v>1</v>
      </c>
      <c r="B306" s="48" t="s">
        <v>90</v>
      </c>
      <c r="C306" s="18">
        <v>3</v>
      </c>
      <c r="D306" s="43"/>
      <c r="E306" s="43"/>
      <c r="F306" s="43"/>
      <c r="G306" s="43"/>
      <c r="H306" s="277"/>
      <c r="I306" s="273"/>
      <c r="J306" s="272"/>
    </row>
    <row r="307" s="267" customFormat="1" ht="15.6" spans="1:10">
      <c r="A307" s="273"/>
      <c r="B307" s="46" t="s">
        <v>6</v>
      </c>
      <c r="C307" s="13" t="s">
        <v>30</v>
      </c>
      <c r="D307" s="13"/>
      <c r="E307" s="13"/>
      <c r="F307" s="13"/>
      <c r="G307" s="273"/>
      <c r="H307" s="277"/>
      <c r="I307" s="273"/>
      <c r="J307" s="272"/>
    </row>
    <row r="308" s="267" customFormat="1" ht="15.6" spans="1:10">
      <c r="A308" s="273"/>
      <c r="B308" s="47" t="s">
        <v>8</v>
      </c>
      <c r="C308" s="13">
        <v>100</v>
      </c>
      <c r="D308" s="13">
        <v>200</v>
      </c>
      <c r="E308" s="13">
        <v>300</v>
      </c>
      <c r="F308" s="13" t="s">
        <v>31</v>
      </c>
      <c r="G308" s="273"/>
      <c r="H308" s="277"/>
      <c r="I308" s="273"/>
      <c r="J308" s="272"/>
    </row>
    <row r="309" s="267" customFormat="1" ht="15.6" spans="1:10">
      <c r="A309" s="273">
        <v>2</v>
      </c>
      <c r="B309" s="48" t="s">
        <v>32</v>
      </c>
      <c r="C309" s="43"/>
      <c r="D309" s="43"/>
      <c r="E309" s="43"/>
      <c r="F309" s="18">
        <v>3</v>
      </c>
      <c r="G309" s="273"/>
      <c r="H309" s="277"/>
      <c r="I309" s="273"/>
      <c r="J309" s="272"/>
    </row>
    <row r="310" s="267" customFormat="1" ht="15.6" spans="1:10">
      <c r="A310" s="273">
        <v>3</v>
      </c>
      <c r="B310" s="48" t="s">
        <v>65</v>
      </c>
      <c r="C310" s="43"/>
      <c r="D310" s="18">
        <v>2</v>
      </c>
      <c r="E310" s="43"/>
      <c r="F310" s="43"/>
      <c r="G310" s="273"/>
      <c r="H310" s="277"/>
      <c r="I310" s="273"/>
      <c r="J310" s="272"/>
    </row>
    <row r="311" s="267" customFormat="1" ht="15.6" spans="1:10">
      <c r="A311" s="273"/>
      <c r="B311" s="46" t="s">
        <v>6</v>
      </c>
      <c r="C311" s="13" t="s">
        <v>35</v>
      </c>
      <c r="D311" s="13"/>
      <c r="E311" s="13"/>
      <c r="F311" s="13"/>
      <c r="G311" s="273"/>
      <c r="H311" s="277"/>
      <c r="I311" s="273"/>
      <c r="J311" s="272"/>
    </row>
    <row r="312" s="267" customFormat="1" ht="15.6" spans="1:10">
      <c r="A312" s="273"/>
      <c r="B312" s="47" t="s">
        <v>8</v>
      </c>
      <c r="C312" s="13">
        <v>100</v>
      </c>
      <c r="D312" s="13">
        <v>200</v>
      </c>
      <c r="E312" s="13">
        <v>300</v>
      </c>
      <c r="F312" s="13" t="s">
        <v>31</v>
      </c>
      <c r="G312" s="273"/>
      <c r="H312" s="277"/>
      <c r="I312" s="273"/>
      <c r="J312" s="272"/>
    </row>
    <row r="313" s="267" customFormat="1" ht="15.6" spans="1:10">
      <c r="A313" s="273">
        <v>4</v>
      </c>
      <c r="B313" s="48" t="s">
        <v>134</v>
      </c>
      <c r="C313" s="43"/>
      <c r="D313" s="43"/>
      <c r="E313" s="43"/>
      <c r="F313" s="18">
        <v>1</v>
      </c>
      <c r="G313" s="273"/>
      <c r="H313" s="277"/>
      <c r="I313" s="273"/>
      <c r="J313" s="272"/>
    </row>
    <row r="314" s="267" customFormat="1" ht="15.6" spans="1:10">
      <c r="A314" s="273"/>
      <c r="B314" s="50" t="s">
        <v>6</v>
      </c>
      <c r="C314" s="20" t="s">
        <v>7</v>
      </c>
      <c r="D314" s="20"/>
      <c r="E314" s="20"/>
      <c r="F314" s="273"/>
      <c r="G314" s="273"/>
      <c r="H314" s="277"/>
      <c r="I314" s="273"/>
      <c r="J314" s="272"/>
    </row>
    <row r="315" s="267" customFormat="1" ht="15.6" spans="1:10">
      <c r="A315" s="273"/>
      <c r="B315" s="50"/>
      <c r="C315" s="20"/>
      <c r="D315" s="20"/>
      <c r="E315" s="20"/>
      <c r="F315" s="273"/>
      <c r="G315" s="273"/>
      <c r="H315" s="277"/>
      <c r="I315" s="273"/>
      <c r="J315" s="272"/>
    </row>
    <row r="316" s="267" customFormat="1" ht="15.6" spans="1:10">
      <c r="A316" s="273"/>
      <c r="B316" s="49" t="s">
        <v>8</v>
      </c>
      <c r="C316" s="22" t="s">
        <v>9</v>
      </c>
      <c r="D316" s="22" t="s">
        <v>10</v>
      </c>
      <c r="E316" s="22" t="s">
        <v>11</v>
      </c>
      <c r="F316" s="273"/>
      <c r="G316" s="273"/>
      <c r="H316" s="277"/>
      <c r="I316" s="273"/>
      <c r="J316" s="272"/>
    </row>
    <row r="317" s="267" customFormat="1" ht="15.6" spans="1:10">
      <c r="A317" s="273">
        <v>5</v>
      </c>
      <c r="B317" s="49" t="s">
        <v>91</v>
      </c>
      <c r="C317" s="23">
        <v>6.9</v>
      </c>
      <c r="D317" s="24"/>
      <c r="E317" s="24"/>
      <c r="F317" s="273"/>
      <c r="G317" s="273"/>
      <c r="H317" s="277"/>
      <c r="I317" s="273"/>
      <c r="J317" s="272"/>
    </row>
    <row r="318" s="267" customFormat="1" ht="15.6" spans="1:10">
      <c r="A318" s="273">
        <v>6</v>
      </c>
      <c r="B318" s="49" t="s">
        <v>177</v>
      </c>
      <c r="C318" s="24">
        <v>4</v>
      </c>
      <c r="D318" s="23"/>
      <c r="E318" s="24"/>
      <c r="F318" s="273"/>
      <c r="G318" s="273"/>
      <c r="H318" s="277"/>
      <c r="I318" s="273"/>
      <c r="J318" s="272"/>
    </row>
    <row r="319" s="267" customFormat="1" ht="15.6" spans="1:10">
      <c r="A319" s="273">
        <v>7</v>
      </c>
      <c r="B319" s="49" t="s">
        <v>240</v>
      </c>
      <c r="C319" s="23">
        <v>10.7</v>
      </c>
      <c r="D319" s="24"/>
      <c r="E319" s="24"/>
      <c r="F319" s="273"/>
      <c r="G319" s="273"/>
      <c r="H319" s="277"/>
      <c r="I319" s="273"/>
      <c r="J319" s="272"/>
    </row>
    <row r="320" s="267" customFormat="1" ht="15.6" spans="1:10">
      <c r="A320" s="273"/>
      <c r="B320" s="29" t="s">
        <v>228</v>
      </c>
      <c r="C320" s="26">
        <v>6.9</v>
      </c>
      <c r="D320" s="26"/>
      <c r="E320" s="26"/>
      <c r="F320" s="273"/>
      <c r="G320" s="273"/>
      <c r="H320" s="277"/>
      <c r="I320" s="273"/>
      <c r="J320" s="272"/>
    </row>
    <row r="321" s="267" customFormat="1" ht="15.6" spans="1:10">
      <c r="A321" s="273"/>
      <c r="B321" s="29" t="s">
        <v>233</v>
      </c>
      <c r="C321" s="26">
        <v>2.8</v>
      </c>
      <c r="D321" s="26"/>
      <c r="E321" s="26"/>
      <c r="F321" s="273"/>
      <c r="G321" s="273"/>
      <c r="H321" s="277"/>
      <c r="I321" s="273"/>
      <c r="J321" s="272"/>
    </row>
    <row r="322" s="267" customFormat="1" ht="15.6" spans="1:10">
      <c r="A322" s="273"/>
      <c r="B322" s="29" t="s">
        <v>235</v>
      </c>
      <c r="C322" s="26">
        <v>4</v>
      </c>
      <c r="D322" s="26"/>
      <c r="E322" s="26"/>
      <c r="F322" s="273"/>
      <c r="G322" s="273"/>
      <c r="H322" s="277"/>
      <c r="I322" s="273"/>
      <c r="J322" s="272"/>
    </row>
    <row r="323" s="267" customFormat="1" ht="15.6" spans="1:10">
      <c r="A323" s="273"/>
      <c r="B323" s="29" t="s">
        <v>229</v>
      </c>
      <c r="C323" s="26">
        <v>7.1</v>
      </c>
      <c r="D323" s="26"/>
      <c r="E323" s="26"/>
      <c r="F323" s="273"/>
      <c r="G323" s="273"/>
      <c r="H323" s="277"/>
      <c r="I323" s="273"/>
      <c r="J323" s="272"/>
    </row>
    <row r="324" s="267" customFormat="1" ht="15.6" spans="1:10">
      <c r="A324" s="273"/>
      <c r="B324" s="29" t="s">
        <v>38</v>
      </c>
      <c r="C324" s="26">
        <v>8.3</v>
      </c>
      <c r="D324" s="26"/>
      <c r="E324" s="26"/>
      <c r="F324" s="273"/>
      <c r="G324" s="273"/>
      <c r="H324" s="277"/>
      <c r="I324" s="273"/>
      <c r="J324" s="272"/>
    </row>
    <row r="325" s="267" customFormat="1" ht="15.6" spans="1:10">
      <c r="A325" s="273"/>
      <c r="B325" s="29" t="s">
        <v>92</v>
      </c>
      <c r="C325" s="26">
        <v>11.9</v>
      </c>
      <c r="D325" s="26"/>
      <c r="E325" s="26"/>
      <c r="F325" s="273"/>
      <c r="G325" s="273"/>
      <c r="H325" s="277"/>
      <c r="I325" s="273"/>
      <c r="J325" s="272"/>
    </row>
    <row r="326" s="267" customFormat="1" ht="15.6" spans="1:10">
      <c r="A326" s="273"/>
      <c r="B326" s="29" t="s">
        <v>237</v>
      </c>
      <c r="C326" s="26">
        <v>4.8</v>
      </c>
      <c r="D326" s="26"/>
      <c r="E326" s="26"/>
      <c r="F326" s="273"/>
      <c r="G326" s="273"/>
      <c r="H326" s="277"/>
      <c r="I326" s="273"/>
      <c r="J326" s="272"/>
    </row>
    <row r="327" s="267" customFormat="1" ht="15.6" spans="1:10">
      <c r="A327" s="273"/>
      <c r="B327" s="29" t="s">
        <v>236</v>
      </c>
      <c r="C327" s="26">
        <v>2.6</v>
      </c>
      <c r="D327" s="26"/>
      <c r="E327" s="26"/>
      <c r="F327" s="273"/>
      <c r="G327" s="273"/>
      <c r="H327" s="277"/>
      <c r="I327" s="273"/>
      <c r="J327" s="272"/>
    </row>
    <row r="328" s="267" customFormat="1" ht="15.6" spans="1:10">
      <c r="A328" s="273"/>
      <c r="B328" s="29" t="s">
        <v>128</v>
      </c>
      <c r="C328" s="26">
        <v>10</v>
      </c>
      <c r="D328" s="26"/>
      <c r="E328" s="26"/>
      <c r="F328" s="273"/>
      <c r="G328" s="273"/>
      <c r="H328" s="277"/>
      <c r="I328" s="273"/>
      <c r="J328" s="272"/>
    </row>
    <row r="329" s="267" customFormat="1" ht="15.6" spans="1:10">
      <c r="A329" s="273"/>
      <c r="B329" s="29" t="s">
        <v>40</v>
      </c>
      <c r="C329" s="26" t="s">
        <v>41</v>
      </c>
      <c r="D329" s="26"/>
      <c r="E329" s="26"/>
      <c r="F329" s="273"/>
      <c r="G329" s="273"/>
      <c r="H329" s="277"/>
      <c r="I329" s="273"/>
      <c r="J329" s="272"/>
    </row>
    <row r="330" s="267" customFormat="1" ht="15.6" spans="1:10">
      <c r="A330" s="273"/>
      <c r="B330" s="29"/>
      <c r="C330" s="13" t="s">
        <v>42</v>
      </c>
      <c r="D330" s="13" t="s">
        <v>43</v>
      </c>
      <c r="E330" s="13" t="s">
        <v>44</v>
      </c>
      <c r="F330" s="273"/>
      <c r="G330" s="273"/>
      <c r="H330" s="277"/>
      <c r="I330" s="273"/>
      <c r="J330" s="272"/>
    </row>
    <row r="331" s="267" customFormat="1" ht="15.6" spans="1:10">
      <c r="A331" s="273">
        <v>8</v>
      </c>
      <c r="B331" s="47" t="s">
        <v>232</v>
      </c>
      <c r="C331" s="16"/>
      <c r="D331" s="16"/>
      <c r="E331" s="18">
        <v>33</v>
      </c>
      <c r="F331" s="273"/>
      <c r="G331" s="273"/>
      <c r="H331" s="277"/>
      <c r="I331" s="273"/>
      <c r="J331" s="272"/>
    </row>
    <row r="332" s="267" customFormat="1" ht="15.6" spans="1:10">
      <c r="A332" s="273"/>
      <c r="B332" s="29" t="s">
        <v>40</v>
      </c>
      <c r="C332" s="26" t="s">
        <v>46</v>
      </c>
      <c r="D332" s="273"/>
      <c r="E332" s="273"/>
      <c r="F332" s="273"/>
      <c r="G332" s="273"/>
      <c r="H332" s="277"/>
      <c r="I332" s="273"/>
      <c r="J332" s="272"/>
    </row>
    <row r="333" s="267" customFormat="1" ht="15.6" spans="1:10">
      <c r="A333" s="273"/>
      <c r="B333" s="29"/>
      <c r="C333" s="26" t="s">
        <v>47</v>
      </c>
      <c r="D333" s="273"/>
      <c r="E333" s="273"/>
      <c r="F333" s="273"/>
      <c r="G333" s="273"/>
      <c r="H333" s="277"/>
      <c r="I333" s="273"/>
      <c r="J333" s="272"/>
    </row>
    <row r="334" s="267" customFormat="1" ht="15.6" spans="1:10">
      <c r="A334" s="273">
        <v>9</v>
      </c>
      <c r="B334" s="30" t="s">
        <v>241</v>
      </c>
      <c r="C334" s="18">
        <v>1.9</v>
      </c>
      <c r="D334" s="273"/>
      <c r="E334" s="273"/>
      <c r="F334" s="273"/>
      <c r="G334" s="273"/>
      <c r="H334" s="277"/>
      <c r="I334" s="273"/>
      <c r="J334" s="272"/>
    </row>
    <row r="335" s="267" customFormat="1" ht="15.6" spans="1:10">
      <c r="A335" s="273">
        <v>10</v>
      </c>
      <c r="B335" s="30" t="s">
        <v>242</v>
      </c>
      <c r="C335" s="18">
        <v>4</v>
      </c>
      <c r="D335" s="273"/>
      <c r="E335" s="273"/>
      <c r="F335" s="273"/>
      <c r="G335" s="273"/>
      <c r="H335" s="277"/>
      <c r="I335" s="273"/>
      <c r="J335" s="272"/>
    </row>
    <row r="336" s="267" customFormat="1" ht="15.6" spans="1:10">
      <c r="A336" s="273"/>
      <c r="B336" s="29" t="s">
        <v>40</v>
      </c>
      <c r="C336" s="26" t="s">
        <v>194</v>
      </c>
      <c r="D336" s="26"/>
      <c r="E336" s="26"/>
      <c r="F336" s="273"/>
      <c r="G336" s="273"/>
      <c r="H336" s="277"/>
      <c r="I336" s="273"/>
      <c r="J336" s="272"/>
    </row>
    <row r="337" s="267" customFormat="1" ht="46.8" spans="1:10">
      <c r="A337" s="273"/>
      <c r="B337" s="29"/>
      <c r="C337" s="28" t="s">
        <v>195</v>
      </c>
      <c r="D337" s="28" t="s">
        <v>196</v>
      </c>
      <c r="E337" s="28" t="s">
        <v>197</v>
      </c>
      <c r="F337" s="273"/>
      <c r="G337" s="273"/>
      <c r="H337" s="277"/>
      <c r="I337" s="273"/>
      <c r="J337" s="272"/>
    </row>
    <row r="338" s="267" customFormat="1" ht="15.6" spans="1:10">
      <c r="A338" s="273">
        <v>14</v>
      </c>
      <c r="B338" s="30" t="s">
        <v>198</v>
      </c>
      <c r="C338" s="16"/>
      <c r="D338" s="18">
        <v>3.1</v>
      </c>
      <c r="E338" s="16"/>
      <c r="F338" s="273"/>
      <c r="G338" s="273"/>
      <c r="H338" s="277"/>
      <c r="I338" s="273"/>
      <c r="J338" s="272"/>
    </row>
    <row r="339" s="267" customFormat="1" ht="15.6" spans="1:10">
      <c r="A339" s="273"/>
      <c r="B339" s="46" t="s">
        <v>6</v>
      </c>
      <c r="C339" s="26" t="s">
        <v>49</v>
      </c>
      <c r="D339" s="26"/>
      <c r="E339" s="26"/>
      <c r="F339" s="273"/>
      <c r="G339" s="273"/>
      <c r="H339" s="277"/>
      <c r="I339" s="273"/>
      <c r="J339" s="272"/>
    </row>
    <row r="340" s="267" customFormat="1" ht="15.6" spans="1:10">
      <c r="A340" s="273"/>
      <c r="B340" s="47" t="s">
        <v>50</v>
      </c>
      <c r="C340" s="26">
        <v>100</v>
      </c>
      <c r="D340" s="26">
        <v>200</v>
      </c>
      <c r="E340" s="26" t="s">
        <v>51</v>
      </c>
      <c r="F340" s="273"/>
      <c r="G340" s="273"/>
      <c r="H340" s="277"/>
      <c r="I340" s="273"/>
      <c r="J340" s="272"/>
    </row>
    <row r="341" s="267" customFormat="1" ht="15.6" spans="1:10">
      <c r="A341" s="273">
        <v>15</v>
      </c>
      <c r="B341" s="48" t="s">
        <v>243</v>
      </c>
      <c r="C341" s="18">
        <v>2</v>
      </c>
      <c r="D341" s="18">
        <v>1</v>
      </c>
      <c r="E341" s="43"/>
      <c r="F341" s="273"/>
      <c r="G341" s="273"/>
      <c r="H341" s="277"/>
      <c r="I341" s="273"/>
      <c r="J341" s="272"/>
    </row>
    <row r="342" s="267" customFormat="1" ht="31.2" spans="1:10">
      <c r="A342" s="273" t="s">
        <v>244</v>
      </c>
      <c r="B342" s="273"/>
      <c r="C342" s="273"/>
      <c r="D342" s="273"/>
      <c r="E342" s="273"/>
      <c r="F342" s="273"/>
      <c r="G342" s="273"/>
      <c r="H342" s="274" t="s">
        <v>245</v>
      </c>
      <c r="I342" s="275" t="s">
        <v>4</v>
      </c>
    </row>
    <row r="343" s="267" customFormat="1" ht="15.6" spans="1:10">
      <c r="A343" s="276" t="s">
        <v>5</v>
      </c>
      <c r="B343" s="46" t="s">
        <v>6</v>
      </c>
      <c r="C343" s="13" t="s">
        <v>24</v>
      </c>
      <c r="D343" s="13"/>
      <c r="E343" s="13"/>
      <c r="F343" s="13"/>
      <c r="G343" s="13"/>
      <c r="H343" s="277"/>
      <c r="I343" s="273"/>
      <c r="J343" s="272"/>
    </row>
    <row r="344" s="267" customFormat="1" ht="15.6" spans="1:10">
      <c r="A344" s="273"/>
      <c r="B344" s="47" t="s">
        <v>16</v>
      </c>
      <c r="C344" s="13" t="s">
        <v>17</v>
      </c>
      <c r="D344" s="13" t="s">
        <v>18</v>
      </c>
      <c r="E344" s="13" t="s">
        <v>19</v>
      </c>
      <c r="F344" s="13" t="s">
        <v>20</v>
      </c>
      <c r="G344" s="13" t="s">
        <v>21</v>
      </c>
      <c r="H344" s="277"/>
      <c r="I344" s="273"/>
      <c r="J344" s="272"/>
    </row>
    <row r="345" s="267" customFormat="1" ht="15.6" spans="1:10">
      <c r="A345" s="273">
        <v>1</v>
      </c>
      <c r="B345" s="48" t="s">
        <v>107</v>
      </c>
      <c r="C345" s="18">
        <v>2</v>
      </c>
      <c r="D345" s="43"/>
      <c r="E345" s="43"/>
      <c r="F345" s="43"/>
      <c r="G345" s="43"/>
      <c r="H345" s="277"/>
      <c r="I345" s="273"/>
      <c r="J345" s="272"/>
    </row>
    <row r="346" s="267" customFormat="1" ht="15.6" spans="1:10">
      <c r="A346" s="273"/>
      <c r="B346" s="46" t="s">
        <v>6</v>
      </c>
      <c r="C346" s="13" t="s">
        <v>35</v>
      </c>
      <c r="D346" s="13"/>
      <c r="E346" s="13"/>
      <c r="F346" s="13"/>
      <c r="G346" s="273"/>
      <c r="H346" s="277"/>
      <c r="I346" s="273"/>
      <c r="J346" s="272"/>
    </row>
    <row r="347" s="267" customFormat="1" ht="15.6" spans="1:10">
      <c r="A347" s="273"/>
      <c r="B347" s="47" t="s">
        <v>8</v>
      </c>
      <c r="C347" s="13">
        <v>100</v>
      </c>
      <c r="D347" s="13">
        <v>200</v>
      </c>
      <c r="E347" s="13">
        <v>300</v>
      </c>
      <c r="F347" s="13" t="s">
        <v>31</v>
      </c>
      <c r="G347" s="273"/>
      <c r="H347" s="277"/>
      <c r="I347" s="273"/>
      <c r="J347" s="272"/>
    </row>
    <row r="348" s="267" customFormat="1" ht="15.6" spans="1:10">
      <c r="A348" s="273">
        <v>2</v>
      </c>
      <c r="B348" s="48" t="s">
        <v>111</v>
      </c>
      <c r="C348" s="18">
        <v>2</v>
      </c>
      <c r="D348" s="43"/>
      <c r="E348" s="43"/>
      <c r="F348" s="43"/>
      <c r="G348" s="273"/>
      <c r="H348" s="277"/>
      <c r="I348" s="273"/>
      <c r="J348" s="272"/>
    </row>
    <row r="349" s="267" customFormat="1" ht="15.6" spans="1:10">
      <c r="A349" s="273">
        <v>3</v>
      </c>
      <c r="B349" s="48" t="s">
        <v>168</v>
      </c>
      <c r="C349" s="18">
        <v>2</v>
      </c>
      <c r="D349" s="43"/>
      <c r="E349" s="43"/>
      <c r="F349" s="43"/>
      <c r="G349" s="273"/>
      <c r="H349" s="277"/>
      <c r="I349" s="273"/>
      <c r="J349" s="272"/>
    </row>
    <row r="350" s="267" customFormat="1" ht="15.6" spans="1:10">
      <c r="A350" s="273"/>
      <c r="B350" s="50" t="s">
        <v>6</v>
      </c>
      <c r="C350" s="20" t="s">
        <v>7</v>
      </c>
      <c r="D350" s="20"/>
      <c r="E350" s="20"/>
      <c r="F350" s="273"/>
      <c r="G350" s="273"/>
      <c r="H350" s="277"/>
      <c r="I350" s="273"/>
      <c r="J350" s="272"/>
    </row>
    <row r="351" s="267" customFormat="1" ht="15.6" spans="1:10">
      <c r="A351" s="273"/>
      <c r="B351" s="50"/>
      <c r="C351" s="20"/>
      <c r="D351" s="20"/>
      <c r="E351" s="20"/>
      <c r="F351" s="273"/>
      <c r="G351" s="273"/>
      <c r="H351" s="277"/>
      <c r="I351" s="273"/>
      <c r="J351" s="272"/>
    </row>
    <row r="352" s="267" customFormat="1" ht="15.6" spans="1:10">
      <c r="A352" s="273"/>
      <c r="B352" s="49" t="s">
        <v>8</v>
      </c>
      <c r="C352" s="22" t="s">
        <v>9</v>
      </c>
      <c r="D352" s="22" t="s">
        <v>10</v>
      </c>
      <c r="E352" s="22" t="s">
        <v>11</v>
      </c>
      <c r="F352" s="273"/>
      <c r="G352" s="273"/>
      <c r="H352" s="277"/>
      <c r="I352" s="273"/>
      <c r="J352" s="272"/>
    </row>
    <row r="353" s="267" customFormat="1" ht="15.6" spans="1:10">
      <c r="A353" s="273"/>
      <c r="B353" s="29" t="s">
        <v>178</v>
      </c>
      <c r="C353" s="26">
        <v>5</v>
      </c>
      <c r="D353" s="26"/>
      <c r="E353" s="26"/>
      <c r="F353" s="273"/>
      <c r="G353" s="273"/>
      <c r="H353" s="277"/>
      <c r="I353" s="273"/>
      <c r="J353" s="272"/>
    </row>
    <row r="354" s="267" customFormat="1" ht="15.6" spans="1:10">
      <c r="A354" s="273"/>
      <c r="B354" s="29" t="s">
        <v>230</v>
      </c>
      <c r="C354" s="26">
        <v>3</v>
      </c>
      <c r="D354" s="26"/>
      <c r="E354" s="26"/>
      <c r="F354" s="273"/>
      <c r="G354" s="273"/>
      <c r="H354" s="277"/>
      <c r="I354" s="273"/>
      <c r="J354" s="272"/>
    </row>
    <row r="355" s="267" customFormat="1" ht="15.6" spans="1:10">
      <c r="A355" s="273"/>
      <c r="B355" s="29" t="s">
        <v>246</v>
      </c>
      <c r="C355" s="26">
        <v>3</v>
      </c>
      <c r="D355" s="26"/>
      <c r="E355" s="26"/>
      <c r="F355" s="273"/>
      <c r="G355" s="273"/>
      <c r="H355" s="277"/>
      <c r="I355" s="273"/>
      <c r="J355" s="272"/>
    </row>
    <row r="356" s="267" customFormat="1" ht="15.6" spans="1:10">
      <c r="A356" s="273"/>
      <c r="B356" s="29" t="s">
        <v>40</v>
      </c>
      <c r="C356" s="26" t="s">
        <v>194</v>
      </c>
      <c r="D356" s="26"/>
      <c r="E356" s="26"/>
      <c r="F356" s="273"/>
      <c r="G356" s="273"/>
      <c r="H356" s="277"/>
      <c r="I356" s="273"/>
      <c r="J356" s="272"/>
    </row>
    <row r="357" s="267" customFormat="1" ht="46.8" spans="1:10">
      <c r="A357" s="273"/>
      <c r="B357" s="29"/>
      <c r="C357" s="28" t="s">
        <v>195</v>
      </c>
      <c r="D357" s="28" t="s">
        <v>196</v>
      </c>
      <c r="E357" s="28" t="s">
        <v>197</v>
      </c>
      <c r="F357" s="273"/>
      <c r="G357" s="273"/>
      <c r="H357" s="277"/>
      <c r="I357" s="273"/>
      <c r="J357" s="272"/>
    </row>
    <row r="358" s="267" customFormat="1" ht="15.6" spans="1:10">
      <c r="A358" s="273">
        <v>5</v>
      </c>
      <c r="B358" s="30" t="s">
        <v>247</v>
      </c>
      <c r="C358" s="18">
        <v>3</v>
      </c>
      <c r="D358" s="16"/>
      <c r="E358" s="16"/>
      <c r="F358" s="273"/>
      <c r="G358" s="273"/>
      <c r="H358" s="277"/>
      <c r="I358" s="273"/>
      <c r="J358" s="272"/>
    </row>
    <row r="359" s="267" customFormat="1" ht="15.6" spans="1:10">
      <c r="A359" s="273"/>
      <c r="B359" s="46" t="s">
        <v>6</v>
      </c>
      <c r="C359" s="26" t="s">
        <v>49</v>
      </c>
      <c r="D359" s="26"/>
      <c r="E359" s="26"/>
      <c r="F359" s="273"/>
      <c r="G359" s="273"/>
      <c r="H359" s="277"/>
      <c r="I359" s="273"/>
      <c r="J359" s="272"/>
    </row>
    <row r="360" s="267" customFormat="1" ht="15.6" spans="1:10">
      <c r="A360" s="273"/>
      <c r="B360" s="47" t="s">
        <v>50</v>
      </c>
      <c r="C360" s="26">
        <v>100</v>
      </c>
      <c r="D360" s="26">
        <v>200</v>
      </c>
      <c r="E360" s="26" t="s">
        <v>51</v>
      </c>
      <c r="F360" s="273"/>
      <c r="G360" s="273"/>
      <c r="H360" s="277"/>
      <c r="I360" s="273"/>
      <c r="J360" s="272"/>
    </row>
    <row r="361" s="267" customFormat="1" ht="15.6" spans="1:10">
      <c r="A361" s="273">
        <v>6</v>
      </c>
      <c r="B361" s="48" t="s">
        <v>54</v>
      </c>
      <c r="C361" s="18">
        <v>1</v>
      </c>
      <c r="D361" s="43"/>
      <c r="E361" s="43"/>
      <c r="F361" s="273"/>
      <c r="G361" s="273"/>
      <c r="H361" s="277"/>
      <c r="I361" s="273"/>
      <c r="J361" s="272"/>
    </row>
    <row r="362" s="267" customFormat="1" ht="31.2" spans="1:10">
      <c r="A362" s="273" t="s">
        <v>248</v>
      </c>
      <c r="B362" s="273"/>
      <c r="C362" s="273"/>
      <c r="D362" s="273"/>
      <c r="E362" s="273"/>
      <c r="F362" s="273"/>
      <c r="G362" s="273"/>
      <c r="H362" s="284" t="s">
        <v>249</v>
      </c>
      <c r="I362" s="275" t="s">
        <v>4</v>
      </c>
    </row>
    <row r="363" s="267" customFormat="1" ht="15.6" spans="1:10">
      <c r="A363" s="276" t="s">
        <v>5</v>
      </c>
      <c r="B363" s="46" t="s">
        <v>6</v>
      </c>
      <c r="C363" s="13" t="s">
        <v>15</v>
      </c>
      <c r="D363" s="13"/>
      <c r="E363" s="13"/>
      <c r="F363" s="13"/>
      <c r="G363" s="13"/>
      <c r="H363" s="277"/>
      <c r="I363" s="273"/>
      <c r="J363" s="272"/>
    </row>
    <row r="364" s="267" customFormat="1" ht="15.6" spans="1:10">
      <c r="A364" s="273"/>
      <c r="B364" s="47" t="s">
        <v>16</v>
      </c>
      <c r="C364" s="13" t="s">
        <v>17</v>
      </c>
      <c r="D364" s="13" t="s">
        <v>18</v>
      </c>
      <c r="E364" s="13" t="s">
        <v>19</v>
      </c>
      <c r="F364" s="13" t="s">
        <v>20</v>
      </c>
      <c r="G364" s="13" t="s">
        <v>21</v>
      </c>
      <c r="H364" s="277"/>
      <c r="I364" s="273"/>
      <c r="J364" s="272"/>
    </row>
    <row r="365" s="267" customFormat="1" ht="15.6" spans="1:10">
      <c r="A365" s="273">
        <v>1</v>
      </c>
      <c r="B365" s="47" t="s">
        <v>218</v>
      </c>
      <c r="C365" s="18">
        <v>2</v>
      </c>
      <c r="D365" s="43"/>
      <c r="E365" s="43"/>
      <c r="F365" s="43"/>
      <c r="G365" s="43"/>
      <c r="H365" s="277"/>
      <c r="I365" s="273"/>
      <c r="J365" s="272"/>
    </row>
    <row r="366" s="267" customFormat="1" ht="15.6" spans="1:10">
      <c r="A366" s="273">
        <v>2</v>
      </c>
      <c r="B366" s="47" t="s">
        <v>89</v>
      </c>
      <c r="C366" s="43"/>
      <c r="D366" s="43"/>
      <c r="E366" s="43"/>
      <c r="F366" s="18">
        <v>1</v>
      </c>
      <c r="G366" s="43"/>
      <c r="H366" s="277"/>
      <c r="I366" s="273"/>
      <c r="J366" s="272"/>
    </row>
    <row r="367" s="267" customFormat="1" ht="15.6" spans="1:10">
      <c r="A367" s="273">
        <v>3</v>
      </c>
      <c r="B367" s="47" t="s">
        <v>60</v>
      </c>
      <c r="C367" s="43"/>
      <c r="D367" s="18">
        <v>21</v>
      </c>
      <c r="E367" s="43"/>
      <c r="F367" s="43"/>
      <c r="G367" s="43"/>
      <c r="H367" s="277"/>
      <c r="I367" s="273"/>
      <c r="J367" s="272"/>
    </row>
    <row r="368" s="267" customFormat="1" ht="15.6" spans="1:10">
      <c r="A368" s="273"/>
      <c r="B368" s="46" t="s">
        <v>6</v>
      </c>
      <c r="C368" s="13" t="s">
        <v>24</v>
      </c>
      <c r="D368" s="13"/>
      <c r="E368" s="13"/>
      <c r="F368" s="13"/>
      <c r="G368" s="13"/>
      <c r="H368" s="277"/>
      <c r="I368" s="273"/>
      <c r="J368" s="272"/>
    </row>
    <row r="369" s="267" customFormat="1" ht="15.6" spans="1:10">
      <c r="A369" s="273"/>
      <c r="B369" s="47" t="s">
        <v>16</v>
      </c>
      <c r="C369" s="13" t="s">
        <v>17</v>
      </c>
      <c r="D369" s="13" t="s">
        <v>18</v>
      </c>
      <c r="E369" s="13" t="s">
        <v>19</v>
      </c>
      <c r="F369" s="13" t="s">
        <v>20</v>
      </c>
      <c r="G369" s="13" t="s">
        <v>21</v>
      </c>
      <c r="H369" s="277"/>
      <c r="I369" s="273"/>
      <c r="J369" s="272"/>
    </row>
    <row r="370" s="267" customFormat="1" ht="15.6" spans="1:10">
      <c r="A370" s="273">
        <v>4</v>
      </c>
      <c r="B370" s="48" t="s">
        <v>25</v>
      </c>
      <c r="C370" s="43"/>
      <c r="D370" s="43"/>
      <c r="E370" s="18">
        <v>1</v>
      </c>
      <c r="F370" s="43"/>
      <c r="G370" s="43"/>
      <c r="H370" s="277"/>
      <c r="I370" s="273"/>
      <c r="J370" s="272"/>
    </row>
    <row r="371" s="267" customFormat="1" ht="15.6" spans="1:10">
      <c r="A371" s="273">
        <v>5</v>
      </c>
      <c r="B371" s="48" t="s">
        <v>124</v>
      </c>
      <c r="C371" s="43"/>
      <c r="D371" s="18">
        <v>2</v>
      </c>
      <c r="E371" s="43"/>
      <c r="F371" s="43"/>
      <c r="G371" s="43"/>
      <c r="H371" s="277"/>
      <c r="I371" s="273"/>
      <c r="J371" s="272"/>
    </row>
    <row r="372" s="267" customFormat="1" ht="15.6" spans="1:10">
      <c r="A372" s="273">
        <v>6</v>
      </c>
      <c r="B372" s="48" t="s">
        <v>29</v>
      </c>
      <c r="C372" s="18">
        <v>1</v>
      </c>
      <c r="D372" s="43"/>
      <c r="E372" s="43"/>
      <c r="F372" s="43"/>
      <c r="G372" s="43"/>
      <c r="H372" s="277"/>
      <c r="I372" s="273"/>
      <c r="J372" s="272"/>
    </row>
    <row r="373" s="267" customFormat="1" ht="15.6" spans="1:10">
      <c r="A373" s="273">
        <v>7</v>
      </c>
      <c r="B373" s="48" t="s">
        <v>62</v>
      </c>
      <c r="C373" s="43"/>
      <c r="D373" s="43"/>
      <c r="E373" s="43"/>
      <c r="F373" s="43"/>
      <c r="G373" s="18">
        <v>2</v>
      </c>
      <c r="H373" s="277"/>
      <c r="I373" s="273"/>
      <c r="J373" s="272"/>
    </row>
    <row r="374" s="267" customFormat="1" ht="15.6" spans="1:10">
      <c r="A374" s="273">
        <v>8</v>
      </c>
      <c r="B374" s="48" t="s">
        <v>60</v>
      </c>
      <c r="C374" s="43"/>
      <c r="D374" s="18">
        <v>1</v>
      </c>
      <c r="E374" s="43"/>
      <c r="F374" s="43"/>
      <c r="G374" s="43"/>
      <c r="H374" s="277"/>
      <c r="I374" s="273"/>
      <c r="J374" s="272"/>
    </row>
    <row r="375" s="267" customFormat="1" ht="15.6" spans="1:10">
      <c r="A375" s="273"/>
      <c r="B375" s="46" t="s">
        <v>6</v>
      </c>
      <c r="C375" s="13" t="s">
        <v>30</v>
      </c>
      <c r="D375" s="13"/>
      <c r="E375" s="13"/>
      <c r="F375" s="13"/>
      <c r="G375" s="273"/>
      <c r="H375" s="277"/>
      <c r="I375" s="273"/>
      <c r="J375" s="272"/>
    </row>
    <row r="376" s="267" customFormat="1" ht="15.6" spans="1:10">
      <c r="A376" s="273"/>
      <c r="B376" s="47" t="s">
        <v>8</v>
      </c>
      <c r="C376" s="13">
        <v>100</v>
      </c>
      <c r="D376" s="13">
        <v>200</v>
      </c>
      <c r="E376" s="13">
        <v>300</v>
      </c>
      <c r="F376" s="13" t="s">
        <v>31</v>
      </c>
      <c r="G376" s="273"/>
      <c r="H376" s="277"/>
      <c r="I376" s="273"/>
      <c r="J376" s="272"/>
    </row>
    <row r="377" s="267" customFormat="1" ht="15.6" spans="1:10">
      <c r="A377" s="273">
        <v>9</v>
      </c>
      <c r="B377" s="48" t="s">
        <v>32</v>
      </c>
      <c r="C377" s="43"/>
      <c r="D377" s="43"/>
      <c r="E377" s="18">
        <v>2</v>
      </c>
      <c r="F377" s="43"/>
      <c r="G377" s="273"/>
      <c r="H377" s="277"/>
      <c r="I377" s="273"/>
      <c r="J377" s="272"/>
    </row>
    <row r="378" s="267" customFormat="1" ht="15.6" spans="1:10">
      <c r="A378" s="273">
        <v>10</v>
      </c>
      <c r="B378" s="48" t="s">
        <v>172</v>
      </c>
      <c r="C378" s="43"/>
      <c r="D378" s="18">
        <v>3</v>
      </c>
      <c r="E378" s="43"/>
      <c r="F378" s="43"/>
      <c r="G378" s="273"/>
      <c r="H378" s="277"/>
      <c r="I378" s="273"/>
      <c r="J378" s="272"/>
    </row>
    <row r="379" s="267" customFormat="1" ht="15.6" spans="1:10">
      <c r="A379" s="273">
        <v>11</v>
      </c>
      <c r="B379" s="48" t="s">
        <v>65</v>
      </c>
      <c r="C379" s="18">
        <v>6</v>
      </c>
      <c r="D379" s="43"/>
      <c r="E379" s="43"/>
      <c r="F379" s="43"/>
      <c r="G379" s="273"/>
      <c r="H379" s="277"/>
      <c r="I379" s="273"/>
      <c r="J379" s="272"/>
    </row>
    <row r="380" s="267" customFormat="1" ht="15.6" spans="1:10">
      <c r="A380" s="273"/>
      <c r="B380" s="46" t="s">
        <v>6</v>
      </c>
      <c r="C380" s="13" t="s">
        <v>35</v>
      </c>
      <c r="D380" s="13"/>
      <c r="E380" s="13"/>
      <c r="F380" s="13"/>
      <c r="G380" s="273"/>
      <c r="H380" s="277"/>
      <c r="I380" s="273"/>
      <c r="J380" s="272"/>
    </row>
    <row r="381" s="267" customFormat="1" ht="15.6" spans="1:10">
      <c r="A381" s="273"/>
      <c r="B381" s="47" t="s">
        <v>8</v>
      </c>
      <c r="C381" s="13">
        <v>100</v>
      </c>
      <c r="D381" s="13">
        <v>200</v>
      </c>
      <c r="E381" s="13">
        <v>300</v>
      </c>
      <c r="F381" s="13" t="s">
        <v>31</v>
      </c>
      <c r="G381" s="273"/>
      <c r="H381" s="277"/>
      <c r="I381" s="273"/>
      <c r="J381" s="272"/>
    </row>
    <row r="382" s="267" customFormat="1" ht="15.6" spans="1:10">
      <c r="A382" s="273">
        <v>12</v>
      </c>
      <c r="B382" s="48" t="s">
        <v>250</v>
      </c>
      <c r="C382" s="18">
        <v>7</v>
      </c>
      <c r="D382" s="43"/>
      <c r="E382" s="43"/>
      <c r="F382" s="43"/>
      <c r="G382" s="273"/>
      <c r="H382" s="277"/>
      <c r="I382" s="273"/>
      <c r="J382" s="272"/>
    </row>
    <row r="383" s="267" customFormat="1" ht="15.6" spans="1:10">
      <c r="A383" s="273">
        <v>13</v>
      </c>
      <c r="B383" s="48" t="s">
        <v>251</v>
      </c>
      <c r="C383" s="18">
        <v>3</v>
      </c>
      <c r="D383" s="43"/>
      <c r="E383" s="43"/>
      <c r="F383" s="43"/>
      <c r="G383" s="273"/>
      <c r="H383" s="277"/>
      <c r="I383" s="273"/>
      <c r="J383" s="272"/>
    </row>
    <row r="384" s="267" customFormat="1" ht="15.6" spans="1:10">
      <c r="A384" s="273"/>
      <c r="B384" s="50" t="s">
        <v>6</v>
      </c>
      <c r="C384" s="20" t="s">
        <v>7</v>
      </c>
      <c r="D384" s="20"/>
      <c r="E384" s="20"/>
      <c r="F384" s="273"/>
      <c r="G384" s="273"/>
      <c r="H384" s="277"/>
      <c r="I384" s="273"/>
      <c r="J384" s="272"/>
    </row>
    <row r="385" s="267" customFormat="1" ht="15.6" spans="1:10">
      <c r="A385" s="273"/>
      <c r="B385" s="50"/>
      <c r="C385" s="20"/>
      <c r="D385" s="20"/>
      <c r="E385" s="20"/>
      <c r="F385" s="273"/>
      <c r="G385" s="273"/>
      <c r="H385" s="277"/>
      <c r="I385" s="273"/>
      <c r="J385" s="272"/>
    </row>
    <row r="386" s="267" customFormat="1" ht="15.6" spans="1:10">
      <c r="A386" s="273"/>
      <c r="B386" s="49" t="s">
        <v>8</v>
      </c>
      <c r="C386" s="22" t="s">
        <v>9</v>
      </c>
      <c r="D386" s="22" t="s">
        <v>10</v>
      </c>
      <c r="E386" s="22" t="s">
        <v>11</v>
      </c>
      <c r="F386" s="273"/>
      <c r="G386" s="273"/>
      <c r="H386" s="277"/>
      <c r="I386" s="273"/>
      <c r="J386" s="272"/>
    </row>
    <row r="387" s="267" customFormat="1" ht="15.6" spans="1:10">
      <c r="A387" s="273">
        <v>14</v>
      </c>
      <c r="B387" s="49" t="s">
        <v>178</v>
      </c>
      <c r="C387" s="23">
        <v>35.5</v>
      </c>
      <c r="D387" s="24"/>
      <c r="E387" s="24"/>
      <c r="F387" s="273"/>
      <c r="G387" s="273"/>
      <c r="H387" s="277"/>
      <c r="I387" s="273"/>
      <c r="J387" s="272"/>
    </row>
    <row r="388" s="267" customFormat="1" ht="15.6" spans="1:10">
      <c r="A388" s="273">
        <v>15</v>
      </c>
      <c r="B388" s="49" t="s">
        <v>111</v>
      </c>
      <c r="C388" s="23">
        <v>52.4</v>
      </c>
      <c r="D388" s="24"/>
      <c r="E388" s="24"/>
      <c r="F388" s="273"/>
      <c r="G388" s="273"/>
      <c r="H388" s="277"/>
      <c r="I388" s="273"/>
      <c r="J388" s="272"/>
    </row>
    <row r="389" s="267" customFormat="1" ht="15.6" spans="1:10">
      <c r="A389" s="273">
        <v>16</v>
      </c>
      <c r="B389" s="49" t="s">
        <v>96</v>
      </c>
      <c r="C389" s="23">
        <v>92.7</v>
      </c>
      <c r="D389" s="24"/>
      <c r="E389" s="24"/>
      <c r="F389" s="273"/>
      <c r="G389" s="273"/>
      <c r="H389" s="277"/>
      <c r="I389" s="273"/>
      <c r="J389" s="272"/>
    </row>
    <row r="390" s="267" customFormat="1" ht="15.6" spans="1:10">
      <c r="A390" s="273">
        <v>17</v>
      </c>
      <c r="B390" s="49" t="s">
        <v>91</v>
      </c>
      <c r="C390" s="23">
        <v>36.4</v>
      </c>
      <c r="D390" s="24"/>
      <c r="E390" s="24"/>
      <c r="F390" s="273"/>
      <c r="G390" s="273"/>
      <c r="H390" s="277"/>
      <c r="I390" s="273"/>
      <c r="J390" s="272"/>
    </row>
    <row r="391" s="267" customFormat="1" ht="15.6" spans="1:10">
      <c r="A391" s="273">
        <v>18</v>
      </c>
      <c r="B391" s="49" t="s">
        <v>12</v>
      </c>
      <c r="C391" s="24"/>
      <c r="D391" s="23">
        <v>41.5</v>
      </c>
      <c r="E391" s="24"/>
      <c r="F391" s="273"/>
      <c r="G391" s="273"/>
      <c r="H391" s="277"/>
      <c r="I391" s="273"/>
      <c r="J391" s="272"/>
    </row>
    <row r="392" s="267" customFormat="1" ht="15.6" spans="1:10">
      <c r="A392" s="273"/>
      <c r="B392" s="29" t="s">
        <v>38</v>
      </c>
      <c r="C392" s="26">
        <v>74.5</v>
      </c>
      <c r="D392" s="26"/>
      <c r="E392" s="26"/>
      <c r="F392" s="273"/>
      <c r="G392" s="273"/>
      <c r="H392" s="277"/>
      <c r="I392" s="273"/>
      <c r="J392" s="272"/>
    </row>
    <row r="393" s="267" customFormat="1" ht="15.6" spans="1:10">
      <c r="A393" s="273"/>
      <c r="B393" s="29" t="s">
        <v>40</v>
      </c>
      <c r="C393" s="26" t="s">
        <v>41</v>
      </c>
      <c r="D393" s="26"/>
      <c r="E393" s="26"/>
      <c r="F393" s="273"/>
      <c r="G393" s="273"/>
      <c r="H393" s="277"/>
      <c r="I393" s="273"/>
      <c r="J393" s="272"/>
    </row>
    <row r="394" s="267" customFormat="1" ht="15.6" spans="1:10">
      <c r="A394" s="273"/>
      <c r="B394" s="29"/>
      <c r="C394" s="13" t="s">
        <v>42</v>
      </c>
      <c r="D394" s="13" t="s">
        <v>43</v>
      </c>
      <c r="E394" s="13" t="s">
        <v>44</v>
      </c>
      <c r="F394" s="273"/>
      <c r="G394" s="273"/>
      <c r="H394" s="277"/>
      <c r="I394" s="273"/>
      <c r="J394" s="272"/>
    </row>
    <row r="395" s="267" customFormat="1" ht="15.6" spans="1:10">
      <c r="A395" s="273">
        <v>19</v>
      </c>
      <c r="B395" s="47" t="s">
        <v>232</v>
      </c>
      <c r="C395" s="16"/>
      <c r="D395" s="16"/>
      <c r="E395" s="18">
        <v>104.8</v>
      </c>
      <c r="F395" s="273"/>
      <c r="G395" s="273"/>
      <c r="H395" s="277"/>
      <c r="I395" s="273"/>
      <c r="J395" s="272"/>
    </row>
    <row r="396" s="267" customFormat="1" ht="15.6" spans="1:10">
      <c r="A396" s="273"/>
      <c r="B396" s="46" t="s">
        <v>6</v>
      </c>
      <c r="C396" s="26" t="s">
        <v>49</v>
      </c>
      <c r="D396" s="26"/>
      <c r="E396" s="26"/>
      <c r="F396" s="273"/>
      <c r="G396" s="273"/>
      <c r="H396" s="277"/>
      <c r="I396" s="273"/>
      <c r="J396" s="272"/>
    </row>
    <row r="397" s="267" customFormat="1" ht="15.6" spans="1:10">
      <c r="A397" s="273"/>
      <c r="B397" s="47" t="s">
        <v>50</v>
      </c>
      <c r="C397" s="26">
        <v>100</v>
      </c>
      <c r="D397" s="26">
        <v>200</v>
      </c>
      <c r="E397" s="26" t="s">
        <v>51</v>
      </c>
      <c r="F397" s="273"/>
      <c r="G397" s="273"/>
      <c r="H397" s="277"/>
      <c r="I397" s="273"/>
      <c r="J397" s="272"/>
    </row>
    <row r="398" s="267" customFormat="1" ht="15.6" spans="1:10">
      <c r="A398" s="273">
        <v>21</v>
      </c>
      <c r="B398" s="48" t="s">
        <v>53</v>
      </c>
      <c r="C398" s="43"/>
      <c r="D398" s="18">
        <v>3</v>
      </c>
      <c r="E398" s="43"/>
      <c r="F398" s="273"/>
      <c r="G398" s="273"/>
      <c r="H398" s="277"/>
      <c r="I398" s="273"/>
      <c r="J398" s="272"/>
    </row>
    <row r="399" s="267" customFormat="1" ht="15.6" spans="1:10">
      <c r="A399" s="273">
        <v>22</v>
      </c>
      <c r="B399" s="48" t="s">
        <v>252</v>
      </c>
      <c r="C399" s="43"/>
      <c r="D399" s="18">
        <v>2</v>
      </c>
      <c r="E399" s="43"/>
      <c r="F399" s="273"/>
      <c r="G399" s="273"/>
      <c r="H399" s="277"/>
      <c r="I399" s="273"/>
      <c r="J399" s="272"/>
    </row>
    <row r="400" s="267" customFormat="1" ht="15.6" spans="1:10">
      <c r="A400" s="273">
        <v>23</v>
      </c>
      <c r="B400" s="48" t="s">
        <v>243</v>
      </c>
      <c r="C400" s="43"/>
      <c r="D400" s="18">
        <v>4</v>
      </c>
      <c r="E400" s="43"/>
      <c r="F400" s="273"/>
      <c r="G400" s="273"/>
      <c r="H400" s="277"/>
      <c r="I400" s="273"/>
      <c r="J400" s="272"/>
    </row>
    <row r="401" s="267" customFormat="1" ht="15.6" spans="1:10">
      <c r="A401" s="273">
        <v>24</v>
      </c>
      <c r="B401" s="48" t="s">
        <v>54</v>
      </c>
      <c r="C401" s="43"/>
      <c r="D401" s="18">
        <v>2</v>
      </c>
      <c r="E401" s="43"/>
      <c r="F401" s="273"/>
      <c r="G401" s="273"/>
      <c r="H401" s="277"/>
      <c r="I401" s="273"/>
      <c r="J401" s="272"/>
    </row>
    <row r="402" s="267" customFormat="1" ht="15.6" spans="1:10">
      <c r="A402" s="273">
        <v>25</v>
      </c>
      <c r="B402" s="48" t="s">
        <v>55</v>
      </c>
      <c r="C402" s="43"/>
      <c r="D402" s="18">
        <v>5</v>
      </c>
      <c r="E402" s="43"/>
      <c r="F402" s="273"/>
      <c r="G402" s="273"/>
      <c r="H402" s="277"/>
      <c r="I402" s="273"/>
      <c r="J402" s="272"/>
    </row>
    <row r="403" s="267" customFormat="1" ht="15.6" spans="1:10">
      <c r="A403" s="273">
        <v>26</v>
      </c>
      <c r="B403" s="48" t="s">
        <v>253</v>
      </c>
      <c r="C403" s="43"/>
      <c r="D403" s="18">
        <v>3</v>
      </c>
      <c r="E403" s="43"/>
      <c r="F403" s="273"/>
      <c r="G403" s="273"/>
      <c r="H403" s="277"/>
      <c r="I403" s="273"/>
      <c r="J403" s="272"/>
    </row>
    <row r="404" s="267" customFormat="1" ht="15.6" spans="1:10">
      <c r="A404" s="273">
        <v>27</v>
      </c>
      <c r="B404" s="48" t="s">
        <v>86</v>
      </c>
      <c r="C404" s="18">
        <v>1</v>
      </c>
      <c r="D404" s="18">
        <v>1</v>
      </c>
      <c r="E404" s="43"/>
      <c r="F404" s="273"/>
      <c r="G404" s="273"/>
      <c r="H404" s="277"/>
      <c r="I404" s="273"/>
      <c r="J404" s="272"/>
    </row>
    <row r="405" s="267" customFormat="1" ht="31.2" spans="1:10">
      <c r="A405" s="273" t="s">
        <v>254</v>
      </c>
      <c r="B405" s="273"/>
      <c r="C405" s="273"/>
      <c r="D405" s="273"/>
      <c r="E405" s="273"/>
      <c r="F405" s="273"/>
      <c r="G405" s="273"/>
      <c r="H405" s="284" t="s">
        <v>255</v>
      </c>
      <c r="I405" s="275" t="s">
        <v>4</v>
      </c>
    </row>
    <row r="406" s="267" customFormat="1" ht="15.6" spans="1:10">
      <c r="A406" s="276" t="s">
        <v>5</v>
      </c>
      <c r="B406" s="46" t="s">
        <v>6</v>
      </c>
      <c r="C406" s="13" t="s">
        <v>15</v>
      </c>
      <c r="D406" s="13"/>
      <c r="E406" s="13"/>
      <c r="F406" s="13"/>
      <c r="G406" s="13"/>
      <c r="H406" s="277"/>
      <c r="I406" s="273"/>
      <c r="J406" s="272"/>
    </row>
    <row r="407" s="267" customFormat="1" ht="15.6" spans="1:10">
      <c r="A407" s="273"/>
      <c r="B407" s="47" t="s">
        <v>16</v>
      </c>
      <c r="C407" s="13" t="s">
        <v>17</v>
      </c>
      <c r="D407" s="13" t="s">
        <v>18</v>
      </c>
      <c r="E407" s="13" t="s">
        <v>19</v>
      </c>
      <c r="F407" s="13" t="s">
        <v>20</v>
      </c>
      <c r="G407" s="13" t="s">
        <v>21</v>
      </c>
      <c r="H407" s="277"/>
      <c r="I407" s="273"/>
      <c r="J407" s="272"/>
    </row>
    <row r="408" s="267" customFormat="1" ht="15.6" spans="1:10">
      <c r="A408" s="273">
        <v>1</v>
      </c>
      <c r="B408" s="47" t="s">
        <v>60</v>
      </c>
      <c r="C408" s="43"/>
      <c r="D408" s="18">
        <v>7</v>
      </c>
      <c r="E408" s="43"/>
      <c r="F408" s="43"/>
      <c r="G408" s="43"/>
      <c r="H408" s="277"/>
      <c r="I408" s="273"/>
      <c r="J408" s="272"/>
    </row>
    <row r="409" s="267" customFormat="1" ht="15.6" spans="1:10">
      <c r="A409" s="273"/>
      <c r="B409" s="46" t="s">
        <v>6</v>
      </c>
      <c r="C409" s="13" t="s">
        <v>30</v>
      </c>
      <c r="D409" s="13"/>
      <c r="E409" s="13"/>
      <c r="F409" s="13"/>
      <c r="G409" s="273"/>
      <c r="H409" s="277"/>
      <c r="I409" s="273"/>
      <c r="J409" s="272"/>
    </row>
    <row r="410" s="267" customFormat="1" ht="15.6" spans="1:10">
      <c r="A410" s="273"/>
      <c r="B410" s="47" t="s">
        <v>8</v>
      </c>
      <c r="C410" s="13">
        <v>100</v>
      </c>
      <c r="D410" s="13">
        <v>200</v>
      </c>
      <c r="E410" s="13">
        <v>300</v>
      </c>
      <c r="F410" s="13" t="s">
        <v>31</v>
      </c>
      <c r="G410" s="273"/>
      <c r="H410" s="277"/>
      <c r="I410" s="273"/>
      <c r="J410" s="272"/>
    </row>
    <row r="411" s="267" customFormat="1" ht="15.6" spans="1:10">
      <c r="A411" s="273">
        <v>2</v>
      </c>
      <c r="B411" s="48" t="s">
        <v>65</v>
      </c>
      <c r="C411" s="18">
        <v>2</v>
      </c>
      <c r="D411" s="43"/>
      <c r="E411" s="43"/>
      <c r="F411" s="43"/>
      <c r="G411" s="273"/>
      <c r="H411" s="277"/>
      <c r="I411" s="273"/>
      <c r="J411" s="272"/>
    </row>
    <row r="412" s="267" customFormat="1" ht="15.6" spans="1:10">
      <c r="A412" s="273"/>
      <c r="B412" s="50" t="s">
        <v>6</v>
      </c>
      <c r="C412" s="20" t="s">
        <v>7</v>
      </c>
      <c r="D412" s="20"/>
      <c r="E412" s="20"/>
      <c r="F412" s="273"/>
      <c r="G412" s="273"/>
      <c r="H412" s="277"/>
      <c r="I412" s="273"/>
      <c r="J412" s="272"/>
    </row>
    <row r="413" s="267" customFormat="1" ht="15.6" spans="1:10">
      <c r="A413" s="273"/>
      <c r="B413" s="50"/>
      <c r="C413" s="20"/>
      <c r="D413" s="20"/>
      <c r="E413" s="20"/>
      <c r="F413" s="273"/>
      <c r="G413" s="273"/>
      <c r="H413" s="277"/>
      <c r="I413" s="273"/>
      <c r="J413" s="272"/>
    </row>
    <row r="414" s="267" customFormat="1" ht="15.6" spans="1:10">
      <c r="A414" s="273"/>
      <c r="B414" s="49" t="s">
        <v>8</v>
      </c>
      <c r="C414" s="22" t="s">
        <v>9</v>
      </c>
      <c r="D414" s="22" t="s">
        <v>10</v>
      </c>
      <c r="E414" s="22" t="s">
        <v>11</v>
      </c>
      <c r="F414" s="273"/>
      <c r="G414" s="273"/>
      <c r="H414" s="277"/>
      <c r="I414" s="273"/>
      <c r="J414" s="272"/>
    </row>
    <row r="415" s="267" customFormat="1" ht="15.6" spans="1:10">
      <c r="A415" s="273">
        <v>3</v>
      </c>
      <c r="B415" s="49" t="s">
        <v>92</v>
      </c>
      <c r="C415" s="23">
        <v>25.3</v>
      </c>
      <c r="D415" s="24"/>
      <c r="E415" s="24"/>
      <c r="F415" s="273"/>
      <c r="G415" s="273"/>
      <c r="H415" s="277"/>
      <c r="I415" s="273"/>
      <c r="J415" s="272"/>
    </row>
    <row r="416" s="267" customFormat="1" ht="15.6" spans="1:10">
      <c r="A416" s="273"/>
      <c r="B416" s="29" t="s">
        <v>206</v>
      </c>
      <c r="C416" s="26">
        <v>15</v>
      </c>
      <c r="D416" s="26"/>
      <c r="E416" s="26"/>
      <c r="F416" s="273"/>
      <c r="G416" s="273"/>
      <c r="H416" s="277"/>
      <c r="I416" s="273"/>
      <c r="J416" s="272"/>
    </row>
    <row r="417" s="267" customFormat="1" ht="31.2" spans="1:10">
      <c r="A417" s="273" t="s">
        <v>256</v>
      </c>
      <c r="B417" s="273"/>
      <c r="C417" s="273"/>
      <c r="D417" s="273"/>
      <c r="E417" s="273"/>
      <c r="F417" s="273"/>
      <c r="G417" s="273"/>
      <c r="H417" s="284" t="s">
        <v>257</v>
      </c>
      <c r="I417" s="275" t="s">
        <v>4</v>
      </c>
    </row>
    <row r="418" s="267" customFormat="1" ht="15.6" spans="1:10">
      <c r="A418" s="276" t="s">
        <v>5</v>
      </c>
      <c r="B418" s="46" t="s">
        <v>6</v>
      </c>
      <c r="C418" s="13" t="s">
        <v>15</v>
      </c>
      <c r="D418" s="13"/>
      <c r="E418" s="13"/>
      <c r="F418" s="13"/>
      <c r="G418" s="13"/>
      <c r="H418" s="277"/>
      <c r="I418" s="273"/>
      <c r="J418" s="272"/>
    </row>
    <row r="419" s="267" customFormat="1" ht="15.6" spans="1:10">
      <c r="A419" s="273"/>
      <c r="B419" s="47" t="s">
        <v>16</v>
      </c>
      <c r="C419" s="13" t="s">
        <v>17</v>
      </c>
      <c r="D419" s="13" t="s">
        <v>18</v>
      </c>
      <c r="E419" s="13" t="s">
        <v>19</v>
      </c>
      <c r="F419" s="13" t="s">
        <v>20</v>
      </c>
      <c r="G419" s="13" t="s">
        <v>21</v>
      </c>
      <c r="H419" s="277"/>
      <c r="I419" s="273"/>
      <c r="J419" s="272"/>
    </row>
    <row r="420" s="267" customFormat="1" ht="15.6" spans="1:10">
      <c r="A420" s="273">
        <v>1</v>
      </c>
      <c r="B420" s="47" t="s">
        <v>76</v>
      </c>
      <c r="C420" s="43"/>
      <c r="D420" s="43"/>
      <c r="E420" s="43"/>
      <c r="F420" s="18">
        <v>1</v>
      </c>
      <c r="G420" s="18">
        <v>1</v>
      </c>
      <c r="H420" s="277"/>
      <c r="I420" s="273"/>
      <c r="J420" s="272"/>
    </row>
    <row r="421" s="267" customFormat="1" ht="15.6" spans="1:10">
      <c r="A421" s="273">
        <v>2</v>
      </c>
      <c r="B421" s="47" t="s">
        <v>60</v>
      </c>
      <c r="C421" s="43"/>
      <c r="D421" s="18">
        <v>8</v>
      </c>
      <c r="E421" s="43"/>
      <c r="F421" s="43"/>
      <c r="G421" s="43"/>
      <c r="H421" s="277"/>
      <c r="I421" s="273"/>
      <c r="J421" s="272"/>
    </row>
    <row r="422" s="267" customFormat="1" ht="15.6" spans="1:10">
      <c r="A422" s="273"/>
      <c r="B422" s="46" t="s">
        <v>6</v>
      </c>
      <c r="C422" s="13" t="s">
        <v>24</v>
      </c>
      <c r="D422" s="13"/>
      <c r="E422" s="13"/>
      <c r="F422" s="13"/>
      <c r="G422" s="13"/>
      <c r="H422" s="277"/>
      <c r="I422" s="273"/>
      <c r="J422" s="272"/>
    </row>
    <row r="423" s="267" customFormat="1" ht="15.6" spans="1:10">
      <c r="A423" s="273"/>
      <c r="B423" s="47" t="s">
        <v>16</v>
      </c>
      <c r="C423" s="13" t="s">
        <v>17</v>
      </c>
      <c r="D423" s="13" t="s">
        <v>18</v>
      </c>
      <c r="E423" s="13" t="s">
        <v>19</v>
      </c>
      <c r="F423" s="13" t="s">
        <v>20</v>
      </c>
      <c r="G423" s="13" t="s">
        <v>21</v>
      </c>
      <c r="H423" s="277"/>
      <c r="I423" s="273"/>
      <c r="J423" s="272"/>
    </row>
    <row r="424" s="267" customFormat="1" ht="15.6" spans="1:10">
      <c r="A424" s="273">
        <v>3</v>
      </c>
      <c r="B424" s="48" t="s">
        <v>107</v>
      </c>
      <c r="C424" s="18">
        <v>3</v>
      </c>
      <c r="D424" s="43"/>
      <c r="E424" s="43"/>
      <c r="F424" s="43"/>
      <c r="G424" s="43"/>
      <c r="H424" s="277"/>
      <c r="I424" s="273"/>
      <c r="J424" s="272"/>
    </row>
    <row r="425" s="267" customFormat="1" ht="15.6" spans="1:10">
      <c r="A425" s="273">
        <v>4</v>
      </c>
      <c r="B425" s="48" t="s">
        <v>124</v>
      </c>
      <c r="C425" s="43"/>
      <c r="D425" s="43"/>
      <c r="E425" s="18">
        <v>3</v>
      </c>
      <c r="F425" s="43"/>
      <c r="G425" s="43"/>
      <c r="H425" s="277"/>
      <c r="I425" s="273"/>
      <c r="J425" s="272"/>
    </row>
    <row r="426" s="267" customFormat="1" ht="15.6" spans="1:10">
      <c r="A426" s="273"/>
      <c r="B426" s="46" t="s">
        <v>6</v>
      </c>
      <c r="C426" s="13" t="s">
        <v>30</v>
      </c>
      <c r="D426" s="13"/>
      <c r="E426" s="13"/>
      <c r="F426" s="13"/>
      <c r="G426" s="273"/>
      <c r="H426" s="277"/>
      <c r="I426" s="273"/>
      <c r="J426" s="272"/>
    </row>
    <row r="427" s="267" customFormat="1" ht="15.6" spans="1:10">
      <c r="A427" s="273"/>
      <c r="B427" s="47" t="s">
        <v>8</v>
      </c>
      <c r="C427" s="13">
        <v>100</v>
      </c>
      <c r="D427" s="13">
        <v>200</v>
      </c>
      <c r="E427" s="13">
        <v>300</v>
      </c>
      <c r="F427" s="13" t="s">
        <v>31</v>
      </c>
      <c r="G427" s="273"/>
      <c r="H427" s="277"/>
      <c r="I427" s="273"/>
      <c r="J427" s="272"/>
    </row>
    <row r="428" s="267" customFormat="1" ht="15.6" spans="1:10">
      <c r="A428" s="273">
        <v>5</v>
      </c>
      <c r="B428" s="48" t="s">
        <v>32</v>
      </c>
      <c r="C428" s="43"/>
      <c r="D428" s="43"/>
      <c r="E428" s="18">
        <v>2</v>
      </c>
      <c r="F428" s="43"/>
      <c r="G428" s="273"/>
      <c r="H428" s="277"/>
      <c r="I428" s="273"/>
      <c r="J428" s="272"/>
    </row>
    <row r="429" s="267" customFormat="1" ht="15.6" spans="1:10">
      <c r="A429" s="273">
        <v>6</v>
      </c>
      <c r="B429" s="48" t="s">
        <v>64</v>
      </c>
      <c r="C429" s="43"/>
      <c r="D429" s="43"/>
      <c r="E429" s="43"/>
      <c r="F429" s="18">
        <v>1</v>
      </c>
      <c r="G429" s="273"/>
      <c r="H429" s="277"/>
      <c r="I429" s="273"/>
      <c r="J429" s="272"/>
    </row>
    <row r="430" s="267" customFormat="1" ht="15.6" spans="1:10">
      <c r="A430" s="273">
        <v>7</v>
      </c>
      <c r="B430" s="48" t="s">
        <v>65</v>
      </c>
      <c r="C430" s="18">
        <v>3</v>
      </c>
      <c r="D430" s="18">
        <v>1</v>
      </c>
      <c r="E430" s="43"/>
      <c r="F430" s="43"/>
      <c r="G430" s="273"/>
      <c r="H430" s="277"/>
      <c r="I430" s="273"/>
      <c r="J430" s="272"/>
    </row>
    <row r="431" s="267" customFormat="1" ht="15.6" spans="1:10">
      <c r="A431" s="273"/>
      <c r="B431" s="50" t="s">
        <v>6</v>
      </c>
      <c r="C431" s="20" t="s">
        <v>37</v>
      </c>
      <c r="D431" s="20"/>
      <c r="E431" s="20"/>
      <c r="F431" s="20" t="s">
        <v>7</v>
      </c>
      <c r="G431" s="20"/>
      <c r="H431" s="20"/>
      <c r="I431" s="273"/>
      <c r="J431" s="272"/>
    </row>
    <row r="432" s="267" customFormat="1" ht="15.6" spans="1:10">
      <c r="A432" s="273"/>
      <c r="B432" s="50"/>
      <c r="C432" s="20"/>
      <c r="D432" s="20"/>
      <c r="E432" s="20"/>
      <c r="F432" s="20"/>
      <c r="G432" s="20"/>
      <c r="H432" s="20"/>
      <c r="I432" s="273"/>
      <c r="J432" s="272"/>
    </row>
    <row r="433" s="267" customFormat="1" ht="15.6" spans="1:10">
      <c r="A433" s="273"/>
      <c r="B433" s="49" t="s">
        <v>8</v>
      </c>
      <c r="C433" s="22" t="s">
        <v>9</v>
      </c>
      <c r="D433" s="22" t="s">
        <v>10</v>
      </c>
      <c r="E433" s="22" t="s">
        <v>11</v>
      </c>
      <c r="F433" s="22" t="s">
        <v>9</v>
      </c>
      <c r="G433" s="22" t="s">
        <v>10</v>
      </c>
      <c r="H433" s="32" t="s">
        <v>11</v>
      </c>
      <c r="I433" s="273"/>
      <c r="J433" s="272"/>
    </row>
    <row r="434" s="267" customFormat="1" ht="15.6" spans="1:10">
      <c r="A434" s="273">
        <v>8</v>
      </c>
      <c r="B434" s="49" t="s">
        <v>91</v>
      </c>
      <c r="C434" s="24"/>
      <c r="D434" s="24"/>
      <c r="E434" s="24"/>
      <c r="F434" s="23">
        <v>55.5</v>
      </c>
      <c r="G434" s="24"/>
      <c r="H434" s="24"/>
      <c r="I434" s="273"/>
      <c r="J434" s="272"/>
    </row>
    <row r="435" s="267" customFormat="1" ht="15.6" spans="1:10">
      <c r="A435" s="273">
        <v>9</v>
      </c>
      <c r="B435" s="49" t="s">
        <v>97</v>
      </c>
      <c r="C435" s="24"/>
      <c r="D435" s="24"/>
      <c r="E435" s="24"/>
      <c r="F435" s="23">
        <v>9.9</v>
      </c>
      <c r="G435" s="24"/>
      <c r="H435" s="24"/>
      <c r="I435" s="273"/>
      <c r="J435" s="272"/>
    </row>
    <row r="436" s="267" customFormat="1" ht="15.6" spans="1:10">
      <c r="A436" s="273">
        <v>10</v>
      </c>
      <c r="B436" s="49" t="s">
        <v>92</v>
      </c>
      <c r="C436" s="24"/>
      <c r="D436" s="24"/>
      <c r="E436" s="24"/>
      <c r="F436" s="23">
        <v>44.6</v>
      </c>
      <c r="G436" s="24"/>
      <c r="H436" s="24"/>
      <c r="I436" s="273"/>
      <c r="J436" s="272"/>
    </row>
    <row r="437" s="267" customFormat="1" ht="15.6" spans="1:10">
      <c r="A437" s="273">
        <v>11</v>
      </c>
      <c r="B437" s="49" t="s">
        <v>12</v>
      </c>
      <c r="C437" s="24"/>
      <c r="D437" s="23">
        <v>24.9</v>
      </c>
      <c r="E437" s="24"/>
      <c r="F437" s="24"/>
      <c r="G437" s="24"/>
      <c r="H437" s="24"/>
      <c r="I437" s="273"/>
      <c r="J437" s="272"/>
    </row>
    <row r="438" s="267" customFormat="1" ht="15.6" spans="1:10">
      <c r="A438" s="273"/>
      <c r="B438" s="29" t="s">
        <v>128</v>
      </c>
      <c r="C438" s="26"/>
      <c r="D438" s="273"/>
      <c r="E438" s="273"/>
      <c r="F438" s="273">
        <v>60</v>
      </c>
      <c r="G438" s="273"/>
      <c r="H438" s="277"/>
      <c r="I438" s="273"/>
      <c r="J438" s="272"/>
    </row>
    <row r="439" s="267" customFormat="1" ht="15.6" spans="1:10">
      <c r="A439" s="273"/>
      <c r="B439" s="29" t="s">
        <v>40</v>
      </c>
      <c r="C439" s="26" t="s">
        <v>46</v>
      </c>
      <c r="D439" s="273"/>
      <c r="E439" s="273"/>
      <c r="F439" s="273"/>
      <c r="G439" s="273"/>
      <c r="H439" s="277"/>
      <c r="I439" s="273"/>
      <c r="J439" s="272"/>
    </row>
    <row r="440" s="267" customFormat="1" ht="15.6" spans="1:10">
      <c r="A440" s="273"/>
      <c r="B440" s="29"/>
      <c r="C440" s="26" t="s">
        <v>47</v>
      </c>
      <c r="D440" s="273"/>
      <c r="E440" s="273"/>
      <c r="F440" s="273"/>
      <c r="G440" s="273"/>
      <c r="H440" s="277"/>
      <c r="I440" s="273"/>
      <c r="J440" s="272"/>
    </row>
    <row r="441" s="267" customFormat="1" ht="15.6" spans="1:10">
      <c r="A441" s="273">
        <v>12</v>
      </c>
      <c r="B441" s="30" t="s">
        <v>258</v>
      </c>
      <c r="C441" s="18">
        <v>18.5</v>
      </c>
      <c r="D441" s="273"/>
      <c r="E441" s="273"/>
      <c r="F441" s="273"/>
      <c r="G441" s="273"/>
      <c r="H441" s="277"/>
      <c r="I441" s="273"/>
      <c r="J441" s="272"/>
    </row>
    <row r="442" s="267" customFormat="1" ht="15.6" spans="1:10">
      <c r="A442" s="273">
        <v>13</v>
      </c>
      <c r="B442" s="30" t="s">
        <v>48</v>
      </c>
      <c r="C442" s="18">
        <v>55.1</v>
      </c>
      <c r="D442" s="273"/>
      <c r="E442" s="273"/>
      <c r="F442" s="273"/>
      <c r="G442" s="273"/>
      <c r="H442" s="277"/>
      <c r="I442" s="273"/>
      <c r="J442" s="272"/>
    </row>
    <row r="443" s="267" customFormat="1" ht="15.6" spans="1:10">
      <c r="A443" s="273">
        <v>14</v>
      </c>
      <c r="B443" s="30" t="s">
        <v>259</v>
      </c>
      <c r="C443" s="18">
        <v>52.6</v>
      </c>
      <c r="D443" s="273"/>
      <c r="E443" s="273"/>
      <c r="F443" s="273"/>
      <c r="G443" s="273"/>
      <c r="H443" s="277"/>
      <c r="I443" s="273"/>
      <c r="J443" s="272"/>
    </row>
    <row r="444" s="267" customFormat="1" ht="15.6" spans="1:10">
      <c r="A444" s="273"/>
      <c r="B444" s="46" t="s">
        <v>6</v>
      </c>
      <c r="C444" s="26" t="s">
        <v>49</v>
      </c>
      <c r="D444" s="26"/>
      <c r="E444" s="26"/>
      <c r="F444" s="273"/>
      <c r="G444" s="273"/>
      <c r="H444" s="277"/>
      <c r="I444" s="273"/>
      <c r="J444" s="272"/>
    </row>
    <row r="445" s="267" customFormat="1" ht="15.6" spans="1:10">
      <c r="A445" s="273"/>
      <c r="B445" s="47" t="s">
        <v>50</v>
      </c>
      <c r="C445" s="26">
        <v>100</v>
      </c>
      <c r="D445" s="26">
        <v>200</v>
      </c>
      <c r="E445" s="26" t="s">
        <v>51</v>
      </c>
      <c r="F445" s="273"/>
      <c r="G445" s="273"/>
      <c r="H445" s="277"/>
      <c r="I445" s="273"/>
      <c r="J445" s="272"/>
    </row>
    <row r="446" s="267" customFormat="1" ht="15.6" spans="1:10">
      <c r="A446" s="273">
        <v>16</v>
      </c>
      <c r="B446" s="48" t="s">
        <v>260</v>
      </c>
      <c r="C446" s="18">
        <v>8</v>
      </c>
      <c r="D446" s="43"/>
      <c r="E446" s="43"/>
      <c r="F446" s="273"/>
      <c r="G446" s="273"/>
      <c r="H446" s="277"/>
      <c r="I446" s="273"/>
      <c r="J446" s="272"/>
    </row>
    <row r="447" s="267" customFormat="1" ht="15.6" spans="1:10">
      <c r="A447" s="273">
        <v>17</v>
      </c>
      <c r="B447" s="48" t="s">
        <v>52</v>
      </c>
      <c r="C447" s="18">
        <v>1</v>
      </c>
      <c r="D447" s="18">
        <v>1</v>
      </c>
      <c r="E447" s="43"/>
      <c r="F447" s="273"/>
      <c r="G447" s="273"/>
      <c r="H447" s="277"/>
      <c r="I447" s="273"/>
      <c r="J447" s="272"/>
    </row>
    <row r="448" s="267" customFormat="1" ht="15.6" spans="1:10">
      <c r="A448" s="273">
        <v>18</v>
      </c>
      <c r="B448" s="48" t="s">
        <v>53</v>
      </c>
      <c r="C448" s="18">
        <v>2</v>
      </c>
      <c r="D448" s="18">
        <v>1</v>
      </c>
      <c r="E448" s="43"/>
      <c r="F448" s="273"/>
      <c r="G448" s="273"/>
      <c r="H448" s="277"/>
      <c r="I448" s="273"/>
      <c r="J448" s="272"/>
    </row>
    <row r="449" s="267" customFormat="1" ht="31.2" spans="1:10">
      <c r="A449" s="273" t="s">
        <v>261</v>
      </c>
      <c r="B449" s="273"/>
      <c r="C449" s="273"/>
      <c r="D449" s="273"/>
      <c r="E449" s="273"/>
      <c r="F449" s="273"/>
      <c r="G449" s="273"/>
      <c r="H449" s="274" t="s">
        <v>262</v>
      </c>
      <c r="I449" s="275" t="s">
        <v>4</v>
      </c>
    </row>
    <row r="450" s="267" customFormat="1" ht="15.6" spans="1:10">
      <c r="A450" s="276" t="s">
        <v>5</v>
      </c>
      <c r="B450" s="46" t="s">
        <v>6</v>
      </c>
      <c r="C450" s="13" t="s">
        <v>24</v>
      </c>
      <c r="D450" s="13"/>
      <c r="E450" s="13"/>
      <c r="F450" s="13"/>
      <c r="G450" s="13"/>
      <c r="H450" s="277"/>
      <c r="I450" s="273"/>
      <c r="J450" s="272"/>
    </row>
    <row r="451" s="267" customFormat="1" ht="15.6" spans="1:10">
      <c r="A451" s="273"/>
      <c r="B451" s="47" t="s">
        <v>16</v>
      </c>
      <c r="C451" s="13" t="s">
        <v>17</v>
      </c>
      <c r="D451" s="13" t="s">
        <v>18</v>
      </c>
      <c r="E451" s="13" t="s">
        <v>19</v>
      </c>
      <c r="F451" s="13" t="s">
        <v>20</v>
      </c>
      <c r="G451" s="13" t="s">
        <v>21</v>
      </c>
      <c r="H451" s="277"/>
      <c r="I451" s="273"/>
      <c r="J451" s="272"/>
    </row>
    <row r="452" s="267" customFormat="1" ht="15.6" spans="1:10">
      <c r="A452" s="273">
        <v>1</v>
      </c>
      <c r="B452" s="48" t="s">
        <v>107</v>
      </c>
      <c r="C452" s="18">
        <v>1</v>
      </c>
      <c r="D452" s="18">
        <v>1</v>
      </c>
      <c r="E452" s="43"/>
      <c r="F452" s="43"/>
      <c r="G452" s="43"/>
      <c r="H452" s="277"/>
      <c r="I452" s="273"/>
      <c r="J452" s="272"/>
    </row>
    <row r="453" s="267" customFormat="1" ht="15.6" spans="1:10">
      <c r="A453" s="273">
        <v>2</v>
      </c>
      <c r="B453" s="48" t="s">
        <v>28</v>
      </c>
      <c r="C453" s="43"/>
      <c r="D453" s="43"/>
      <c r="E453" s="43"/>
      <c r="F453" s="43"/>
      <c r="G453" s="18">
        <v>1</v>
      </c>
      <c r="H453" s="277"/>
      <c r="I453" s="273"/>
      <c r="J453" s="272"/>
    </row>
    <row r="454" s="267" customFormat="1" ht="15.6" spans="1:10">
      <c r="A454" s="273"/>
      <c r="B454" s="46" t="s">
        <v>6</v>
      </c>
      <c r="C454" s="13" t="s">
        <v>30</v>
      </c>
      <c r="D454" s="13"/>
      <c r="E454" s="13"/>
      <c r="F454" s="13"/>
      <c r="G454" s="273"/>
      <c r="H454" s="277"/>
      <c r="I454" s="273"/>
      <c r="J454" s="272"/>
    </row>
    <row r="455" s="267" customFormat="1" ht="15.6" spans="1:10">
      <c r="A455" s="273"/>
      <c r="B455" s="47" t="s">
        <v>8</v>
      </c>
      <c r="C455" s="13">
        <v>100</v>
      </c>
      <c r="D455" s="13">
        <v>200</v>
      </c>
      <c r="E455" s="13">
        <v>300</v>
      </c>
      <c r="F455" s="13" t="s">
        <v>31</v>
      </c>
      <c r="G455" s="273"/>
      <c r="H455" s="277"/>
      <c r="I455" s="273"/>
      <c r="J455" s="272"/>
    </row>
    <row r="456" s="267" customFormat="1" ht="15.6" spans="1:10">
      <c r="A456" s="273">
        <v>3</v>
      </c>
      <c r="B456" s="48" t="s">
        <v>177</v>
      </c>
      <c r="C456" s="18">
        <v>1</v>
      </c>
      <c r="D456" s="43"/>
      <c r="E456" s="43"/>
      <c r="F456" s="43"/>
      <c r="G456" s="273"/>
      <c r="H456" s="277"/>
      <c r="I456" s="273"/>
      <c r="J456" s="272"/>
    </row>
    <row r="457" s="267" customFormat="1" ht="15.6" spans="1:10">
      <c r="A457" s="273"/>
      <c r="B457" s="50" t="s">
        <v>6</v>
      </c>
      <c r="C457" s="20" t="s">
        <v>7</v>
      </c>
      <c r="D457" s="20"/>
      <c r="E457" s="20"/>
      <c r="F457" s="273"/>
      <c r="G457" s="273"/>
      <c r="H457" s="277"/>
      <c r="I457" s="273"/>
      <c r="J457" s="272"/>
    </row>
    <row r="458" s="267" customFormat="1" ht="15.6" spans="1:10">
      <c r="A458" s="273"/>
      <c r="B458" s="50"/>
      <c r="C458" s="20"/>
      <c r="D458" s="20"/>
      <c r="E458" s="20"/>
      <c r="F458" s="273"/>
      <c r="G458" s="273"/>
      <c r="H458" s="277"/>
      <c r="I458" s="273"/>
      <c r="J458" s="272"/>
    </row>
    <row r="459" s="267" customFormat="1" ht="15.6" spans="1:10">
      <c r="A459" s="273"/>
      <c r="B459" s="49" t="s">
        <v>8</v>
      </c>
      <c r="C459" s="22" t="s">
        <v>9</v>
      </c>
      <c r="D459" s="22" t="s">
        <v>10</v>
      </c>
      <c r="E459" s="22" t="s">
        <v>11</v>
      </c>
      <c r="F459" s="273"/>
      <c r="G459" s="273"/>
      <c r="H459" s="277"/>
      <c r="I459" s="273"/>
      <c r="J459" s="272"/>
    </row>
    <row r="460" s="267" customFormat="1" ht="15.6" spans="1:10">
      <c r="A460" s="273">
        <v>4</v>
      </c>
      <c r="B460" s="49" t="s">
        <v>92</v>
      </c>
      <c r="C460" s="23">
        <v>12.8</v>
      </c>
      <c r="D460" s="24"/>
      <c r="E460" s="24"/>
      <c r="F460" s="273"/>
      <c r="G460" s="273"/>
      <c r="H460" s="277"/>
      <c r="I460" s="273"/>
      <c r="J460" s="272"/>
    </row>
    <row r="461" s="267" customFormat="1" ht="15.6" spans="1:10">
      <c r="A461" s="273"/>
      <c r="B461" s="29" t="s">
        <v>263</v>
      </c>
      <c r="C461" s="26">
        <v>3</v>
      </c>
      <c r="D461" s="273"/>
      <c r="E461" s="273"/>
      <c r="F461" s="273"/>
      <c r="G461" s="273"/>
      <c r="H461" s="277"/>
      <c r="I461" s="273"/>
      <c r="J461" s="272"/>
    </row>
    <row r="462" s="267" customFormat="1" ht="15.6" spans="1:10">
      <c r="A462" s="273"/>
      <c r="B462" s="29" t="s">
        <v>230</v>
      </c>
      <c r="C462" s="26">
        <v>3</v>
      </c>
      <c r="D462" s="273"/>
      <c r="E462" s="273"/>
      <c r="F462" s="273"/>
      <c r="G462" s="273"/>
      <c r="H462" s="277"/>
      <c r="I462" s="273"/>
      <c r="J462" s="272"/>
    </row>
    <row r="463" s="267" customFormat="1" ht="15.6" spans="1:10">
      <c r="A463" s="273"/>
      <c r="B463" s="29" t="s">
        <v>40</v>
      </c>
      <c r="C463" s="26" t="s">
        <v>46</v>
      </c>
      <c r="D463" s="273"/>
      <c r="E463" s="273"/>
      <c r="F463" s="273"/>
      <c r="G463" s="273"/>
      <c r="H463" s="277"/>
      <c r="I463" s="273"/>
      <c r="J463" s="272"/>
    </row>
    <row r="464" s="267" customFormat="1" ht="15.6" spans="1:10">
      <c r="A464" s="273"/>
      <c r="B464" s="29"/>
      <c r="C464" s="26" t="s">
        <v>47</v>
      </c>
      <c r="D464" s="273"/>
      <c r="E464" s="273"/>
      <c r="F464" s="273"/>
      <c r="G464" s="273"/>
      <c r="H464" s="277"/>
      <c r="I464" s="273"/>
      <c r="J464" s="272"/>
    </row>
    <row r="465" s="267" customFormat="1" ht="15.6" spans="1:10">
      <c r="A465" s="273">
        <v>5</v>
      </c>
      <c r="B465" s="30" t="s">
        <v>259</v>
      </c>
      <c r="C465" s="18">
        <v>14.4</v>
      </c>
      <c r="D465" s="273"/>
      <c r="E465" s="273"/>
      <c r="F465" s="273"/>
      <c r="G465" s="273"/>
      <c r="H465" s="277"/>
      <c r="I465" s="273"/>
      <c r="J465" s="272"/>
    </row>
    <row r="466" s="267" customFormat="1" ht="15.6" spans="1:10">
      <c r="A466" s="273"/>
      <c r="B466" s="29" t="s">
        <v>40</v>
      </c>
      <c r="C466" s="26" t="s">
        <v>194</v>
      </c>
      <c r="D466" s="26"/>
      <c r="E466" s="26"/>
      <c r="F466" s="273"/>
      <c r="G466" s="273"/>
      <c r="H466" s="277"/>
      <c r="I466" s="273"/>
      <c r="J466" s="272"/>
    </row>
    <row r="467" s="267" customFormat="1" ht="46.8" spans="1:10">
      <c r="A467" s="273"/>
      <c r="B467" s="29"/>
      <c r="C467" s="28" t="s">
        <v>195</v>
      </c>
      <c r="D467" s="28" t="s">
        <v>196</v>
      </c>
      <c r="E467" s="28" t="s">
        <v>197</v>
      </c>
      <c r="F467" s="273"/>
      <c r="G467" s="273"/>
      <c r="H467" s="277"/>
      <c r="I467" s="273"/>
      <c r="J467" s="272"/>
    </row>
    <row r="468" s="267" customFormat="1" ht="15.6" spans="1:10">
      <c r="A468" s="273">
        <v>7</v>
      </c>
      <c r="B468" s="30" t="s">
        <v>264</v>
      </c>
      <c r="C468" s="16"/>
      <c r="D468" s="18">
        <v>5.1</v>
      </c>
      <c r="E468" s="16"/>
      <c r="F468" s="273"/>
      <c r="G468" s="273"/>
      <c r="H468" s="277"/>
      <c r="I468" s="273"/>
      <c r="J468" s="272"/>
    </row>
    <row r="469" s="267" customFormat="1" ht="15.6" spans="1:10">
      <c r="A469" s="273"/>
      <c r="B469" s="46" t="s">
        <v>6</v>
      </c>
      <c r="C469" s="26" t="s">
        <v>49</v>
      </c>
      <c r="D469" s="26"/>
      <c r="E469" s="26"/>
      <c r="F469" s="273"/>
      <c r="G469" s="273"/>
      <c r="H469" s="277"/>
      <c r="I469" s="273"/>
      <c r="J469" s="272"/>
    </row>
    <row r="470" s="267" customFormat="1" ht="15.6" spans="1:10">
      <c r="A470" s="273"/>
      <c r="B470" s="47" t="s">
        <v>50</v>
      </c>
      <c r="C470" s="26">
        <v>100</v>
      </c>
      <c r="D470" s="26">
        <v>200</v>
      </c>
      <c r="E470" s="26" t="s">
        <v>51</v>
      </c>
      <c r="F470" s="273"/>
      <c r="G470" s="273"/>
      <c r="H470" s="277"/>
      <c r="I470" s="273"/>
      <c r="J470" s="272"/>
    </row>
    <row r="471" s="267" customFormat="1" ht="15.6" spans="1:10">
      <c r="A471" s="273">
        <v>8</v>
      </c>
      <c r="B471" s="48" t="s">
        <v>52</v>
      </c>
      <c r="C471" s="18">
        <v>1</v>
      </c>
      <c r="D471" s="43"/>
      <c r="E471" s="43"/>
      <c r="F471" s="273"/>
      <c r="G471" s="273"/>
      <c r="H471" s="277"/>
      <c r="I471" s="273"/>
      <c r="J471" s="272"/>
    </row>
    <row r="472" s="267" customFormat="1" ht="31.2" spans="1:10">
      <c r="A472" s="273" t="s">
        <v>265</v>
      </c>
      <c r="B472" s="273"/>
      <c r="C472" s="273"/>
      <c r="D472" s="273"/>
      <c r="E472" s="273"/>
      <c r="F472" s="273"/>
      <c r="G472" s="273"/>
      <c r="H472" s="284" t="s">
        <v>266</v>
      </c>
      <c r="I472" s="275" t="s">
        <v>4</v>
      </c>
    </row>
    <row r="473" s="267" customFormat="1" ht="15.6" spans="1:10">
      <c r="A473" s="276" t="s">
        <v>5</v>
      </c>
      <c r="B473" s="46" t="s">
        <v>6</v>
      </c>
      <c r="C473" s="13" t="s">
        <v>15</v>
      </c>
      <c r="D473" s="13"/>
      <c r="E473" s="13"/>
      <c r="F473" s="13"/>
      <c r="G473" s="13"/>
      <c r="H473" s="277"/>
      <c r="I473" s="273"/>
      <c r="J473" s="272"/>
    </row>
    <row r="474" s="267" customFormat="1" ht="15.6" spans="1:10">
      <c r="A474" s="273"/>
      <c r="B474" s="47" t="s">
        <v>16</v>
      </c>
      <c r="C474" s="13" t="s">
        <v>17</v>
      </c>
      <c r="D474" s="13" t="s">
        <v>18</v>
      </c>
      <c r="E474" s="13" t="s">
        <v>19</v>
      </c>
      <c r="F474" s="13" t="s">
        <v>20</v>
      </c>
      <c r="G474" s="13" t="s">
        <v>21</v>
      </c>
      <c r="H474" s="277"/>
      <c r="I474" s="273"/>
      <c r="J474" s="272"/>
    </row>
    <row r="475" s="267" customFormat="1" ht="15.6" spans="1:10">
      <c r="A475" s="273">
        <v>1</v>
      </c>
      <c r="B475" s="47" t="s">
        <v>115</v>
      </c>
      <c r="C475" s="43"/>
      <c r="D475" s="18">
        <v>1</v>
      </c>
      <c r="E475" s="18">
        <v>1</v>
      </c>
      <c r="F475" s="43"/>
      <c r="G475" s="43"/>
      <c r="H475" s="277"/>
      <c r="I475" s="273"/>
      <c r="J475" s="272"/>
    </row>
    <row r="476" s="267" customFormat="1" ht="15.6" spans="1:10">
      <c r="A476" s="273">
        <v>2</v>
      </c>
      <c r="B476" s="47" t="s">
        <v>89</v>
      </c>
      <c r="C476" s="43"/>
      <c r="D476" s="43"/>
      <c r="E476" s="18">
        <v>2</v>
      </c>
      <c r="F476" s="18">
        <v>1</v>
      </c>
      <c r="G476" s="43"/>
      <c r="H476" s="277"/>
      <c r="I476" s="273"/>
      <c r="J476" s="272"/>
    </row>
    <row r="477" s="267" customFormat="1" ht="15.6" spans="1:10">
      <c r="A477" s="273">
        <v>3</v>
      </c>
      <c r="B477" s="47" t="s">
        <v>60</v>
      </c>
      <c r="C477" s="43"/>
      <c r="D477" s="18">
        <v>28</v>
      </c>
      <c r="E477" s="43"/>
      <c r="F477" s="43"/>
      <c r="G477" s="43"/>
      <c r="H477" s="277"/>
      <c r="I477" s="273"/>
      <c r="J477" s="272"/>
    </row>
    <row r="478" s="267" customFormat="1" ht="15.6" spans="1:10">
      <c r="A478" s="273"/>
      <c r="B478" s="46" t="s">
        <v>6</v>
      </c>
      <c r="C478" s="13" t="s">
        <v>24</v>
      </c>
      <c r="D478" s="13"/>
      <c r="E478" s="13"/>
      <c r="F478" s="13"/>
      <c r="G478" s="13"/>
      <c r="H478" s="277"/>
      <c r="I478" s="273"/>
      <c r="J478" s="272"/>
    </row>
    <row r="479" s="267" customFormat="1" ht="15.6" spans="1:10">
      <c r="A479" s="273"/>
      <c r="B479" s="47" t="s">
        <v>16</v>
      </c>
      <c r="C479" s="13" t="s">
        <v>17</v>
      </c>
      <c r="D479" s="13" t="s">
        <v>18</v>
      </c>
      <c r="E479" s="13" t="s">
        <v>19</v>
      </c>
      <c r="F479" s="13" t="s">
        <v>20</v>
      </c>
      <c r="G479" s="13" t="s">
        <v>21</v>
      </c>
      <c r="H479" s="277"/>
      <c r="I479" s="273"/>
      <c r="J479" s="272"/>
    </row>
    <row r="480" s="267" customFormat="1" ht="15.6" spans="1:10">
      <c r="A480" s="273">
        <v>4</v>
      </c>
      <c r="B480" s="48" t="s">
        <v>102</v>
      </c>
      <c r="C480" s="18">
        <v>8</v>
      </c>
      <c r="D480" s="18">
        <v>5</v>
      </c>
      <c r="E480" s="43"/>
      <c r="F480" s="43"/>
      <c r="G480" s="43"/>
      <c r="H480" s="277"/>
      <c r="I480" s="273"/>
      <c r="J480" s="272"/>
    </row>
    <row r="481" s="267" customFormat="1" ht="15.6" spans="1:10">
      <c r="A481" s="273">
        <v>5</v>
      </c>
      <c r="B481" s="48" t="s">
        <v>61</v>
      </c>
      <c r="C481" s="18">
        <v>13</v>
      </c>
      <c r="D481" s="43"/>
      <c r="E481" s="43"/>
      <c r="F481" s="43"/>
      <c r="G481" s="43"/>
      <c r="H481" s="277"/>
      <c r="I481" s="273"/>
      <c r="J481" s="272"/>
    </row>
    <row r="482" s="267" customFormat="1" ht="15.6" spans="1:10">
      <c r="A482" s="273">
        <v>6</v>
      </c>
      <c r="B482" s="48" t="s">
        <v>147</v>
      </c>
      <c r="C482" s="43"/>
      <c r="D482" s="18">
        <v>1</v>
      </c>
      <c r="E482" s="18">
        <v>1</v>
      </c>
      <c r="F482" s="43"/>
      <c r="G482" s="43"/>
      <c r="H482" s="277"/>
      <c r="I482" s="273"/>
      <c r="J482" s="272"/>
    </row>
    <row r="483" s="267" customFormat="1" ht="15.6" spans="1:10">
      <c r="A483" s="273">
        <v>7</v>
      </c>
      <c r="B483" s="48" t="s">
        <v>203</v>
      </c>
      <c r="C483" s="43"/>
      <c r="D483" s="18">
        <v>1</v>
      </c>
      <c r="E483" s="43"/>
      <c r="F483" s="43"/>
      <c r="G483" s="43"/>
      <c r="H483" s="277"/>
      <c r="I483" s="273"/>
      <c r="J483" s="272"/>
    </row>
    <row r="484" s="267" customFormat="1" ht="15.6" spans="1:10">
      <c r="A484" s="273">
        <v>8</v>
      </c>
      <c r="B484" s="48" t="s">
        <v>124</v>
      </c>
      <c r="C484" s="43"/>
      <c r="D484" s="43"/>
      <c r="E484" s="18">
        <v>4</v>
      </c>
      <c r="F484" s="18">
        <v>1</v>
      </c>
      <c r="G484" s="43"/>
      <c r="H484" s="277"/>
      <c r="I484" s="273"/>
      <c r="J484" s="272"/>
    </row>
    <row r="485" s="267" customFormat="1" ht="15.6" spans="1:10">
      <c r="A485" s="273">
        <v>9</v>
      </c>
      <c r="B485" s="48" t="s">
        <v>62</v>
      </c>
      <c r="C485" s="43"/>
      <c r="D485" s="43"/>
      <c r="E485" s="43"/>
      <c r="F485" s="43"/>
      <c r="G485" s="18">
        <v>3</v>
      </c>
      <c r="H485" s="277"/>
      <c r="I485" s="273"/>
      <c r="J485" s="272"/>
    </row>
    <row r="486" s="267" customFormat="1" ht="15.6" spans="1:10">
      <c r="A486" s="273"/>
      <c r="B486" s="46" t="s">
        <v>6</v>
      </c>
      <c r="C486" s="13" t="s">
        <v>30</v>
      </c>
      <c r="D486" s="13"/>
      <c r="E486" s="13"/>
      <c r="F486" s="13"/>
      <c r="G486" s="273"/>
      <c r="H486" s="277"/>
      <c r="I486" s="273"/>
      <c r="J486" s="272"/>
    </row>
    <row r="487" s="267" customFormat="1" ht="15.6" spans="1:10">
      <c r="A487" s="273"/>
      <c r="B487" s="47" t="s">
        <v>8</v>
      </c>
      <c r="C487" s="13">
        <v>100</v>
      </c>
      <c r="D487" s="13">
        <v>200</v>
      </c>
      <c r="E487" s="13">
        <v>300</v>
      </c>
      <c r="F487" s="13" t="s">
        <v>31</v>
      </c>
      <c r="G487" s="273"/>
      <c r="H487" s="277"/>
      <c r="I487" s="273"/>
      <c r="J487" s="272"/>
    </row>
    <row r="488" s="267" customFormat="1" ht="15.6" spans="1:10">
      <c r="A488" s="273">
        <v>10</v>
      </c>
      <c r="B488" s="48" t="s">
        <v>32</v>
      </c>
      <c r="C488" s="43"/>
      <c r="D488" s="43"/>
      <c r="E488" s="43"/>
      <c r="F488" s="18">
        <v>8</v>
      </c>
      <c r="G488" s="273"/>
      <c r="H488" s="277"/>
      <c r="I488" s="273"/>
      <c r="J488" s="272"/>
    </row>
    <row r="489" s="267" customFormat="1" ht="15.6" spans="1:10">
      <c r="A489" s="273">
        <v>11</v>
      </c>
      <c r="B489" s="48" t="s">
        <v>65</v>
      </c>
      <c r="C489" s="43"/>
      <c r="D489" s="18">
        <v>2</v>
      </c>
      <c r="E489" s="18">
        <v>1</v>
      </c>
      <c r="F489" s="43"/>
      <c r="G489" s="273"/>
      <c r="H489" s="277"/>
      <c r="I489" s="273"/>
      <c r="J489" s="272"/>
    </row>
    <row r="490" s="267" customFormat="1" ht="15.6" spans="1:10">
      <c r="A490" s="273"/>
      <c r="B490" s="46" t="s">
        <v>6</v>
      </c>
      <c r="C490" s="13" t="s">
        <v>35</v>
      </c>
      <c r="D490" s="13"/>
      <c r="E490" s="13"/>
      <c r="F490" s="13"/>
      <c r="G490" s="273"/>
      <c r="H490" s="277"/>
      <c r="I490" s="273"/>
      <c r="J490" s="272"/>
    </row>
    <row r="491" s="267" customFormat="1" ht="15.6" spans="1:10">
      <c r="A491" s="273"/>
      <c r="B491" s="47" t="s">
        <v>8</v>
      </c>
      <c r="C491" s="13">
        <v>100</v>
      </c>
      <c r="D491" s="13">
        <v>200</v>
      </c>
      <c r="E491" s="13">
        <v>300</v>
      </c>
      <c r="F491" s="13" t="s">
        <v>31</v>
      </c>
      <c r="G491" s="273"/>
      <c r="H491" s="277"/>
      <c r="I491" s="273"/>
      <c r="J491" s="272"/>
    </row>
    <row r="492" s="267" customFormat="1" ht="15.6" spans="1:10">
      <c r="A492" s="273">
        <v>12</v>
      </c>
      <c r="B492" s="48" t="s">
        <v>69</v>
      </c>
      <c r="C492" s="43"/>
      <c r="D492" s="18">
        <v>3</v>
      </c>
      <c r="E492" s="43"/>
      <c r="F492" s="18">
        <v>3</v>
      </c>
      <c r="G492" s="273"/>
      <c r="H492" s="277"/>
      <c r="I492" s="273"/>
      <c r="J492" s="272"/>
    </row>
    <row r="493" s="267" customFormat="1" ht="15.6" spans="1:10">
      <c r="A493" s="273"/>
      <c r="B493" s="50" t="s">
        <v>6</v>
      </c>
      <c r="C493" s="20" t="s">
        <v>7</v>
      </c>
      <c r="D493" s="20"/>
      <c r="E493" s="20"/>
      <c r="F493" s="273"/>
      <c r="G493" s="273"/>
      <c r="H493" s="277"/>
      <c r="I493" s="273"/>
      <c r="J493" s="272"/>
    </row>
    <row r="494" s="267" customFormat="1" ht="15.6" spans="1:10">
      <c r="A494" s="273"/>
      <c r="B494" s="50"/>
      <c r="C494" s="20"/>
      <c r="D494" s="20"/>
      <c r="E494" s="20"/>
      <c r="F494" s="273"/>
      <c r="G494" s="273"/>
      <c r="H494" s="277"/>
      <c r="I494" s="273"/>
      <c r="J494" s="272"/>
    </row>
    <row r="495" s="267" customFormat="1" ht="15.6" spans="1:10">
      <c r="A495" s="273"/>
      <c r="B495" s="49" t="s">
        <v>8</v>
      </c>
      <c r="C495" s="22" t="s">
        <v>9</v>
      </c>
      <c r="D495" s="22" t="s">
        <v>10</v>
      </c>
      <c r="E495" s="22" t="s">
        <v>11</v>
      </c>
      <c r="F495" s="273"/>
      <c r="G495" s="273"/>
      <c r="H495" s="277"/>
      <c r="I495" s="273"/>
      <c r="J495" s="272"/>
    </row>
    <row r="496" s="267" customFormat="1" ht="15.6" spans="1:10">
      <c r="A496" s="273">
        <v>13</v>
      </c>
      <c r="B496" s="49" t="s">
        <v>111</v>
      </c>
      <c r="C496" s="23">
        <v>43.4</v>
      </c>
      <c r="D496" s="24"/>
      <c r="E496" s="24"/>
      <c r="F496" s="273"/>
      <c r="G496" s="273"/>
      <c r="H496" s="277"/>
      <c r="I496" s="273"/>
      <c r="J496" s="272"/>
    </row>
    <row r="497" s="267" customFormat="1" ht="15.6" spans="1:10">
      <c r="A497" s="273">
        <v>14</v>
      </c>
      <c r="B497" s="49" t="s">
        <v>70</v>
      </c>
      <c r="C497" s="23">
        <v>10.3</v>
      </c>
      <c r="D497" s="24"/>
      <c r="E497" s="24"/>
      <c r="F497" s="273"/>
      <c r="G497" s="273"/>
      <c r="H497" s="277"/>
      <c r="I497" s="273"/>
      <c r="J497" s="272"/>
    </row>
    <row r="498" s="267" customFormat="1" ht="15.6" spans="1:10">
      <c r="A498" s="273">
        <v>15</v>
      </c>
      <c r="B498" s="49" t="s">
        <v>118</v>
      </c>
      <c r="C498" s="24"/>
      <c r="D498" s="23">
        <v>126.7</v>
      </c>
      <c r="E498" s="24"/>
      <c r="F498" s="273"/>
      <c r="G498" s="273"/>
      <c r="H498" s="277"/>
      <c r="I498" s="273"/>
      <c r="J498" s="272"/>
    </row>
    <row r="499" s="267" customFormat="1" ht="15.6" spans="1:10">
      <c r="A499" s="273">
        <v>16</v>
      </c>
      <c r="B499" s="49" t="s">
        <v>91</v>
      </c>
      <c r="C499" s="23">
        <v>42.2</v>
      </c>
      <c r="D499" s="24"/>
      <c r="E499" s="24"/>
      <c r="F499" s="273"/>
      <c r="G499" s="273"/>
      <c r="H499" s="277"/>
      <c r="I499" s="273"/>
      <c r="J499" s="272"/>
    </row>
    <row r="500" s="267" customFormat="1" ht="15.6" spans="1:10">
      <c r="A500" s="273">
        <v>17</v>
      </c>
      <c r="B500" s="49" t="s">
        <v>92</v>
      </c>
      <c r="C500" s="23">
        <v>80.3</v>
      </c>
      <c r="D500" s="24"/>
      <c r="E500" s="24"/>
      <c r="F500" s="273"/>
      <c r="G500" s="273"/>
      <c r="H500" s="277"/>
      <c r="I500" s="273"/>
      <c r="J500" s="272"/>
    </row>
    <row r="501" s="267" customFormat="1" ht="15.6" spans="1:10">
      <c r="A501" s="273">
        <v>18</v>
      </c>
      <c r="B501" s="49" t="s">
        <v>267</v>
      </c>
      <c r="C501" s="23">
        <v>28.3</v>
      </c>
      <c r="D501" s="24"/>
      <c r="E501" s="24"/>
      <c r="F501" s="273"/>
      <c r="G501" s="273"/>
      <c r="H501" s="277"/>
      <c r="I501" s="273"/>
      <c r="J501" s="272"/>
    </row>
    <row r="502" s="267" customFormat="1" ht="15.6" spans="1:10">
      <c r="A502" s="273">
        <v>19</v>
      </c>
      <c r="B502" s="49" t="s">
        <v>12</v>
      </c>
      <c r="C502" s="24"/>
      <c r="D502" s="24"/>
      <c r="E502" s="23">
        <v>27.9</v>
      </c>
      <c r="F502" s="273"/>
      <c r="G502" s="273"/>
      <c r="H502" s="277"/>
      <c r="I502" s="273"/>
      <c r="J502" s="272"/>
    </row>
    <row r="503" s="267" customFormat="1" ht="15.6" spans="1:10">
      <c r="A503" s="273"/>
      <c r="B503" s="29" t="s">
        <v>40</v>
      </c>
      <c r="C503" s="26" t="s">
        <v>41</v>
      </c>
      <c r="D503" s="26"/>
      <c r="E503" s="26"/>
      <c r="F503" s="273"/>
      <c r="G503" s="273"/>
      <c r="H503" s="277"/>
      <c r="I503" s="273"/>
      <c r="J503" s="272"/>
    </row>
    <row r="504" s="267" customFormat="1" ht="15.6" spans="1:10">
      <c r="A504" s="273"/>
      <c r="B504" s="29"/>
      <c r="C504" s="13" t="s">
        <v>42</v>
      </c>
      <c r="D504" s="13" t="s">
        <v>43</v>
      </c>
      <c r="E504" s="13" t="s">
        <v>44</v>
      </c>
      <c r="F504" s="273"/>
      <c r="G504" s="273"/>
      <c r="H504" s="277"/>
      <c r="I504" s="273"/>
      <c r="J504" s="272"/>
    </row>
    <row r="505" s="267" customFormat="1" ht="15.6" spans="1:10">
      <c r="A505" s="273">
        <v>20</v>
      </c>
      <c r="B505" s="47" t="s">
        <v>190</v>
      </c>
      <c r="C505" s="16"/>
      <c r="D505" s="16"/>
      <c r="E505" s="18">
        <v>226.8</v>
      </c>
      <c r="F505" s="273"/>
      <c r="G505" s="273"/>
      <c r="H505" s="277"/>
      <c r="I505" s="273"/>
      <c r="J505" s="272"/>
    </row>
    <row r="506" s="267" customFormat="1" ht="15.6" spans="1:10">
      <c r="A506" s="273"/>
      <c r="B506" s="29" t="s">
        <v>40</v>
      </c>
      <c r="C506" s="26" t="s">
        <v>46</v>
      </c>
      <c r="D506" s="273"/>
      <c r="E506" s="273"/>
      <c r="F506" s="273"/>
      <c r="G506" s="273"/>
      <c r="H506" s="277"/>
      <c r="I506" s="273"/>
      <c r="J506" s="272"/>
    </row>
    <row r="507" s="267" customFormat="1" ht="15.6" spans="1:10">
      <c r="A507" s="273"/>
      <c r="B507" s="29"/>
      <c r="C507" s="26" t="s">
        <v>47</v>
      </c>
      <c r="D507" s="273"/>
      <c r="E507" s="273"/>
      <c r="F507" s="273"/>
      <c r="G507" s="273"/>
      <c r="H507" s="277"/>
      <c r="I507" s="273"/>
      <c r="J507" s="272"/>
    </row>
    <row r="508" s="267" customFormat="1" ht="15.6" spans="1:10">
      <c r="A508" s="273">
        <v>21</v>
      </c>
      <c r="B508" s="30" t="s">
        <v>192</v>
      </c>
      <c r="C508" s="18">
        <v>206.8</v>
      </c>
      <c r="D508" s="273"/>
      <c r="E508" s="273"/>
      <c r="F508" s="273"/>
      <c r="G508" s="273"/>
      <c r="H508" s="277"/>
      <c r="I508" s="273"/>
      <c r="J508" s="272"/>
    </row>
    <row r="509" s="267" customFormat="1" ht="15.6" spans="1:10">
      <c r="A509" s="273">
        <v>22</v>
      </c>
      <c r="B509" s="30" t="s">
        <v>73</v>
      </c>
      <c r="C509" s="18">
        <v>71.7</v>
      </c>
      <c r="D509" s="273"/>
      <c r="E509" s="273"/>
      <c r="F509" s="273"/>
      <c r="G509" s="273"/>
      <c r="H509" s="277"/>
      <c r="I509" s="273"/>
      <c r="J509" s="272"/>
    </row>
    <row r="510" s="267" customFormat="1" ht="15.6" spans="1:10">
      <c r="A510" s="273">
        <v>23</v>
      </c>
      <c r="B510" s="30" t="s">
        <v>48</v>
      </c>
      <c r="C510" s="18">
        <v>106.4</v>
      </c>
      <c r="D510" s="273"/>
      <c r="E510" s="273"/>
      <c r="F510" s="273"/>
      <c r="G510" s="273"/>
      <c r="H510" s="277"/>
      <c r="I510" s="273"/>
      <c r="J510" s="272"/>
    </row>
    <row r="511" s="267" customFormat="1" ht="15.6" spans="1:10">
      <c r="A511" s="273"/>
      <c r="B511" s="29" t="s">
        <v>241</v>
      </c>
      <c r="C511" s="26">
        <v>20</v>
      </c>
      <c r="D511" s="26"/>
      <c r="E511" s="26"/>
      <c r="F511" s="273"/>
      <c r="G511" s="273"/>
      <c r="H511" s="277"/>
      <c r="I511" s="273"/>
      <c r="J511" s="272"/>
    </row>
    <row r="512" s="267" customFormat="1" ht="15.6" spans="1:10">
      <c r="A512" s="273">
        <v>25</v>
      </c>
      <c r="B512" s="30" t="s">
        <v>268</v>
      </c>
      <c r="C512" s="16"/>
      <c r="D512" s="16">
        <v>25</v>
      </c>
      <c r="E512" s="16"/>
      <c r="F512" s="273"/>
      <c r="G512" s="273"/>
      <c r="H512" s="277"/>
      <c r="I512" s="273"/>
      <c r="J512" s="272"/>
    </row>
    <row r="513" s="267" customFormat="1" ht="15.6" spans="1:10">
      <c r="A513" s="273"/>
      <c r="B513" s="302" t="s">
        <v>40</v>
      </c>
      <c r="C513" s="28" t="s">
        <v>269</v>
      </c>
      <c r="D513" s="16"/>
      <c r="E513" s="16"/>
      <c r="F513" s="273"/>
      <c r="G513" s="273"/>
      <c r="H513" s="277"/>
      <c r="I513" s="273"/>
      <c r="J513" s="272"/>
    </row>
    <row r="514" s="267" customFormat="1" ht="15.6" spans="1:10">
      <c r="A514" s="273"/>
      <c r="B514" s="303"/>
      <c r="C514" s="28"/>
      <c r="D514" s="16"/>
      <c r="E514" s="16"/>
      <c r="F514" s="273"/>
      <c r="G514" s="273"/>
      <c r="H514" s="277"/>
      <c r="I514" s="273"/>
      <c r="J514" s="272"/>
    </row>
    <row r="515" s="267" customFormat="1" ht="15.6" spans="1:10">
      <c r="A515" s="273">
        <v>26</v>
      </c>
      <c r="B515" s="30" t="s">
        <v>270</v>
      </c>
      <c r="C515" s="15">
        <v>7</v>
      </c>
      <c r="D515" s="16"/>
      <c r="E515" s="16"/>
      <c r="F515" s="273"/>
      <c r="G515" s="273"/>
      <c r="H515" s="277"/>
      <c r="I515" s="273"/>
      <c r="J515" s="272"/>
    </row>
    <row r="516" s="267" customFormat="1" ht="15.6" spans="1:10">
      <c r="A516" s="273"/>
      <c r="B516" s="46" t="s">
        <v>6</v>
      </c>
      <c r="C516" s="26" t="s">
        <v>49</v>
      </c>
      <c r="D516" s="26"/>
      <c r="E516" s="26"/>
      <c r="F516" s="273"/>
      <c r="G516" s="273"/>
      <c r="H516" s="277"/>
      <c r="I516" s="273"/>
      <c r="J516" s="272"/>
    </row>
    <row r="517" s="267" customFormat="1" ht="15.6" spans="1:10">
      <c r="A517" s="273"/>
      <c r="B517" s="47" t="s">
        <v>50</v>
      </c>
      <c r="C517" s="26">
        <v>100</v>
      </c>
      <c r="D517" s="26">
        <v>200</v>
      </c>
      <c r="E517" s="26" t="s">
        <v>51</v>
      </c>
      <c r="F517" s="273"/>
      <c r="G517" s="273"/>
      <c r="H517" s="277"/>
      <c r="I517" s="273"/>
      <c r="J517" s="272"/>
    </row>
    <row r="518" s="267" customFormat="1" ht="15.6" spans="1:10">
      <c r="A518" s="273">
        <v>27</v>
      </c>
      <c r="B518" s="48" t="s">
        <v>271</v>
      </c>
      <c r="C518" s="18">
        <v>4</v>
      </c>
      <c r="D518" s="43"/>
      <c r="E518" s="43"/>
      <c r="F518" s="273"/>
      <c r="G518" s="273"/>
      <c r="H518" s="277"/>
      <c r="I518" s="273"/>
      <c r="J518" s="272"/>
    </row>
    <row r="519" s="267" customFormat="1" ht="15.6" spans="1:10">
      <c r="A519" s="273">
        <v>28</v>
      </c>
      <c r="B519" s="48" t="s">
        <v>199</v>
      </c>
      <c r="C519" s="43"/>
      <c r="D519" s="18">
        <v>1</v>
      </c>
      <c r="E519" s="18">
        <v>10</v>
      </c>
      <c r="F519" s="273"/>
      <c r="G519" s="273"/>
      <c r="H519" s="277"/>
      <c r="I519" s="273"/>
      <c r="J519" s="272"/>
    </row>
    <row r="520" s="267" customFormat="1" ht="15.6" spans="1:10">
      <c r="A520" s="273">
        <v>29</v>
      </c>
      <c r="B520" s="48" t="s">
        <v>52</v>
      </c>
      <c r="C520" s="43"/>
      <c r="D520" s="18">
        <v>1</v>
      </c>
      <c r="E520" s="43"/>
      <c r="F520" s="273"/>
      <c r="G520" s="273"/>
      <c r="H520" s="277"/>
      <c r="I520" s="273"/>
      <c r="J520" s="272"/>
    </row>
    <row r="521" s="267" customFormat="1" ht="15.6" spans="1:10">
      <c r="A521" s="273">
        <v>30</v>
      </c>
      <c r="B521" s="48" t="s">
        <v>53</v>
      </c>
      <c r="C521" s="18">
        <v>1</v>
      </c>
      <c r="D521" s="18">
        <v>3</v>
      </c>
      <c r="E521" s="18">
        <v>4</v>
      </c>
      <c r="F521" s="273"/>
      <c r="G521" s="273"/>
      <c r="H521" s="277"/>
      <c r="I521" s="273"/>
      <c r="J521" s="272"/>
    </row>
    <row r="522" s="267" customFormat="1" ht="15.6" spans="1:10">
      <c r="A522" s="273">
        <v>31</v>
      </c>
      <c r="B522" s="48" t="s">
        <v>252</v>
      </c>
      <c r="C522" s="43"/>
      <c r="D522" s="18">
        <v>1</v>
      </c>
      <c r="E522" s="43"/>
      <c r="F522" s="273"/>
      <c r="G522" s="273"/>
      <c r="H522" s="277"/>
      <c r="I522" s="273"/>
      <c r="J522" s="272"/>
    </row>
    <row r="523" s="267" customFormat="1" ht="15.6" spans="1:10">
      <c r="A523" s="273">
        <v>32</v>
      </c>
      <c r="B523" s="48" t="s">
        <v>55</v>
      </c>
      <c r="C523" s="43"/>
      <c r="D523" s="43"/>
      <c r="E523" s="18">
        <v>3</v>
      </c>
      <c r="F523" s="273"/>
      <c r="G523" s="273"/>
      <c r="H523" s="277"/>
      <c r="I523" s="273"/>
      <c r="J523" s="272"/>
    </row>
    <row r="524" s="267" customFormat="1" ht="15.6" spans="1:10">
      <c r="A524" s="273">
        <v>33</v>
      </c>
      <c r="B524" s="48" t="s">
        <v>86</v>
      </c>
      <c r="C524" s="18">
        <v>2</v>
      </c>
      <c r="D524" s="43"/>
      <c r="E524" s="43"/>
      <c r="F524" s="273"/>
      <c r="G524" s="273"/>
      <c r="H524" s="277"/>
      <c r="I524" s="273"/>
      <c r="J524" s="272"/>
    </row>
    <row r="525" s="267" customFormat="1" ht="31.2" spans="1:10">
      <c r="A525" s="273" t="s">
        <v>272</v>
      </c>
      <c r="B525" s="273"/>
      <c r="C525" s="273"/>
      <c r="D525" s="273"/>
      <c r="E525" s="273"/>
      <c r="F525" s="273"/>
      <c r="G525" s="273"/>
      <c r="H525" s="284" t="s">
        <v>273</v>
      </c>
      <c r="I525" s="275" t="s">
        <v>4</v>
      </c>
    </row>
    <row r="526" s="267" customFormat="1" ht="15.6" spans="1:10">
      <c r="A526" s="276" t="s">
        <v>5</v>
      </c>
      <c r="B526" s="46" t="s">
        <v>6</v>
      </c>
      <c r="C526" s="13" t="s">
        <v>15</v>
      </c>
      <c r="D526" s="13"/>
      <c r="E526" s="13"/>
      <c r="F526" s="13"/>
      <c r="G526" s="13"/>
      <c r="H526" s="277"/>
      <c r="I526" s="273"/>
      <c r="J526" s="272"/>
    </row>
    <row r="527" s="267" customFormat="1" ht="15.6" spans="1:10">
      <c r="A527" s="273"/>
      <c r="B527" s="47" t="s">
        <v>16</v>
      </c>
      <c r="C527" s="13" t="s">
        <v>17</v>
      </c>
      <c r="D527" s="13" t="s">
        <v>18</v>
      </c>
      <c r="E527" s="13" t="s">
        <v>19</v>
      </c>
      <c r="F527" s="13" t="s">
        <v>20</v>
      </c>
      <c r="G527" s="13" t="s">
        <v>21</v>
      </c>
      <c r="H527" s="277"/>
      <c r="I527" s="273"/>
      <c r="J527" s="272"/>
    </row>
    <row r="528" s="267" customFormat="1" ht="15.6" spans="1:10">
      <c r="A528" s="273">
        <v>1</v>
      </c>
      <c r="B528" s="47" t="s">
        <v>115</v>
      </c>
      <c r="C528" s="43"/>
      <c r="D528" s="43"/>
      <c r="E528" s="18">
        <v>2</v>
      </c>
      <c r="F528" s="43"/>
      <c r="G528" s="43"/>
      <c r="H528" s="277"/>
      <c r="I528" s="273"/>
      <c r="J528" s="272"/>
    </row>
    <row r="529" s="267" customFormat="1" ht="15.6" spans="1:10">
      <c r="A529" s="273"/>
      <c r="B529" s="46" t="s">
        <v>6</v>
      </c>
      <c r="C529" s="13" t="s">
        <v>24</v>
      </c>
      <c r="D529" s="13"/>
      <c r="E529" s="13"/>
      <c r="F529" s="13"/>
      <c r="G529" s="13"/>
      <c r="H529" s="277"/>
      <c r="I529" s="273"/>
      <c r="J529" s="272"/>
    </row>
    <row r="530" s="267" customFormat="1" ht="15.6" spans="1:10">
      <c r="A530" s="273"/>
      <c r="B530" s="47" t="s">
        <v>16</v>
      </c>
      <c r="C530" s="13" t="s">
        <v>17</v>
      </c>
      <c r="D530" s="13" t="s">
        <v>18</v>
      </c>
      <c r="E530" s="13" t="s">
        <v>19</v>
      </c>
      <c r="F530" s="13" t="s">
        <v>20</v>
      </c>
      <c r="G530" s="13" t="s">
        <v>21</v>
      </c>
      <c r="H530" s="277"/>
      <c r="I530" s="273"/>
      <c r="J530" s="272"/>
    </row>
    <row r="531" s="267" customFormat="1" ht="15.6" spans="1:10">
      <c r="A531" s="273">
        <v>2</v>
      </c>
      <c r="B531" s="48" t="s">
        <v>107</v>
      </c>
      <c r="C531" s="18">
        <v>6</v>
      </c>
      <c r="D531" s="43"/>
      <c r="E531" s="43"/>
      <c r="F531" s="43"/>
      <c r="G531" s="43"/>
      <c r="H531" s="277"/>
      <c r="I531" s="273"/>
      <c r="J531" s="272"/>
    </row>
    <row r="532" s="267" customFormat="1" ht="15.6" spans="1:10">
      <c r="A532" s="273"/>
      <c r="B532" s="46" t="s">
        <v>6</v>
      </c>
      <c r="C532" s="13" t="s">
        <v>30</v>
      </c>
      <c r="D532" s="13"/>
      <c r="E532" s="13"/>
      <c r="F532" s="13"/>
      <c r="G532" s="273"/>
      <c r="H532" s="277"/>
      <c r="I532" s="273"/>
      <c r="J532" s="272"/>
    </row>
    <row r="533" s="267" customFormat="1" ht="15.6" spans="1:10">
      <c r="A533" s="273"/>
      <c r="B533" s="47" t="s">
        <v>8</v>
      </c>
      <c r="C533" s="13">
        <v>100</v>
      </c>
      <c r="D533" s="13">
        <v>200</v>
      </c>
      <c r="E533" s="13">
        <v>300</v>
      </c>
      <c r="F533" s="13" t="s">
        <v>31</v>
      </c>
      <c r="G533" s="273"/>
      <c r="H533" s="277"/>
      <c r="I533" s="273"/>
      <c r="J533" s="272"/>
    </row>
    <row r="534" s="267" customFormat="1" ht="15.6" spans="1:10">
      <c r="A534" s="273">
        <v>3</v>
      </c>
      <c r="B534" s="48" t="s">
        <v>111</v>
      </c>
      <c r="C534" s="18">
        <v>6</v>
      </c>
      <c r="D534" s="43"/>
      <c r="E534" s="43"/>
      <c r="F534" s="43"/>
      <c r="G534" s="273"/>
      <c r="H534" s="277"/>
      <c r="I534" s="273"/>
      <c r="J534" s="272"/>
    </row>
    <row r="535" s="267" customFormat="1" ht="15.6" spans="1:10">
      <c r="A535" s="273">
        <v>4</v>
      </c>
      <c r="B535" s="48" t="s">
        <v>32</v>
      </c>
      <c r="C535" s="43"/>
      <c r="D535" s="43"/>
      <c r="E535" s="18">
        <v>8</v>
      </c>
      <c r="F535" s="43"/>
      <c r="G535" s="273"/>
      <c r="H535" s="277"/>
      <c r="I535" s="273"/>
      <c r="J535" s="272"/>
    </row>
    <row r="536" s="267" customFormat="1" ht="15.6" spans="1:10">
      <c r="A536" s="273">
        <v>5</v>
      </c>
      <c r="B536" s="48" t="s">
        <v>64</v>
      </c>
      <c r="C536" s="43"/>
      <c r="D536" s="43"/>
      <c r="E536" s="43"/>
      <c r="F536" s="18">
        <v>9</v>
      </c>
      <c r="G536" s="273"/>
      <c r="H536" s="277"/>
      <c r="I536" s="273"/>
      <c r="J536" s="272"/>
    </row>
    <row r="537" s="267" customFormat="1" ht="15.6" spans="1:10">
      <c r="A537" s="273">
        <v>6</v>
      </c>
      <c r="B537" s="48" t="s">
        <v>168</v>
      </c>
      <c r="C537" s="18">
        <v>3</v>
      </c>
      <c r="D537" s="43"/>
      <c r="E537" s="43"/>
      <c r="F537" s="43"/>
      <c r="G537" s="273"/>
      <c r="H537" s="277"/>
      <c r="I537" s="273"/>
      <c r="J537" s="272"/>
    </row>
    <row r="538" s="267" customFormat="1" ht="15.6" spans="1:10">
      <c r="A538" s="273">
        <v>7</v>
      </c>
      <c r="B538" s="48" t="s">
        <v>110</v>
      </c>
      <c r="C538" s="43"/>
      <c r="D538" s="43"/>
      <c r="E538" s="18">
        <v>6</v>
      </c>
      <c r="F538" s="43"/>
      <c r="G538" s="273"/>
      <c r="H538" s="277"/>
      <c r="I538" s="273"/>
      <c r="J538" s="272"/>
    </row>
    <row r="539" s="267" customFormat="1" ht="15.6" spans="1:10">
      <c r="A539" s="273">
        <v>8</v>
      </c>
      <c r="B539" s="48" t="s">
        <v>177</v>
      </c>
      <c r="C539" s="18">
        <v>8</v>
      </c>
      <c r="D539" s="43"/>
      <c r="E539" s="43"/>
      <c r="F539" s="43"/>
      <c r="G539" s="273"/>
      <c r="H539" s="277"/>
      <c r="I539" s="273"/>
      <c r="J539" s="272"/>
    </row>
    <row r="540" s="267" customFormat="1" ht="15.6" spans="1:10">
      <c r="A540" s="273">
        <v>9</v>
      </c>
      <c r="B540" s="48" t="s">
        <v>66</v>
      </c>
      <c r="C540" s="43"/>
      <c r="D540" s="43"/>
      <c r="E540" s="43"/>
      <c r="F540" s="18">
        <v>5</v>
      </c>
      <c r="G540" s="273"/>
      <c r="H540" s="277"/>
      <c r="I540" s="273"/>
      <c r="J540" s="272"/>
    </row>
    <row r="541" s="267" customFormat="1" ht="15.6" spans="1:10">
      <c r="A541" s="273"/>
      <c r="B541" s="46" t="s">
        <v>6</v>
      </c>
      <c r="C541" s="13" t="s">
        <v>35</v>
      </c>
      <c r="D541" s="13"/>
      <c r="E541" s="13"/>
      <c r="F541" s="13"/>
      <c r="G541" s="273"/>
      <c r="H541" s="277"/>
      <c r="I541" s="273"/>
      <c r="J541" s="272"/>
    </row>
    <row r="542" s="267" customFormat="1" ht="15.6" spans="1:10">
      <c r="A542" s="273"/>
      <c r="B542" s="47" t="s">
        <v>8</v>
      </c>
      <c r="C542" s="13">
        <v>100</v>
      </c>
      <c r="D542" s="13">
        <v>200</v>
      </c>
      <c r="E542" s="13">
        <v>300</v>
      </c>
      <c r="F542" s="13" t="s">
        <v>31</v>
      </c>
      <c r="G542" s="273"/>
      <c r="H542" s="277"/>
      <c r="I542" s="273"/>
      <c r="J542" s="272"/>
    </row>
    <row r="543" s="267" customFormat="1" ht="15.6" spans="1:10">
      <c r="A543" s="273">
        <v>10</v>
      </c>
      <c r="B543" s="48" t="s">
        <v>141</v>
      </c>
      <c r="C543" s="43"/>
      <c r="D543" s="18">
        <v>1</v>
      </c>
      <c r="E543" s="43"/>
      <c r="F543" s="43"/>
      <c r="G543" s="273"/>
      <c r="H543" s="277"/>
      <c r="I543" s="273"/>
      <c r="J543" s="272"/>
    </row>
    <row r="544" s="267" customFormat="1" ht="15.6" spans="1:10">
      <c r="A544" s="273">
        <v>11</v>
      </c>
      <c r="B544" s="48" t="s">
        <v>81</v>
      </c>
      <c r="C544" s="18">
        <v>2</v>
      </c>
      <c r="D544" s="43"/>
      <c r="E544" s="43"/>
      <c r="F544" s="43"/>
      <c r="G544" s="273"/>
      <c r="H544" s="277"/>
      <c r="I544" s="273"/>
      <c r="J544" s="272"/>
    </row>
    <row r="545" s="267" customFormat="1" ht="15.6" spans="1:10">
      <c r="A545" s="273"/>
      <c r="B545" s="50" t="s">
        <v>6</v>
      </c>
      <c r="C545" s="20" t="s">
        <v>7</v>
      </c>
      <c r="D545" s="20"/>
      <c r="E545" s="20"/>
      <c r="F545" s="273"/>
      <c r="G545" s="273"/>
      <c r="H545" s="277"/>
      <c r="I545" s="273"/>
      <c r="J545" s="272"/>
    </row>
    <row r="546" s="267" customFormat="1" ht="15.6" spans="1:10">
      <c r="A546" s="273"/>
      <c r="B546" s="50"/>
      <c r="C546" s="20"/>
      <c r="D546" s="20"/>
      <c r="E546" s="20"/>
      <c r="F546" s="273"/>
      <c r="G546" s="273"/>
      <c r="H546" s="277"/>
      <c r="I546" s="273"/>
      <c r="J546" s="272"/>
    </row>
    <row r="547" s="267" customFormat="1" ht="15.6" spans="1:10">
      <c r="A547" s="273"/>
      <c r="B547" s="49" t="s">
        <v>8</v>
      </c>
      <c r="C547" s="22" t="s">
        <v>9</v>
      </c>
      <c r="D547" s="22" t="s">
        <v>10</v>
      </c>
      <c r="E547" s="22" t="s">
        <v>11</v>
      </c>
      <c r="F547" s="273"/>
      <c r="G547" s="273"/>
      <c r="H547" s="277"/>
      <c r="I547" s="273"/>
      <c r="J547" s="272"/>
    </row>
    <row r="548" s="267" customFormat="1" ht="15.6" spans="1:10">
      <c r="A548" s="273">
        <v>12</v>
      </c>
      <c r="B548" s="49" t="s">
        <v>96</v>
      </c>
      <c r="C548" s="23">
        <v>73.4</v>
      </c>
      <c r="D548" s="24"/>
      <c r="E548" s="24"/>
      <c r="F548" s="273"/>
      <c r="G548" s="273"/>
      <c r="H548" s="277"/>
      <c r="I548" s="273"/>
      <c r="J548" s="272"/>
    </row>
    <row r="549" s="267" customFormat="1" ht="15.6" spans="1:10">
      <c r="A549" s="273">
        <v>13</v>
      </c>
      <c r="B549" s="49" t="s">
        <v>38</v>
      </c>
      <c r="C549" s="23">
        <v>18</v>
      </c>
      <c r="D549" s="24"/>
      <c r="E549" s="24"/>
      <c r="F549" s="273"/>
      <c r="G549" s="273"/>
      <c r="H549" s="277"/>
      <c r="I549" s="273"/>
      <c r="J549" s="272"/>
    </row>
    <row r="550" s="267" customFormat="1" ht="15.6" spans="1:10">
      <c r="A550" s="273">
        <v>14</v>
      </c>
      <c r="B550" s="49" t="s">
        <v>91</v>
      </c>
      <c r="C550" s="23">
        <v>41.1</v>
      </c>
      <c r="D550" s="24"/>
      <c r="E550" s="24"/>
      <c r="F550" s="273"/>
      <c r="G550" s="273"/>
      <c r="H550" s="277"/>
      <c r="I550" s="273"/>
      <c r="J550" s="272"/>
    </row>
    <row r="551" s="267" customFormat="1" ht="15.6" spans="1:10">
      <c r="A551" s="273">
        <v>15</v>
      </c>
      <c r="B551" s="49" t="s">
        <v>80</v>
      </c>
      <c r="C551" s="23">
        <v>17.7</v>
      </c>
      <c r="D551" s="24"/>
      <c r="E551" s="24"/>
      <c r="F551" s="273"/>
      <c r="G551" s="273"/>
      <c r="H551" s="277"/>
      <c r="I551" s="273"/>
      <c r="J551" s="272"/>
    </row>
    <row r="552" s="267" customFormat="1" ht="15.6" spans="1:10">
      <c r="A552" s="273">
        <v>16</v>
      </c>
      <c r="B552" s="49" t="s">
        <v>81</v>
      </c>
      <c r="C552" s="23">
        <v>8.7</v>
      </c>
      <c r="D552" s="24"/>
      <c r="E552" s="24"/>
      <c r="F552" s="273"/>
      <c r="G552" s="273"/>
      <c r="H552" s="277"/>
      <c r="I552" s="273"/>
      <c r="J552" s="272"/>
    </row>
    <row r="553" s="267" customFormat="1" ht="15.6" spans="1:10">
      <c r="A553" s="273">
        <v>17</v>
      </c>
      <c r="B553" s="49" t="s">
        <v>92</v>
      </c>
      <c r="C553" s="23">
        <v>149</v>
      </c>
      <c r="D553" s="24"/>
      <c r="E553" s="24"/>
      <c r="F553" s="273"/>
      <c r="G553" s="273"/>
      <c r="H553" s="277"/>
      <c r="I553" s="273"/>
      <c r="J553" s="272"/>
    </row>
    <row r="554" s="267" customFormat="1" ht="15.6" spans="1:10">
      <c r="A554" s="273">
        <v>18</v>
      </c>
      <c r="B554" s="49" t="s">
        <v>267</v>
      </c>
      <c r="C554" s="23">
        <v>4.6</v>
      </c>
      <c r="D554" s="24"/>
      <c r="E554" s="24"/>
      <c r="F554" s="273"/>
      <c r="G554" s="273"/>
      <c r="H554" s="277"/>
      <c r="I554" s="273"/>
      <c r="J554" s="272"/>
    </row>
    <row r="555" s="267" customFormat="1" ht="15.6" spans="1:10">
      <c r="A555" s="273"/>
      <c r="B555" s="29" t="s">
        <v>40</v>
      </c>
      <c r="C555" s="26" t="s">
        <v>46</v>
      </c>
      <c r="D555" s="273"/>
      <c r="E555" s="273"/>
      <c r="F555" s="273"/>
      <c r="G555" s="273"/>
      <c r="H555" s="277"/>
      <c r="I555" s="273"/>
      <c r="J555" s="272"/>
    </row>
    <row r="556" s="267" customFormat="1" ht="15.6" spans="1:10">
      <c r="A556" s="273"/>
      <c r="B556" s="29"/>
      <c r="C556" s="26" t="s">
        <v>47</v>
      </c>
      <c r="D556" s="273"/>
      <c r="E556" s="273"/>
      <c r="F556" s="273"/>
      <c r="G556" s="273"/>
      <c r="H556" s="277"/>
      <c r="I556" s="273"/>
      <c r="J556" s="272"/>
    </row>
    <row r="557" s="267" customFormat="1" ht="15.6" spans="1:10">
      <c r="A557" s="273">
        <v>19</v>
      </c>
      <c r="B557" s="30" t="s">
        <v>48</v>
      </c>
      <c r="C557" s="18">
        <v>88.2</v>
      </c>
      <c r="D557" s="273"/>
      <c r="E557" s="273"/>
      <c r="F557" s="273"/>
      <c r="G557" s="273"/>
      <c r="H557" s="277"/>
      <c r="I557" s="273"/>
      <c r="J557" s="272"/>
    </row>
    <row r="558" s="267" customFormat="1" ht="15.6" spans="1:10">
      <c r="A558" s="273">
        <v>20</v>
      </c>
      <c r="B558" s="30" t="s">
        <v>274</v>
      </c>
      <c r="C558" s="18">
        <v>0.4</v>
      </c>
      <c r="D558" s="273"/>
      <c r="E558" s="273"/>
      <c r="F558" s="273"/>
      <c r="G558" s="273"/>
      <c r="H558" s="277"/>
      <c r="I558" s="273"/>
      <c r="J558" s="272"/>
    </row>
    <row r="559" s="267" customFormat="1" ht="15.6" spans="1:10">
      <c r="A559" s="273"/>
      <c r="B559" s="29" t="s">
        <v>241</v>
      </c>
      <c r="C559" s="26">
        <v>30</v>
      </c>
      <c r="D559" s="26"/>
      <c r="E559" s="26"/>
      <c r="F559" s="273"/>
      <c r="G559" s="273"/>
      <c r="H559" s="277"/>
      <c r="I559" s="273"/>
      <c r="J559" s="272"/>
    </row>
    <row r="560" s="267" customFormat="1" ht="15.6" spans="1:10">
      <c r="A560" s="273"/>
      <c r="B560" s="46" t="s">
        <v>6</v>
      </c>
      <c r="C560" s="26" t="s">
        <v>49</v>
      </c>
      <c r="D560" s="26"/>
      <c r="E560" s="26"/>
      <c r="F560" s="273"/>
      <c r="G560" s="273"/>
      <c r="H560" s="277"/>
      <c r="I560" s="273"/>
      <c r="J560" s="272"/>
    </row>
    <row r="561" s="267" customFormat="1" ht="15.6" spans="1:10">
      <c r="A561" s="273"/>
      <c r="B561" s="47" t="s">
        <v>50</v>
      </c>
      <c r="C561" s="26">
        <v>100</v>
      </c>
      <c r="D561" s="26">
        <v>200</v>
      </c>
      <c r="E561" s="26" t="s">
        <v>51</v>
      </c>
      <c r="F561" s="273"/>
      <c r="G561" s="273"/>
      <c r="H561" s="277"/>
      <c r="I561" s="273"/>
      <c r="J561" s="272"/>
    </row>
    <row r="562" s="267" customFormat="1" ht="15.6" spans="1:10">
      <c r="A562" s="273">
        <v>22</v>
      </c>
      <c r="B562" s="48" t="s">
        <v>275</v>
      </c>
      <c r="C562" s="43"/>
      <c r="D562" s="18">
        <v>1</v>
      </c>
      <c r="E562" s="43"/>
      <c r="F562" s="273"/>
      <c r="G562" s="273"/>
      <c r="H562" s="277"/>
      <c r="I562" s="273"/>
      <c r="J562" s="272"/>
    </row>
    <row r="563" s="267" customFormat="1" ht="15.6" spans="1:10">
      <c r="A563" s="273">
        <v>23</v>
      </c>
      <c r="B563" s="48" t="s">
        <v>52</v>
      </c>
      <c r="C563" s="18">
        <v>1</v>
      </c>
      <c r="D563" s="18">
        <v>4</v>
      </c>
      <c r="E563" s="43"/>
      <c r="F563" s="273"/>
      <c r="G563" s="273"/>
      <c r="H563" s="277"/>
      <c r="I563" s="273"/>
      <c r="J563" s="272"/>
    </row>
    <row r="564" s="267" customFormat="1" ht="15.6" spans="1:10">
      <c r="A564" s="273">
        <v>24</v>
      </c>
      <c r="B564" s="48" t="s">
        <v>200</v>
      </c>
      <c r="C564" s="18">
        <v>1</v>
      </c>
      <c r="D564" s="43"/>
      <c r="E564" s="43"/>
      <c r="F564" s="273"/>
      <c r="G564" s="273"/>
      <c r="H564" s="277"/>
      <c r="I564" s="273"/>
      <c r="J564" s="272"/>
    </row>
    <row r="565" s="267" customFormat="1" ht="15.6" spans="1:10">
      <c r="A565" s="273">
        <v>25</v>
      </c>
      <c r="B565" s="48" t="s">
        <v>253</v>
      </c>
      <c r="C565" s="43"/>
      <c r="D565" s="18">
        <v>9</v>
      </c>
      <c r="E565" s="43"/>
      <c r="F565" s="273"/>
      <c r="G565" s="273"/>
      <c r="H565" s="277"/>
      <c r="I565" s="273"/>
      <c r="J565" s="272"/>
    </row>
    <row r="566" s="267" customFormat="1" ht="31.2" spans="1:10">
      <c r="A566" s="273" t="s">
        <v>276</v>
      </c>
      <c r="B566" s="273"/>
      <c r="C566" s="273"/>
      <c r="D566" s="273"/>
      <c r="E566" s="273"/>
      <c r="F566" s="273"/>
      <c r="G566" s="273"/>
      <c r="H566" s="284" t="s">
        <v>277</v>
      </c>
      <c r="I566" s="275" t="s">
        <v>4</v>
      </c>
    </row>
    <row r="567" s="267" customFormat="1" ht="15.6" spans="1:10">
      <c r="A567" s="276" t="s">
        <v>5</v>
      </c>
      <c r="B567" s="46" t="s">
        <v>6</v>
      </c>
      <c r="C567" s="13" t="s">
        <v>24</v>
      </c>
      <c r="D567" s="13"/>
      <c r="E567" s="13"/>
      <c r="F567" s="13"/>
      <c r="G567" s="13"/>
      <c r="H567" s="277"/>
      <c r="I567" s="273"/>
      <c r="J567" s="272"/>
    </row>
    <row r="568" s="267" customFormat="1" ht="15.6" spans="1:10">
      <c r="A568" s="273"/>
      <c r="B568" s="47" t="s">
        <v>16</v>
      </c>
      <c r="C568" s="13" t="s">
        <v>17</v>
      </c>
      <c r="D568" s="13" t="s">
        <v>18</v>
      </c>
      <c r="E568" s="13" t="s">
        <v>19</v>
      </c>
      <c r="F568" s="13" t="s">
        <v>20</v>
      </c>
      <c r="G568" s="13" t="s">
        <v>21</v>
      </c>
      <c r="H568" s="277"/>
      <c r="I568" s="273"/>
      <c r="J568" s="272"/>
    </row>
    <row r="569" s="267" customFormat="1" ht="15.6" spans="1:10">
      <c r="A569" s="273">
        <v>1</v>
      </c>
      <c r="B569" s="48" t="s">
        <v>107</v>
      </c>
      <c r="C569" s="18">
        <v>6</v>
      </c>
      <c r="D569" s="43"/>
      <c r="E569" s="43"/>
      <c r="F569" s="43"/>
      <c r="G569" s="43"/>
      <c r="H569" s="277"/>
      <c r="I569" s="273"/>
      <c r="J569" s="272"/>
    </row>
    <row r="570" s="267" customFormat="1" ht="15.6" spans="1:10">
      <c r="A570" s="273">
        <v>2</v>
      </c>
      <c r="B570" s="48" t="s">
        <v>203</v>
      </c>
      <c r="C570" s="18">
        <v>2</v>
      </c>
      <c r="D570" s="18">
        <v>3</v>
      </c>
      <c r="E570" s="18">
        <v>1</v>
      </c>
      <c r="F570" s="43"/>
      <c r="G570" s="43"/>
      <c r="H570" s="277"/>
      <c r="I570" s="273"/>
      <c r="J570" s="272"/>
    </row>
    <row r="571" s="267" customFormat="1" ht="15.6" spans="1:10">
      <c r="A571" s="273"/>
      <c r="B571" s="46" t="s">
        <v>6</v>
      </c>
      <c r="C571" s="13" t="s">
        <v>35</v>
      </c>
      <c r="D571" s="13"/>
      <c r="E571" s="13"/>
      <c r="F571" s="13"/>
      <c r="G571" s="273"/>
      <c r="H571" s="277"/>
      <c r="I571" s="273"/>
      <c r="J571" s="272"/>
    </row>
    <row r="572" s="267" customFormat="1" ht="15.6" spans="1:10">
      <c r="A572" s="273"/>
      <c r="B572" s="47" t="s">
        <v>8</v>
      </c>
      <c r="C572" s="13">
        <v>100</v>
      </c>
      <c r="D572" s="13">
        <v>200</v>
      </c>
      <c r="E572" s="13">
        <v>300</v>
      </c>
      <c r="F572" s="13" t="s">
        <v>31</v>
      </c>
      <c r="G572" s="273"/>
      <c r="H572" s="277"/>
      <c r="I572" s="273"/>
      <c r="J572" s="272"/>
    </row>
    <row r="573" s="267" customFormat="1" ht="15.6" spans="1:10">
      <c r="A573" s="273">
        <v>3</v>
      </c>
      <c r="B573" s="48" t="s">
        <v>36</v>
      </c>
      <c r="C573" s="43"/>
      <c r="D573" s="43"/>
      <c r="E573" s="43"/>
      <c r="F573" s="18">
        <v>8</v>
      </c>
      <c r="G573" s="273"/>
      <c r="H573" s="277"/>
      <c r="I573" s="273"/>
      <c r="J573" s="272"/>
    </row>
    <row r="574" s="267" customFormat="1" ht="15.6" spans="1:10">
      <c r="A574" s="273"/>
      <c r="B574" s="50" t="s">
        <v>6</v>
      </c>
      <c r="C574" s="20" t="s">
        <v>7</v>
      </c>
      <c r="D574" s="20"/>
      <c r="E574" s="20"/>
      <c r="F574" s="273"/>
      <c r="G574" s="273"/>
      <c r="H574" s="277"/>
      <c r="I574" s="273"/>
      <c r="J574" s="272"/>
    </row>
    <row r="575" s="267" customFormat="1" ht="15.6" spans="1:10">
      <c r="A575" s="273"/>
      <c r="B575" s="50"/>
      <c r="C575" s="20"/>
      <c r="D575" s="20"/>
      <c r="E575" s="20"/>
      <c r="F575" s="273"/>
      <c r="G575" s="273"/>
      <c r="H575" s="277"/>
      <c r="I575" s="273"/>
      <c r="J575" s="272"/>
    </row>
    <row r="576" s="267" customFormat="1" ht="15.6" spans="1:10">
      <c r="A576" s="273"/>
      <c r="B576" s="49" t="s">
        <v>8</v>
      </c>
      <c r="C576" s="22" t="s">
        <v>9</v>
      </c>
      <c r="D576" s="22" t="s">
        <v>10</v>
      </c>
      <c r="E576" s="22" t="s">
        <v>11</v>
      </c>
      <c r="F576" s="273"/>
      <c r="G576" s="273"/>
      <c r="H576" s="277"/>
      <c r="I576" s="273"/>
      <c r="J576" s="272"/>
    </row>
    <row r="577" s="267" customFormat="1" ht="15.6" spans="1:10">
      <c r="A577" s="273">
        <v>4</v>
      </c>
      <c r="B577" s="49" t="s">
        <v>178</v>
      </c>
      <c r="C577" s="23">
        <v>13.6</v>
      </c>
      <c r="D577" s="24"/>
      <c r="E577" s="24"/>
      <c r="F577" s="273"/>
      <c r="G577" s="273"/>
      <c r="H577" s="277"/>
      <c r="I577" s="273"/>
      <c r="J577" s="272"/>
    </row>
    <row r="578" s="267" customFormat="1" ht="15.6" spans="1:10">
      <c r="A578" s="273">
        <v>5</v>
      </c>
      <c r="B578" s="49" t="s">
        <v>92</v>
      </c>
      <c r="C578" s="23">
        <v>77.9</v>
      </c>
      <c r="D578" s="24"/>
      <c r="E578" s="24"/>
      <c r="F578" s="273"/>
      <c r="G578" s="273"/>
      <c r="H578" s="277"/>
      <c r="I578" s="273"/>
      <c r="J578" s="272"/>
    </row>
    <row r="579" s="267" customFormat="1" ht="15.6" spans="1:10">
      <c r="A579" s="273"/>
      <c r="B579" s="29" t="s">
        <v>40</v>
      </c>
      <c r="C579" s="26" t="s">
        <v>46</v>
      </c>
      <c r="D579" s="273"/>
      <c r="E579" s="273"/>
      <c r="F579" s="273"/>
      <c r="G579" s="273"/>
      <c r="H579" s="277"/>
      <c r="I579" s="273"/>
      <c r="J579" s="272"/>
    </row>
    <row r="580" s="267" customFormat="1" ht="15.6" spans="1:10">
      <c r="A580" s="273"/>
      <c r="B580" s="29"/>
      <c r="C580" s="26" t="s">
        <v>47</v>
      </c>
      <c r="D580" s="273"/>
      <c r="E580" s="273"/>
      <c r="F580" s="273"/>
      <c r="G580" s="273"/>
      <c r="H580" s="277"/>
      <c r="I580" s="273"/>
      <c r="J580" s="272"/>
    </row>
    <row r="581" s="267" customFormat="1" ht="15.6" spans="1:10">
      <c r="A581" s="273">
        <v>6</v>
      </c>
      <c r="B581" s="30" t="s">
        <v>72</v>
      </c>
      <c r="C581" s="18">
        <v>170</v>
      </c>
      <c r="D581" s="273"/>
      <c r="E581" s="273"/>
      <c r="F581" s="273"/>
      <c r="G581" s="273"/>
      <c r="H581" s="277"/>
      <c r="I581" s="273"/>
      <c r="J581" s="272"/>
    </row>
    <row r="582" s="267" customFormat="1" ht="15.6" spans="1:10">
      <c r="A582" s="273">
        <v>7</v>
      </c>
      <c r="B582" s="30" t="s">
        <v>143</v>
      </c>
      <c r="C582" s="18">
        <v>7.6</v>
      </c>
      <c r="D582" s="273"/>
      <c r="E582" s="273"/>
      <c r="F582" s="273"/>
      <c r="G582" s="273"/>
      <c r="H582" s="277"/>
      <c r="I582" s="273"/>
      <c r="J582" s="272"/>
    </row>
    <row r="583" s="267" customFormat="1" ht="15.6" spans="1:10">
      <c r="A583" s="273">
        <v>8</v>
      </c>
      <c r="B583" s="30" t="s">
        <v>48</v>
      </c>
      <c r="C583" s="18">
        <v>5</v>
      </c>
      <c r="D583" s="273"/>
      <c r="E583" s="273"/>
      <c r="F583" s="273"/>
      <c r="G583" s="273"/>
      <c r="H583" s="277"/>
      <c r="I583" s="273"/>
      <c r="J583" s="272"/>
    </row>
    <row r="584" s="267" customFormat="1" ht="15.6" spans="1:10">
      <c r="A584" s="273">
        <v>9</v>
      </c>
      <c r="B584" s="30" t="s">
        <v>278</v>
      </c>
      <c r="C584" s="18">
        <v>11.6</v>
      </c>
      <c r="D584" s="273"/>
      <c r="E584" s="273"/>
      <c r="F584" s="273"/>
      <c r="G584" s="273"/>
      <c r="H584" s="277"/>
      <c r="I584" s="273"/>
      <c r="J584" s="272"/>
    </row>
    <row r="585" s="267" customFormat="1" ht="15.6" spans="1:10">
      <c r="A585" s="273"/>
      <c r="B585" s="46" t="s">
        <v>6</v>
      </c>
      <c r="C585" s="26" t="s">
        <v>49</v>
      </c>
      <c r="D585" s="26"/>
      <c r="E585" s="26"/>
      <c r="F585" s="273"/>
      <c r="G585" s="273"/>
      <c r="H585" s="277"/>
      <c r="I585" s="273"/>
      <c r="J585" s="272"/>
    </row>
    <row r="586" s="267" customFormat="1" ht="15.6" spans="1:10">
      <c r="A586" s="273"/>
      <c r="B586" s="47" t="s">
        <v>50</v>
      </c>
      <c r="C586" s="26">
        <v>100</v>
      </c>
      <c r="D586" s="26">
        <v>200</v>
      </c>
      <c r="E586" s="26" t="s">
        <v>51</v>
      </c>
      <c r="F586" s="273"/>
      <c r="G586" s="273"/>
      <c r="H586" s="277"/>
      <c r="I586" s="273"/>
      <c r="J586" s="272"/>
    </row>
    <row r="587" s="267" customFormat="1" ht="15.6" spans="1:10">
      <c r="A587" s="273">
        <v>12</v>
      </c>
      <c r="B587" s="48" t="s">
        <v>85</v>
      </c>
      <c r="C587" s="43"/>
      <c r="D587" s="18">
        <v>1</v>
      </c>
      <c r="E587" s="43"/>
      <c r="F587" s="273"/>
      <c r="G587" s="273"/>
      <c r="H587" s="277"/>
      <c r="I587" s="273"/>
      <c r="J587" s="272"/>
    </row>
    <row r="588" s="267" customFormat="1" ht="15.6" spans="1:10">
      <c r="A588" s="273">
        <v>13</v>
      </c>
      <c r="B588" s="48" t="s">
        <v>253</v>
      </c>
      <c r="C588" s="43"/>
      <c r="D588" s="18">
        <v>10</v>
      </c>
      <c r="E588" s="43"/>
      <c r="F588" s="273"/>
      <c r="G588" s="273"/>
      <c r="H588" s="277"/>
      <c r="I588" s="273"/>
      <c r="J588" s="272"/>
    </row>
    <row r="589" s="267" customFormat="1" ht="27" customHeight="1" spans="1:10">
      <c r="A589" s="273" t="s">
        <v>279</v>
      </c>
      <c r="B589" s="273"/>
      <c r="C589" s="273"/>
      <c r="D589" s="273"/>
      <c r="E589" s="273"/>
      <c r="F589" s="273"/>
      <c r="G589" s="273"/>
      <c r="H589" s="284" t="s">
        <v>280</v>
      </c>
      <c r="I589" s="275" t="s">
        <v>4</v>
      </c>
    </row>
    <row r="590" s="267" customFormat="1" ht="15.6" spans="1:10">
      <c r="A590" s="276" t="s">
        <v>5</v>
      </c>
      <c r="B590" s="46" t="s">
        <v>6</v>
      </c>
      <c r="C590" s="13" t="s">
        <v>15</v>
      </c>
      <c r="D590" s="13"/>
      <c r="E590" s="13"/>
      <c r="F590" s="13"/>
      <c r="G590" s="13"/>
      <c r="H590" s="277"/>
      <c r="I590" s="273"/>
      <c r="J590" s="272"/>
    </row>
    <row r="591" s="267" customFormat="1" ht="15.6" spans="1:10">
      <c r="A591" s="273"/>
      <c r="B591" s="47" t="s">
        <v>16</v>
      </c>
      <c r="C591" s="13" t="s">
        <v>17</v>
      </c>
      <c r="D591" s="13" t="s">
        <v>18</v>
      </c>
      <c r="E591" s="13" t="s">
        <v>19</v>
      </c>
      <c r="F591" s="13" t="s">
        <v>20</v>
      </c>
      <c r="G591" s="13" t="s">
        <v>21</v>
      </c>
      <c r="H591" s="277"/>
      <c r="I591" s="273"/>
      <c r="J591" s="272"/>
    </row>
    <row r="592" s="267" customFormat="1" ht="15.6" spans="1:10">
      <c r="A592" s="273">
        <v>1</v>
      </c>
      <c r="B592" s="47" t="s">
        <v>76</v>
      </c>
      <c r="C592" s="43"/>
      <c r="D592" s="18">
        <v>2</v>
      </c>
      <c r="E592" s="18">
        <v>2</v>
      </c>
      <c r="F592" s="43"/>
      <c r="G592" s="43"/>
      <c r="H592" s="277"/>
      <c r="I592" s="273"/>
      <c r="J592" s="272"/>
    </row>
    <row r="593" s="267" customFormat="1" ht="15.6" spans="1:10">
      <c r="A593" s="273"/>
      <c r="B593" s="46" t="s">
        <v>6</v>
      </c>
      <c r="C593" s="13" t="s">
        <v>24</v>
      </c>
      <c r="D593" s="13"/>
      <c r="E593" s="13"/>
      <c r="F593" s="13"/>
      <c r="G593" s="13"/>
      <c r="H593" s="277"/>
      <c r="I593" s="273"/>
      <c r="J593" s="272"/>
    </row>
    <row r="594" s="267" customFormat="1" ht="15.6" spans="1:10">
      <c r="A594" s="273"/>
      <c r="B594" s="47" t="s">
        <v>16</v>
      </c>
      <c r="C594" s="13" t="s">
        <v>17</v>
      </c>
      <c r="D594" s="13" t="s">
        <v>18</v>
      </c>
      <c r="E594" s="13" t="s">
        <v>19</v>
      </c>
      <c r="F594" s="13" t="s">
        <v>20</v>
      </c>
      <c r="G594" s="13" t="s">
        <v>21</v>
      </c>
      <c r="H594" s="277"/>
      <c r="I594" s="273"/>
      <c r="J594" s="272"/>
    </row>
    <row r="595" s="267" customFormat="1" ht="15.6" spans="1:10">
      <c r="A595" s="273">
        <v>2</v>
      </c>
      <c r="B595" s="48" t="s">
        <v>61</v>
      </c>
      <c r="C595" s="18">
        <v>1</v>
      </c>
      <c r="D595" s="43"/>
      <c r="E595" s="43"/>
      <c r="F595" s="13"/>
      <c r="G595" s="13"/>
      <c r="H595" s="277"/>
      <c r="I595" s="273"/>
      <c r="J595" s="272"/>
    </row>
    <row r="596" s="267" customFormat="1" ht="15.6" spans="1:10">
      <c r="A596" s="273">
        <v>3</v>
      </c>
      <c r="B596" s="48" t="s">
        <v>107</v>
      </c>
      <c r="C596" s="18">
        <v>5</v>
      </c>
      <c r="D596" s="43"/>
      <c r="E596" s="43"/>
      <c r="F596" s="43"/>
      <c r="G596" s="43"/>
      <c r="H596" s="277"/>
      <c r="I596" s="273"/>
      <c r="J596" s="272"/>
    </row>
    <row r="597" s="267" customFormat="1" ht="15.6" spans="1:10">
      <c r="A597" s="273">
        <v>4</v>
      </c>
      <c r="B597" s="48" t="s">
        <v>281</v>
      </c>
      <c r="C597" s="43"/>
      <c r="D597" s="18">
        <v>2</v>
      </c>
      <c r="E597" s="43"/>
      <c r="F597" s="43"/>
      <c r="G597" s="43"/>
      <c r="H597" s="277"/>
      <c r="I597" s="273"/>
      <c r="J597" s="272"/>
    </row>
    <row r="598" s="267" customFormat="1" ht="15.6" spans="1:10">
      <c r="A598" s="273">
        <v>5</v>
      </c>
      <c r="B598" s="48" t="s">
        <v>203</v>
      </c>
      <c r="C598" s="18">
        <v>1</v>
      </c>
      <c r="D598" s="43"/>
      <c r="E598" s="18">
        <v>1</v>
      </c>
      <c r="F598" s="43"/>
      <c r="G598" s="43"/>
      <c r="H598" s="277"/>
      <c r="I598" s="273"/>
      <c r="J598" s="272"/>
    </row>
    <row r="599" s="267" customFormat="1" ht="15.6" spans="1:10">
      <c r="A599" s="273">
        <v>6</v>
      </c>
      <c r="B599" s="48" t="s">
        <v>223</v>
      </c>
      <c r="C599" s="43"/>
      <c r="D599" s="43"/>
      <c r="E599" s="18">
        <v>2</v>
      </c>
      <c r="F599" s="43"/>
      <c r="G599" s="43"/>
      <c r="H599" s="277"/>
      <c r="I599" s="273"/>
      <c r="J599" s="272"/>
    </row>
    <row r="600" s="267" customFormat="1" ht="15.6" spans="1:10">
      <c r="A600" s="273"/>
      <c r="B600" s="46" t="s">
        <v>6</v>
      </c>
      <c r="C600" s="13" t="s">
        <v>30</v>
      </c>
      <c r="D600" s="13"/>
      <c r="E600" s="13"/>
      <c r="F600" s="13"/>
      <c r="G600" s="273"/>
      <c r="H600" s="277"/>
      <c r="I600" s="273"/>
      <c r="J600" s="272"/>
    </row>
    <row r="601" s="267" customFormat="1" ht="15.6" spans="1:10">
      <c r="A601" s="273"/>
      <c r="B601" s="47" t="s">
        <v>8</v>
      </c>
      <c r="C601" s="13">
        <v>100</v>
      </c>
      <c r="D601" s="13">
        <v>200</v>
      </c>
      <c r="E601" s="13">
        <v>300</v>
      </c>
      <c r="F601" s="13" t="s">
        <v>31</v>
      </c>
      <c r="G601" s="273"/>
      <c r="H601" s="277"/>
      <c r="I601" s="273"/>
      <c r="J601" s="272"/>
    </row>
    <row r="602" s="267" customFormat="1" ht="15.6" spans="1:10">
      <c r="A602" s="273">
        <v>7</v>
      </c>
      <c r="B602" s="48" t="s">
        <v>65</v>
      </c>
      <c r="C602" s="18">
        <v>1</v>
      </c>
      <c r="D602" s="18">
        <v>1</v>
      </c>
      <c r="E602" s="43"/>
      <c r="F602" s="43"/>
      <c r="G602" s="273"/>
      <c r="H602" s="277"/>
      <c r="I602" s="273"/>
      <c r="J602" s="272"/>
    </row>
    <row r="603" s="267" customFormat="1" ht="15.6" spans="1:10">
      <c r="A603" s="273"/>
      <c r="B603" s="50" t="s">
        <v>6</v>
      </c>
      <c r="C603" s="20" t="s">
        <v>7</v>
      </c>
      <c r="D603" s="20"/>
      <c r="E603" s="20"/>
      <c r="F603" s="273"/>
      <c r="G603" s="273"/>
      <c r="H603" s="277"/>
      <c r="I603" s="273"/>
      <c r="J603" s="272"/>
    </row>
    <row r="604" s="267" customFormat="1" ht="15.6" spans="1:10">
      <c r="A604" s="273"/>
      <c r="B604" s="50"/>
      <c r="C604" s="20"/>
      <c r="D604" s="20"/>
      <c r="E604" s="20"/>
      <c r="F604" s="273"/>
      <c r="G604" s="273"/>
      <c r="H604" s="277"/>
      <c r="I604" s="273"/>
      <c r="J604" s="272"/>
    </row>
    <row r="605" s="267" customFormat="1" ht="15.6" spans="1:10">
      <c r="A605" s="273"/>
      <c r="B605" s="49" t="s">
        <v>8</v>
      </c>
      <c r="C605" s="22" t="s">
        <v>9</v>
      </c>
      <c r="D605" s="22" t="s">
        <v>10</v>
      </c>
      <c r="E605" s="22" t="s">
        <v>11</v>
      </c>
      <c r="F605" s="273"/>
      <c r="G605" s="273"/>
      <c r="H605" s="277"/>
      <c r="I605" s="273"/>
      <c r="J605" s="272"/>
    </row>
    <row r="606" s="267" customFormat="1" ht="15.6" spans="1:10">
      <c r="A606" s="273">
        <v>8</v>
      </c>
      <c r="B606" s="49" t="s">
        <v>39</v>
      </c>
      <c r="C606" s="23">
        <v>28.8</v>
      </c>
      <c r="D606" s="24"/>
      <c r="E606" s="24"/>
      <c r="F606" s="273"/>
      <c r="G606" s="273"/>
      <c r="H606" s="277"/>
      <c r="I606" s="273"/>
      <c r="J606" s="272"/>
    </row>
    <row r="607" s="267" customFormat="1" ht="15.6" spans="1:10">
      <c r="A607" s="273">
        <v>9</v>
      </c>
      <c r="B607" s="49" t="s">
        <v>92</v>
      </c>
      <c r="C607" s="23">
        <v>81.9</v>
      </c>
      <c r="D607" s="24"/>
      <c r="E607" s="24"/>
      <c r="F607" s="273"/>
      <c r="G607" s="273"/>
      <c r="H607" s="277"/>
      <c r="I607" s="273"/>
      <c r="J607" s="272"/>
    </row>
    <row r="608" s="267" customFormat="1" ht="15.6" spans="1:10">
      <c r="A608" s="273">
        <v>10</v>
      </c>
      <c r="B608" s="49" t="s">
        <v>12</v>
      </c>
      <c r="C608" s="23">
        <v>23.4</v>
      </c>
      <c r="D608" s="24"/>
      <c r="E608" s="24"/>
      <c r="F608" s="273"/>
      <c r="G608" s="273"/>
      <c r="H608" s="277"/>
      <c r="I608" s="273"/>
      <c r="J608" s="272"/>
    </row>
    <row r="609" s="267" customFormat="1" ht="15.6" spans="1:10">
      <c r="A609" s="273">
        <v>11</v>
      </c>
      <c r="B609" s="49" t="s">
        <v>82</v>
      </c>
      <c r="C609" s="23">
        <v>34.7</v>
      </c>
      <c r="D609" s="24"/>
      <c r="E609" s="24"/>
      <c r="F609" s="273"/>
      <c r="G609" s="273"/>
      <c r="H609" s="277"/>
      <c r="I609" s="273"/>
      <c r="J609" s="272"/>
    </row>
    <row r="610" s="267" customFormat="1" ht="15.6" spans="1:10">
      <c r="A610" s="273"/>
      <c r="B610" s="29" t="s">
        <v>40</v>
      </c>
      <c r="C610" s="26" t="s">
        <v>41</v>
      </c>
      <c r="D610" s="26"/>
      <c r="E610" s="26"/>
      <c r="F610" s="273"/>
      <c r="G610" s="273"/>
      <c r="H610" s="277"/>
      <c r="I610" s="273"/>
      <c r="J610" s="272"/>
    </row>
    <row r="611" s="267" customFormat="1" ht="15.6" spans="1:10">
      <c r="A611" s="273"/>
      <c r="B611" s="29"/>
      <c r="C611" s="13" t="s">
        <v>42</v>
      </c>
      <c r="D611" s="13" t="s">
        <v>43</v>
      </c>
      <c r="E611" s="13" t="s">
        <v>44</v>
      </c>
      <c r="F611" s="273"/>
      <c r="G611" s="273"/>
      <c r="H611" s="277"/>
      <c r="I611" s="273"/>
      <c r="J611" s="272"/>
    </row>
    <row r="612" s="267" customFormat="1" ht="15.6" spans="1:10">
      <c r="A612" s="273">
        <v>12</v>
      </c>
      <c r="B612" s="47" t="s">
        <v>180</v>
      </c>
      <c r="C612" s="16"/>
      <c r="D612" s="16"/>
      <c r="E612" s="18">
        <v>72.3</v>
      </c>
      <c r="F612" s="273"/>
      <c r="G612" s="273"/>
      <c r="H612" s="277"/>
      <c r="I612" s="273"/>
      <c r="J612" s="272"/>
    </row>
    <row r="613" s="267" customFormat="1" ht="15.6" spans="1:10">
      <c r="A613" s="273"/>
      <c r="B613" s="29" t="s">
        <v>40</v>
      </c>
      <c r="C613" s="26" t="s">
        <v>46</v>
      </c>
      <c r="D613" s="273"/>
      <c r="E613" s="273"/>
      <c r="F613" s="273"/>
      <c r="G613" s="273"/>
      <c r="H613" s="277"/>
      <c r="I613" s="273"/>
      <c r="J613" s="272"/>
    </row>
    <row r="614" s="267" customFormat="1" ht="15.6" spans="1:10">
      <c r="A614" s="273"/>
      <c r="B614" s="29"/>
      <c r="C614" s="26" t="s">
        <v>47</v>
      </c>
      <c r="D614" s="273"/>
      <c r="E614" s="273"/>
      <c r="F614" s="273"/>
      <c r="G614" s="273"/>
      <c r="H614" s="277"/>
      <c r="I614" s="273"/>
      <c r="J614" s="272"/>
    </row>
    <row r="615" s="267" customFormat="1" ht="15.6" spans="1:10">
      <c r="A615" s="273">
        <v>13</v>
      </c>
      <c r="B615" s="30" t="s">
        <v>73</v>
      </c>
      <c r="C615" s="18">
        <v>63.1</v>
      </c>
      <c r="D615" s="273"/>
      <c r="E615" s="273"/>
      <c r="F615" s="273"/>
      <c r="G615" s="273"/>
      <c r="H615" s="277"/>
      <c r="I615" s="273"/>
      <c r="J615" s="272"/>
    </row>
    <row r="616" s="267" customFormat="1" ht="15.6" spans="1:10">
      <c r="A616" s="273">
        <v>14</v>
      </c>
      <c r="B616" s="30" t="s">
        <v>48</v>
      </c>
      <c r="C616" s="18">
        <v>66.6</v>
      </c>
      <c r="D616" s="273"/>
      <c r="E616" s="273"/>
      <c r="F616" s="273"/>
      <c r="G616" s="273"/>
      <c r="H616" s="277"/>
      <c r="I616" s="273"/>
      <c r="J616" s="272"/>
    </row>
    <row r="617" s="267" customFormat="1" ht="15.6" spans="1:10">
      <c r="A617" s="273"/>
      <c r="B617" s="29" t="s">
        <v>246</v>
      </c>
      <c r="C617" s="26">
        <v>20</v>
      </c>
      <c r="D617" s="26"/>
      <c r="E617" s="26"/>
      <c r="F617" s="273"/>
      <c r="G617" s="273"/>
      <c r="H617" s="277"/>
      <c r="I617" s="273"/>
      <c r="J617" s="272"/>
    </row>
    <row r="618" s="267" customFormat="1" ht="15.6" spans="1:10">
      <c r="A618" s="273"/>
      <c r="B618" s="46" t="s">
        <v>6</v>
      </c>
      <c r="C618" s="26" t="s">
        <v>49</v>
      </c>
      <c r="D618" s="26"/>
      <c r="E618" s="26"/>
      <c r="F618" s="273"/>
      <c r="G618" s="273"/>
      <c r="H618" s="277"/>
      <c r="I618" s="273"/>
      <c r="J618" s="272"/>
    </row>
    <row r="619" s="267" customFormat="1" ht="15.6" spans="1:10">
      <c r="A619" s="273"/>
      <c r="B619" s="47" t="s">
        <v>50</v>
      </c>
      <c r="C619" s="26">
        <v>100</v>
      </c>
      <c r="D619" s="26">
        <v>200</v>
      </c>
      <c r="E619" s="26" t="s">
        <v>51</v>
      </c>
      <c r="F619" s="273"/>
      <c r="G619" s="273"/>
      <c r="H619" s="277"/>
      <c r="I619" s="273"/>
      <c r="J619" s="272"/>
    </row>
    <row r="620" s="267" customFormat="1" ht="15.6" spans="1:10">
      <c r="A620" s="273">
        <v>16</v>
      </c>
      <c r="B620" s="48" t="s">
        <v>252</v>
      </c>
      <c r="C620" s="43"/>
      <c r="D620" s="18">
        <v>1</v>
      </c>
      <c r="E620" s="43"/>
      <c r="F620" s="273"/>
      <c r="G620" s="273"/>
      <c r="H620" s="277"/>
      <c r="I620" s="273"/>
      <c r="J620" s="272"/>
    </row>
    <row r="621" s="267" customFormat="1" ht="15.6" spans="1:10">
      <c r="A621" s="273">
        <v>17</v>
      </c>
      <c r="B621" s="48" t="s">
        <v>55</v>
      </c>
      <c r="C621" s="43"/>
      <c r="D621" s="18">
        <v>11</v>
      </c>
      <c r="E621" s="43"/>
      <c r="F621" s="273"/>
      <c r="G621" s="273"/>
      <c r="H621" s="277"/>
      <c r="I621" s="273"/>
      <c r="J621" s="272"/>
    </row>
    <row r="622" s="267" customFormat="1" ht="15.6" spans="1:10">
      <c r="A622" s="273">
        <v>18</v>
      </c>
      <c r="B622" s="48" t="s">
        <v>85</v>
      </c>
      <c r="C622" s="43"/>
      <c r="D622" s="18">
        <v>8</v>
      </c>
      <c r="E622" s="43"/>
      <c r="F622" s="273"/>
      <c r="G622" s="273"/>
      <c r="H622" s="277"/>
      <c r="I622" s="273"/>
      <c r="J622" s="272"/>
    </row>
    <row r="623" s="267" customFormat="1" ht="15.6" spans="1:10">
      <c r="A623" s="273">
        <v>19</v>
      </c>
      <c r="B623" s="48" t="s">
        <v>253</v>
      </c>
      <c r="C623" s="43"/>
      <c r="D623" s="18">
        <v>4</v>
      </c>
      <c r="E623" s="43"/>
      <c r="F623" s="273"/>
      <c r="G623" s="273"/>
      <c r="H623" s="277"/>
      <c r="I623" s="273"/>
      <c r="J623" s="272"/>
    </row>
    <row r="624" s="267" customFormat="1" ht="27" customHeight="1" spans="1:10">
      <c r="A624" s="273" t="s">
        <v>282</v>
      </c>
      <c r="B624" s="273"/>
      <c r="C624" s="273"/>
      <c r="D624" s="273"/>
      <c r="E624" s="273"/>
      <c r="F624" s="273"/>
      <c r="G624" s="273"/>
      <c r="H624" s="284" t="s">
        <v>283</v>
      </c>
      <c r="I624" s="275" t="s">
        <v>4</v>
      </c>
    </row>
    <row r="625" s="267" customFormat="1" ht="15.6" spans="1:10">
      <c r="A625" s="276" t="s">
        <v>5</v>
      </c>
      <c r="B625" s="46" t="s">
        <v>6</v>
      </c>
      <c r="C625" s="13" t="s">
        <v>15</v>
      </c>
      <c r="D625" s="13"/>
      <c r="E625" s="13"/>
      <c r="F625" s="13"/>
      <c r="G625" s="13"/>
      <c r="H625" s="277"/>
      <c r="I625" s="273"/>
      <c r="J625" s="272"/>
    </row>
    <row r="626" s="267" customFormat="1" ht="15.6" spans="1:10">
      <c r="A626" s="273"/>
      <c r="B626" s="47" t="s">
        <v>16</v>
      </c>
      <c r="C626" s="13" t="s">
        <v>17</v>
      </c>
      <c r="D626" s="13" t="s">
        <v>18</v>
      </c>
      <c r="E626" s="13" t="s">
        <v>19</v>
      </c>
      <c r="F626" s="13" t="s">
        <v>20</v>
      </c>
      <c r="G626" s="13" t="s">
        <v>21</v>
      </c>
      <c r="H626" s="277"/>
      <c r="I626" s="273"/>
      <c r="J626" s="272"/>
    </row>
    <row r="627" s="267" customFormat="1" ht="15.6" spans="1:10">
      <c r="A627" s="273">
        <v>1</v>
      </c>
      <c r="B627" s="47" t="s">
        <v>140</v>
      </c>
      <c r="C627" s="43"/>
      <c r="D627" s="18">
        <v>1</v>
      </c>
      <c r="E627" s="43"/>
      <c r="F627" s="43"/>
      <c r="G627" s="43"/>
      <c r="H627" s="277"/>
      <c r="I627" s="273"/>
      <c r="J627" s="272"/>
    </row>
    <row r="628" s="267" customFormat="1" ht="15.6" spans="1:10">
      <c r="A628" s="273">
        <v>2</v>
      </c>
      <c r="B628" s="47" t="s">
        <v>89</v>
      </c>
      <c r="C628" s="43"/>
      <c r="D628" s="43"/>
      <c r="E628" s="18">
        <v>1</v>
      </c>
      <c r="F628" s="43"/>
      <c r="G628" s="43"/>
      <c r="H628" s="277"/>
      <c r="I628" s="273"/>
      <c r="J628" s="272"/>
    </row>
    <row r="629" s="267" customFormat="1" ht="15.6" spans="1:10">
      <c r="A629" s="273"/>
      <c r="B629" s="46" t="s">
        <v>6</v>
      </c>
      <c r="C629" s="13" t="s">
        <v>24</v>
      </c>
      <c r="D629" s="13"/>
      <c r="E629" s="13"/>
      <c r="F629" s="13"/>
      <c r="G629" s="13"/>
      <c r="H629" s="277"/>
      <c r="I629" s="273"/>
      <c r="J629" s="272"/>
    </row>
    <row r="630" s="267" customFormat="1" ht="15.6" spans="1:10">
      <c r="A630" s="273"/>
      <c r="B630" s="47" t="s">
        <v>16</v>
      </c>
      <c r="C630" s="13" t="s">
        <v>17</v>
      </c>
      <c r="D630" s="13" t="s">
        <v>18</v>
      </c>
      <c r="E630" s="13" t="s">
        <v>19</v>
      </c>
      <c r="F630" s="13" t="s">
        <v>20</v>
      </c>
      <c r="G630" s="13" t="s">
        <v>21</v>
      </c>
      <c r="H630" s="277"/>
      <c r="I630" s="273"/>
      <c r="J630" s="272"/>
    </row>
    <row r="631" s="267" customFormat="1" ht="15.6" spans="1:10">
      <c r="A631" s="273">
        <v>3</v>
      </c>
      <c r="B631" s="48" t="s">
        <v>61</v>
      </c>
      <c r="C631" s="18">
        <v>1</v>
      </c>
      <c r="D631" s="43"/>
      <c r="E631" s="43"/>
      <c r="F631" s="43"/>
      <c r="G631" s="43"/>
      <c r="H631" s="277"/>
      <c r="I631" s="273"/>
      <c r="J631" s="272"/>
    </row>
    <row r="632" s="267" customFormat="1" ht="15.6" spans="1:10">
      <c r="A632" s="273">
        <v>4</v>
      </c>
      <c r="B632" s="48" t="s">
        <v>211</v>
      </c>
      <c r="C632" s="43"/>
      <c r="D632" s="43"/>
      <c r="E632" s="43"/>
      <c r="F632" s="43"/>
      <c r="G632" s="18">
        <v>1</v>
      </c>
      <c r="H632" s="277"/>
      <c r="I632" s="273"/>
      <c r="J632" s="272"/>
    </row>
    <row r="633" s="267" customFormat="1" ht="15.6" spans="1:10">
      <c r="A633" s="273">
        <v>5</v>
      </c>
      <c r="B633" s="48" t="s">
        <v>107</v>
      </c>
      <c r="C633" s="18">
        <v>22</v>
      </c>
      <c r="D633" s="18">
        <v>1</v>
      </c>
      <c r="E633" s="43"/>
      <c r="F633" s="43"/>
      <c r="G633" s="43"/>
      <c r="H633" s="277"/>
      <c r="I633" s="273"/>
      <c r="J633" s="272"/>
    </row>
    <row r="634" s="267" customFormat="1" ht="15.6" spans="1:10">
      <c r="A634" s="273">
        <v>6</v>
      </c>
      <c r="B634" s="48" t="s">
        <v>108</v>
      </c>
      <c r="C634" s="43"/>
      <c r="D634" s="43"/>
      <c r="E634" s="18">
        <v>3</v>
      </c>
      <c r="F634" s="43"/>
      <c r="G634" s="43"/>
      <c r="H634" s="277"/>
      <c r="I634" s="273"/>
      <c r="J634" s="272"/>
    </row>
    <row r="635" s="267" customFormat="1" ht="15.6" spans="1:10">
      <c r="A635" s="273">
        <v>7</v>
      </c>
      <c r="B635" s="48" t="s">
        <v>284</v>
      </c>
      <c r="C635" s="18">
        <v>4</v>
      </c>
      <c r="D635" s="43"/>
      <c r="E635" s="43"/>
      <c r="F635" s="43"/>
      <c r="G635" s="43"/>
      <c r="H635" s="277"/>
      <c r="I635" s="273"/>
      <c r="J635" s="272"/>
    </row>
    <row r="636" s="267" customFormat="1" ht="15.6" spans="1:10">
      <c r="A636" s="273">
        <v>8</v>
      </c>
      <c r="B636" s="48" t="s">
        <v>116</v>
      </c>
      <c r="C636" s="43"/>
      <c r="D636" s="43"/>
      <c r="E636" s="43"/>
      <c r="F636" s="18">
        <v>1</v>
      </c>
      <c r="G636" s="43"/>
      <c r="H636" s="277"/>
      <c r="I636" s="273"/>
      <c r="J636" s="272"/>
    </row>
    <row r="637" s="267" customFormat="1" ht="15.6" spans="1:10">
      <c r="A637" s="273">
        <v>9</v>
      </c>
      <c r="B637" s="48" t="s">
        <v>203</v>
      </c>
      <c r="C637" s="18">
        <v>5</v>
      </c>
      <c r="D637" s="18">
        <v>3</v>
      </c>
      <c r="E637" s="18">
        <v>1</v>
      </c>
      <c r="F637" s="43"/>
      <c r="G637" s="43"/>
      <c r="H637" s="277"/>
      <c r="I637" s="273"/>
      <c r="J637" s="272"/>
    </row>
    <row r="638" s="267" customFormat="1" ht="15.6" spans="1:10">
      <c r="A638" s="273">
        <v>10</v>
      </c>
      <c r="B638" s="48" t="s">
        <v>26</v>
      </c>
      <c r="C638" s="43"/>
      <c r="D638" s="43"/>
      <c r="E638" s="18">
        <v>1</v>
      </c>
      <c r="F638" s="18">
        <v>3</v>
      </c>
      <c r="G638" s="43"/>
      <c r="H638" s="277"/>
      <c r="I638" s="273"/>
      <c r="J638" s="272"/>
    </row>
    <row r="639" s="267" customFormat="1" ht="15.6" spans="1:10">
      <c r="A639" s="273">
        <v>11</v>
      </c>
      <c r="B639" s="48" t="s">
        <v>187</v>
      </c>
      <c r="C639" s="43"/>
      <c r="D639" s="18">
        <v>3</v>
      </c>
      <c r="E639" s="18">
        <v>3</v>
      </c>
      <c r="F639" s="43"/>
      <c r="G639" s="43"/>
      <c r="H639" s="277"/>
      <c r="I639" s="273"/>
      <c r="J639" s="272"/>
    </row>
    <row r="640" s="267" customFormat="1" ht="15.6" spans="1:10">
      <c r="A640" s="273">
        <v>12</v>
      </c>
      <c r="B640" s="48" t="s">
        <v>285</v>
      </c>
      <c r="C640" s="43"/>
      <c r="D640" s="43"/>
      <c r="E640" s="43"/>
      <c r="F640" s="18">
        <v>1</v>
      </c>
      <c r="G640" s="43"/>
      <c r="H640" s="277"/>
      <c r="I640" s="273"/>
      <c r="J640" s="272"/>
    </row>
    <row r="641" s="267" customFormat="1" ht="15.6" spans="1:10">
      <c r="A641" s="273">
        <v>13</v>
      </c>
      <c r="B641" s="48" t="s">
        <v>124</v>
      </c>
      <c r="C641" s="43"/>
      <c r="D641" s="43"/>
      <c r="E641" s="43"/>
      <c r="F641" s="18">
        <v>1</v>
      </c>
      <c r="G641" s="43"/>
      <c r="H641" s="277"/>
      <c r="I641" s="273"/>
      <c r="J641" s="272"/>
    </row>
    <row r="642" s="267" customFormat="1" ht="15.6" spans="1:10">
      <c r="A642" s="273">
        <v>14</v>
      </c>
      <c r="B642" s="48" t="s">
        <v>29</v>
      </c>
      <c r="C642" s="43"/>
      <c r="D642" s="18">
        <v>1</v>
      </c>
      <c r="E642" s="43"/>
      <c r="F642" s="43"/>
      <c r="G642" s="43"/>
      <c r="H642" s="277"/>
      <c r="I642" s="273"/>
      <c r="J642" s="272"/>
    </row>
    <row r="643" s="267" customFormat="1" ht="15.6" spans="1:10">
      <c r="A643" s="273"/>
      <c r="B643" s="46" t="s">
        <v>6</v>
      </c>
      <c r="C643" s="13" t="s">
        <v>30</v>
      </c>
      <c r="D643" s="13"/>
      <c r="E643" s="13"/>
      <c r="F643" s="13"/>
      <c r="G643" s="273"/>
      <c r="H643" s="277"/>
      <c r="I643" s="273"/>
      <c r="J643" s="272"/>
    </row>
    <row r="644" s="267" customFormat="1" ht="15.6" spans="1:10">
      <c r="A644" s="273"/>
      <c r="B644" s="47" t="s">
        <v>8</v>
      </c>
      <c r="C644" s="13">
        <v>100</v>
      </c>
      <c r="D644" s="13">
        <v>200</v>
      </c>
      <c r="E644" s="13">
        <v>300</v>
      </c>
      <c r="F644" s="13" t="s">
        <v>31</v>
      </c>
      <c r="G644" s="273"/>
      <c r="H644" s="277"/>
      <c r="I644" s="273"/>
      <c r="J644" s="272"/>
    </row>
    <row r="645" s="267" customFormat="1" ht="15.6" spans="1:10">
      <c r="A645" s="273">
        <v>15</v>
      </c>
      <c r="B645" s="48" t="s">
        <v>63</v>
      </c>
      <c r="C645" s="43"/>
      <c r="D645" s="18">
        <v>1</v>
      </c>
      <c r="E645" s="43"/>
      <c r="F645" s="43"/>
      <c r="G645" s="273"/>
      <c r="H645" s="277"/>
      <c r="I645" s="273"/>
      <c r="J645" s="272"/>
    </row>
    <row r="646" s="267" customFormat="1" ht="15.6" spans="1:10">
      <c r="A646" s="273">
        <v>16</v>
      </c>
      <c r="B646" s="48" t="s">
        <v>111</v>
      </c>
      <c r="C646" s="18">
        <v>45</v>
      </c>
      <c r="D646" s="43"/>
      <c r="E646" s="43"/>
      <c r="F646" s="43"/>
      <c r="G646" s="273"/>
      <c r="H646" s="277"/>
      <c r="I646" s="273"/>
      <c r="J646" s="272"/>
    </row>
    <row r="647" s="267" customFormat="1" ht="15.6" spans="1:10">
      <c r="A647" s="273">
        <v>17</v>
      </c>
      <c r="B647" s="48" t="s">
        <v>286</v>
      </c>
      <c r="C647" s="18">
        <v>8</v>
      </c>
      <c r="D647" s="18">
        <v>20</v>
      </c>
      <c r="E647" s="43"/>
      <c r="F647" s="43"/>
      <c r="G647" s="273"/>
      <c r="H647" s="277"/>
      <c r="I647" s="273"/>
      <c r="J647" s="272"/>
    </row>
    <row r="648" s="267" customFormat="1" ht="15.6" spans="1:10">
      <c r="A648" s="273">
        <v>18</v>
      </c>
      <c r="B648" s="48" t="s">
        <v>32</v>
      </c>
      <c r="C648" s="43"/>
      <c r="D648" s="18">
        <v>8</v>
      </c>
      <c r="E648" s="18">
        <v>5</v>
      </c>
      <c r="F648" s="18">
        <v>14</v>
      </c>
      <c r="G648" s="273"/>
      <c r="H648" s="277"/>
      <c r="I648" s="273"/>
      <c r="J648" s="272"/>
    </row>
    <row r="649" s="267" customFormat="1" ht="15.6" spans="1:10">
      <c r="A649" s="273">
        <v>19</v>
      </c>
      <c r="B649" s="48" t="s">
        <v>177</v>
      </c>
      <c r="C649" s="18">
        <v>1</v>
      </c>
      <c r="D649" s="43"/>
      <c r="E649" s="43"/>
      <c r="F649" s="43"/>
      <c r="G649" s="273"/>
      <c r="H649" s="277"/>
      <c r="I649" s="273"/>
      <c r="J649" s="272"/>
    </row>
    <row r="650" s="267" customFormat="1" ht="15.6" spans="1:10">
      <c r="A650" s="273">
        <v>20</v>
      </c>
      <c r="B650" s="48" t="s">
        <v>34</v>
      </c>
      <c r="C650" s="43"/>
      <c r="D650" s="18">
        <v>10</v>
      </c>
      <c r="E650" s="43"/>
      <c r="F650" s="43"/>
      <c r="G650" s="273"/>
      <c r="H650" s="277"/>
      <c r="I650" s="273"/>
      <c r="J650" s="272"/>
    </row>
    <row r="651" s="267" customFormat="1" ht="15.6" spans="1:10">
      <c r="A651" s="273">
        <v>21</v>
      </c>
      <c r="B651" s="48" t="s">
        <v>65</v>
      </c>
      <c r="C651" s="43"/>
      <c r="D651" s="18">
        <v>2</v>
      </c>
      <c r="E651" s="43"/>
      <c r="F651" s="43"/>
      <c r="G651" s="273"/>
      <c r="H651" s="277"/>
      <c r="I651" s="273"/>
      <c r="J651" s="272"/>
    </row>
    <row r="652" s="267" customFormat="1" ht="15.6" spans="1:10">
      <c r="A652" s="273"/>
      <c r="B652" s="46" t="s">
        <v>6</v>
      </c>
      <c r="C652" s="13" t="s">
        <v>35</v>
      </c>
      <c r="D652" s="13"/>
      <c r="E652" s="13"/>
      <c r="F652" s="13"/>
      <c r="G652" s="273"/>
      <c r="H652" s="277"/>
      <c r="I652" s="273"/>
      <c r="J652" s="272"/>
    </row>
    <row r="653" s="267" customFormat="1" ht="15.6" spans="1:10">
      <c r="A653" s="273"/>
      <c r="B653" s="47" t="s">
        <v>8</v>
      </c>
      <c r="C653" s="13">
        <v>100</v>
      </c>
      <c r="D653" s="13">
        <v>200</v>
      </c>
      <c r="E653" s="13">
        <v>300</v>
      </c>
      <c r="F653" s="13" t="s">
        <v>31</v>
      </c>
      <c r="G653" s="273"/>
      <c r="H653" s="277"/>
      <c r="I653" s="273"/>
      <c r="J653" s="272"/>
    </row>
    <row r="654" s="267" customFormat="1" ht="15.6" spans="1:10">
      <c r="A654" s="273">
        <v>22</v>
      </c>
      <c r="B654" s="48" t="s">
        <v>178</v>
      </c>
      <c r="C654" s="18">
        <v>10</v>
      </c>
      <c r="D654" s="43"/>
      <c r="E654" s="43"/>
      <c r="F654" s="43"/>
      <c r="G654" s="273"/>
      <c r="H654" s="277"/>
      <c r="I654" s="273"/>
      <c r="J654" s="272"/>
    </row>
    <row r="655" s="267" customFormat="1" ht="15.6" spans="1:10">
      <c r="A655" s="273">
        <v>23</v>
      </c>
      <c r="B655" s="48" t="s">
        <v>141</v>
      </c>
      <c r="C655" s="18">
        <v>4</v>
      </c>
      <c r="D655" s="18">
        <v>22</v>
      </c>
      <c r="E655" s="43"/>
      <c r="F655" s="43"/>
      <c r="G655" s="273"/>
      <c r="H655" s="277"/>
      <c r="I655" s="273"/>
      <c r="J655" s="272"/>
    </row>
    <row r="656" s="267" customFormat="1" ht="15.6" spans="1:10">
      <c r="A656" s="273">
        <v>24</v>
      </c>
      <c r="B656" s="48" t="s">
        <v>36</v>
      </c>
      <c r="C656" s="43"/>
      <c r="D656" s="43"/>
      <c r="E656" s="18">
        <v>1</v>
      </c>
      <c r="F656" s="43"/>
      <c r="G656" s="273"/>
      <c r="H656" s="277"/>
      <c r="I656" s="273"/>
      <c r="J656" s="272"/>
    </row>
    <row r="657" s="267" customFormat="1" ht="15.6" spans="1:10">
      <c r="A657" s="273"/>
      <c r="B657" s="50" t="s">
        <v>6</v>
      </c>
      <c r="C657" s="20" t="s">
        <v>7</v>
      </c>
      <c r="D657" s="20"/>
      <c r="E657" s="20"/>
      <c r="F657" s="273"/>
      <c r="G657" s="273"/>
      <c r="H657" s="277"/>
      <c r="I657" s="273"/>
      <c r="J657" s="272"/>
    </row>
    <row r="658" s="267" customFormat="1" ht="15.6" spans="1:10">
      <c r="A658" s="273"/>
      <c r="B658" s="50"/>
      <c r="C658" s="20"/>
      <c r="D658" s="20"/>
      <c r="E658" s="20"/>
      <c r="F658" s="273"/>
      <c r="G658" s="273"/>
      <c r="H658" s="277"/>
      <c r="I658" s="273"/>
      <c r="J658" s="272"/>
    </row>
    <row r="659" s="267" customFormat="1" ht="15.6" spans="1:10">
      <c r="A659" s="273"/>
      <c r="B659" s="49" t="s">
        <v>8</v>
      </c>
      <c r="C659" s="22" t="s">
        <v>9</v>
      </c>
      <c r="D659" s="22" t="s">
        <v>10</v>
      </c>
      <c r="E659" s="22" t="s">
        <v>11</v>
      </c>
      <c r="F659" s="273"/>
      <c r="G659" s="273"/>
      <c r="H659" s="277"/>
      <c r="I659" s="273"/>
      <c r="J659" s="272"/>
    </row>
    <row r="660" s="267" customFormat="1" ht="15.6" spans="1:10">
      <c r="A660" s="273">
        <v>25</v>
      </c>
      <c r="B660" s="49" t="s">
        <v>178</v>
      </c>
      <c r="C660" s="23">
        <v>0.7</v>
      </c>
      <c r="D660" s="24"/>
      <c r="E660" s="24"/>
      <c r="F660" s="273"/>
      <c r="G660" s="273"/>
      <c r="H660" s="277"/>
      <c r="I660" s="273"/>
      <c r="J660" s="272"/>
    </row>
    <row r="661" s="267" customFormat="1" ht="15.6" spans="1:10">
      <c r="A661" s="273">
        <v>26</v>
      </c>
      <c r="B661" s="49" t="s">
        <v>111</v>
      </c>
      <c r="C661" s="23">
        <v>8.8</v>
      </c>
      <c r="D661" s="24"/>
      <c r="E661" s="24"/>
      <c r="F661" s="273"/>
      <c r="G661" s="273"/>
      <c r="H661" s="277"/>
      <c r="I661" s="273"/>
      <c r="J661" s="272"/>
    </row>
    <row r="662" s="267" customFormat="1" ht="15.6" spans="1:10">
      <c r="A662" s="273">
        <v>27</v>
      </c>
      <c r="B662" s="49" t="s">
        <v>96</v>
      </c>
      <c r="C662" s="23">
        <v>62.4</v>
      </c>
      <c r="D662" s="24"/>
      <c r="E662" s="24"/>
      <c r="F662" s="273"/>
      <c r="G662" s="273"/>
      <c r="H662" s="277"/>
      <c r="I662" s="273"/>
      <c r="J662" s="272"/>
    </row>
    <row r="663" s="267" customFormat="1" ht="15.6" spans="1:10">
      <c r="A663" s="273">
        <v>28</v>
      </c>
      <c r="B663" s="49" t="s">
        <v>91</v>
      </c>
      <c r="C663" s="23">
        <v>8.3</v>
      </c>
      <c r="D663" s="24"/>
      <c r="E663" s="24"/>
      <c r="F663" s="273"/>
      <c r="G663" s="273"/>
      <c r="H663" s="277"/>
      <c r="I663" s="273"/>
      <c r="J663" s="272"/>
    </row>
    <row r="664" s="267" customFormat="1" ht="15.6" spans="1:10">
      <c r="A664" s="273">
        <v>29</v>
      </c>
      <c r="B664" s="49" t="s">
        <v>81</v>
      </c>
      <c r="C664" s="23">
        <v>12.1</v>
      </c>
      <c r="D664" s="24"/>
      <c r="E664" s="24"/>
      <c r="F664" s="273"/>
      <c r="G664" s="273"/>
      <c r="H664" s="277"/>
      <c r="I664" s="273"/>
      <c r="J664" s="272"/>
    </row>
    <row r="665" s="267" customFormat="1" ht="15.6" spans="1:10">
      <c r="A665" s="273">
        <v>30</v>
      </c>
      <c r="B665" s="49" t="s">
        <v>92</v>
      </c>
      <c r="C665" s="23">
        <v>40.3</v>
      </c>
      <c r="D665" s="24"/>
      <c r="E665" s="24"/>
      <c r="F665" s="273"/>
      <c r="G665" s="273"/>
      <c r="H665" s="277"/>
      <c r="I665" s="273"/>
      <c r="J665" s="272"/>
    </row>
    <row r="666" s="267" customFormat="1" ht="15.6" spans="1:10">
      <c r="A666" s="273"/>
      <c r="B666" s="29" t="s">
        <v>40</v>
      </c>
      <c r="C666" s="26" t="s">
        <v>41</v>
      </c>
      <c r="D666" s="26"/>
      <c r="E666" s="26"/>
      <c r="F666" s="273"/>
      <c r="G666" s="273"/>
      <c r="H666" s="277"/>
      <c r="I666" s="273"/>
      <c r="J666" s="272"/>
    </row>
    <row r="667" s="267" customFormat="1" ht="15.6" spans="1:10">
      <c r="A667" s="273"/>
      <c r="B667" s="29"/>
      <c r="C667" s="13" t="s">
        <v>42</v>
      </c>
      <c r="D667" s="13" t="s">
        <v>43</v>
      </c>
      <c r="E667" s="13" t="s">
        <v>44</v>
      </c>
      <c r="F667" s="273"/>
      <c r="G667" s="273"/>
      <c r="H667" s="277"/>
      <c r="I667" s="273"/>
      <c r="J667" s="272"/>
    </row>
    <row r="668" s="267" customFormat="1" ht="15.6" spans="1:10">
      <c r="A668" s="273">
        <v>31</v>
      </c>
      <c r="B668" s="47" t="s">
        <v>180</v>
      </c>
      <c r="C668" s="16"/>
      <c r="D668" s="16"/>
      <c r="E668" s="18">
        <v>356</v>
      </c>
      <c r="F668" s="273"/>
      <c r="G668" s="273"/>
      <c r="H668" s="277"/>
      <c r="I668" s="273"/>
      <c r="J668" s="272"/>
    </row>
    <row r="669" s="267" customFormat="1" ht="15.6" spans="1:10">
      <c r="A669" s="273"/>
      <c r="B669" s="29" t="s">
        <v>40</v>
      </c>
      <c r="C669" s="26" t="s">
        <v>46</v>
      </c>
      <c r="D669" s="273"/>
      <c r="E669" s="273"/>
      <c r="F669" s="273"/>
      <c r="G669" s="273"/>
      <c r="H669" s="277"/>
      <c r="I669" s="273"/>
      <c r="J669" s="272"/>
    </row>
    <row r="670" s="267" customFormat="1" ht="15.6" spans="1:10">
      <c r="A670" s="273"/>
      <c r="B670" s="29"/>
      <c r="C670" s="26" t="s">
        <v>47</v>
      </c>
      <c r="D670" s="273"/>
      <c r="E670" s="273"/>
      <c r="F670" s="273"/>
      <c r="G670" s="273"/>
      <c r="H670" s="277"/>
      <c r="I670" s="273"/>
      <c r="J670" s="272"/>
    </row>
    <row r="671" s="267" customFormat="1" ht="15.6" spans="1:10">
      <c r="A671" s="273">
        <v>32</v>
      </c>
      <c r="B671" s="30" t="s">
        <v>192</v>
      </c>
      <c r="C671" s="18">
        <v>29.1</v>
      </c>
      <c r="D671" s="273"/>
      <c r="E671" s="273"/>
      <c r="F671" s="273"/>
      <c r="G671" s="273"/>
      <c r="H671" s="277"/>
      <c r="I671" s="273"/>
      <c r="J671" s="272"/>
    </row>
    <row r="672" s="267" customFormat="1" ht="15.6" spans="1:10">
      <c r="A672" s="273">
        <v>33</v>
      </c>
      <c r="B672" s="30" t="s">
        <v>73</v>
      </c>
      <c r="C672" s="18">
        <v>162.5</v>
      </c>
      <c r="D672" s="273"/>
      <c r="E672" s="273"/>
      <c r="F672" s="273"/>
      <c r="G672" s="273"/>
      <c r="H672" s="277"/>
      <c r="I672" s="273"/>
      <c r="J672" s="272"/>
    </row>
    <row r="673" s="267" customFormat="1" ht="15.6" spans="1:10">
      <c r="A673" s="273">
        <v>34</v>
      </c>
      <c r="B673" s="30" t="s">
        <v>48</v>
      </c>
      <c r="C673" s="18">
        <v>66.4</v>
      </c>
      <c r="D673" s="273"/>
      <c r="E673" s="273"/>
      <c r="F673" s="273"/>
      <c r="G673" s="273"/>
      <c r="H673" s="277"/>
      <c r="I673" s="273"/>
      <c r="J673" s="272"/>
    </row>
    <row r="674" s="267" customFormat="1" ht="15.6" spans="1:10">
      <c r="A674" s="273">
        <v>35</v>
      </c>
      <c r="B674" s="30" t="s">
        <v>246</v>
      </c>
      <c r="C674" s="18">
        <v>350</v>
      </c>
      <c r="D674" s="273"/>
      <c r="E674" s="273"/>
      <c r="F674" s="273"/>
      <c r="G674" s="273"/>
      <c r="H674" s="277"/>
      <c r="I674" s="273"/>
      <c r="J674" s="272"/>
    </row>
    <row r="675" s="267" customFormat="1" ht="15.6" spans="1:10">
      <c r="A675" s="273"/>
      <c r="B675" s="29" t="s">
        <v>241</v>
      </c>
      <c r="C675" s="26">
        <v>70</v>
      </c>
      <c r="D675" s="26"/>
      <c r="E675" s="26"/>
      <c r="F675" s="273"/>
      <c r="G675" s="273"/>
      <c r="H675" s="277"/>
      <c r="I675" s="273"/>
      <c r="J675" s="272"/>
    </row>
    <row r="676" s="267" customFormat="1" ht="15.6" spans="1:10">
      <c r="A676" s="273"/>
      <c r="B676" s="29" t="s">
        <v>40</v>
      </c>
      <c r="C676" s="26" t="s">
        <v>287</v>
      </c>
      <c r="D676" s="26"/>
      <c r="E676" s="26"/>
      <c r="F676" s="273"/>
      <c r="G676" s="273"/>
      <c r="H676" s="277"/>
      <c r="I676" s="273"/>
      <c r="J676" s="272"/>
    </row>
    <row r="677" s="267" customFormat="1" ht="15.6" spans="1:10">
      <c r="A677" s="273"/>
      <c r="B677" s="29"/>
      <c r="C677" s="13" t="s">
        <v>288</v>
      </c>
      <c r="D677" s="13" t="s">
        <v>268</v>
      </c>
      <c r="E677" s="13" t="s">
        <v>289</v>
      </c>
      <c r="F677" s="273"/>
      <c r="G677" s="273"/>
      <c r="H677" s="277"/>
      <c r="I677" s="273"/>
      <c r="J677" s="272"/>
    </row>
    <row r="678" s="267" customFormat="1" ht="15.6" spans="1:10">
      <c r="A678" s="273">
        <v>37</v>
      </c>
      <c r="B678" s="30" t="s">
        <v>268</v>
      </c>
      <c r="C678" s="16"/>
      <c r="D678" s="16">
        <v>45</v>
      </c>
      <c r="E678" s="16"/>
      <c r="F678" s="273"/>
      <c r="G678" s="273"/>
      <c r="H678" s="277"/>
      <c r="I678" s="273"/>
      <c r="J678" s="272"/>
    </row>
    <row r="679" s="267" customFormat="1" ht="15.6" spans="1:10">
      <c r="A679" s="273"/>
      <c r="B679" s="29" t="s">
        <v>40</v>
      </c>
      <c r="C679" s="26" t="s">
        <v>194</v>
      </c>
      <c r="D679" s="26"/>
      <c r="E679" s="26"/>
      <c r="F679" s="273"/>
      <c r="G679" s="273"/>
      <c r="H679" s="277"/>
      <c r="I679" s="273"/>
      <c r="J679" s="272"/>
    </row>
    <row r="680" s="267" customFormat="1" ht="46.8" spans="1:10">
      <c r="A680" s="273"/>
      <c r="B680" s="29"/>
      <c r="C680" s="28" t="s">
        <v>195</v>
      </c>
      <c r="D680" s="28" t="s">
        <v>196</v>
      </c>
      <c r="E680" s="28" t="s">
        <v>197</v>
      </c>
      <c r="F680" s="273"/>
      <c r="G680" s="273"/>
      <c r="H680" s="277"/>
      <c r="I680" s="273"/>
      <c r="J680" s="272"/>
    </row>
    <row r="681" s="267" customFormat="1" ht="15.6" spans="1:10">
      <c r="A681" s="273">
        <v>38</v>
      </c>
      <c r="B681" s="30" t="s">
        <v>247</v>
      </c>
      <c r="C681" s="18">
        <v>2</v>
      </c>
      <c r="D681" s="16"/>
      <c r="E681" s="16"/>
      <c r="F681" s="273"/>
      <c r="G681" s="273"/>
      <c r="H681" s="277"/>
      <c r="I681" s="273"/>
      <c r="J681" s="272"/>
    </row>
    <row r="682" s="267" customFormat="1" ht="15.6" spans="1:10">
      <c r="A682" s="273"/>
      <c r="B682" s="46" t="s">
        <v>6</v>
      </c>
      <c r="C682" s="26" t="s">
        <v>49</v>
      </c>
      <c r="D682" s="26"/>
      <c r="E682" s="26"/>
      <c r="F682" s="273"/>
      <c r="G682" s="273"/>
      <c r="H682" s="277"/>
      <c r="I682" s="273"/>
      <c r="J682" s="272"/>
    </row>
    <row r="683" s="267" customFormat="1" ht="15.6" spans="1:10">
      <c r="A683" s="273"/>
      <c r="B683" s="47" t="s">
        <v>50</v>
      </c>
      <c r="C683" s="26">
        <v>100</v>
      </c>
      <c r="D683" s="26">
        <v>200</v>
      </c>
      <c r="E683" s="26" t="s">
        <v>51</v>
      </c>
      <c r="F683" s="273"/>
      <c r="G683" s="273"/>
      <c r="H683" s="277"/>
      <c r="I683" s="273"/>
      <c r="J683" s="272"/>
    </row>
    <row r="684" s="267" customFormat="1" ht="15.6" spans="1:10">
      <c r="A684" s="273">
        <v>39</v>
      </c>
      <c r="B684" s="48" t="s">
        <v>275</v>
      </c>
      <c r="C684" s="43"/>
      <c r="D684" s="18">
        <v>2</v>
      </c>
      <c r="E684" s="43"/>
      <c r="F684" s="273"/>
      <c r="G684" s="273"/>
      <c r="H684" s="277"/>
      <c r="I684" s="273"/>
      <c r="J684" s="272"/>
    </row>
    <row r="685" s="267" customFormat="1" ht="15.6" spans="1:10">
      <c r="A685" s="273">
        <v>40</v>
      </c>
      <c r="B685" s="48" t="s">
        <v>290</v>
      </c>
      <c r="C685" s="18">
        <v>1</v>
      </c>
      <c r="D685" s="18">
        <v>1</v>
      </c>
      <c r="E685" s="43"/>
      <c r="F685" s="273"/>
      <c r="G685" s="273"/>
      <c r="H685" s="277"/>
      <c r="I685" s="273"/>
      <c r="J685" s="272"/>
    </row>
    <row r="686" s="267" customFormat="1" ht="15.6" spans="1:10">
      <c r="A686" s="273">
        <v>41</v>
      </c>
      <c r="B686" s="48" t="s">
        <v>52</v>
      </c>
      <c r="C686" s="43"/>
      <c r="D686" s="18">
        <v>1</v>
      </c>
      <c r="E686" s="43"/>
      <c r="F686" s="273"/>
      <c r="G686" s="273"/>
      <c r="H686" s="277"/>
      <c r="I686" s="273"/>
      <c r="J686" s="272"/>
    </row>
    <row r="687" s="267" customFormat="1" ht="15.6" spans="1:10">
      <c r="A687" s="273">
        <v>42</v>
      </c>
      <c r="B687" s="48" t="s">
        <v>53</v>
      </c>
      <c r="C687" s="43"/>
      <c r="D687" s="18">
        <v>4</v>
      </c>
      <c r="E687" s="43"/>
      <c r="F687" s="273"/>
      <c r="G687" s="273"/>
      <c r="H687" s="277"/>
      <c r="I687" s="273"/>
      <c r="J687" s="272"/>
    </row>
    <row r="688" s="267" customFormat="1" ht="15.6" spans="1:10">
      <c r="A688" s="273">
        <v>43</v>
      </c>
      <c r="B688" s="48" t="s">
        <v>91</v>
      </c>
      <c r="C688" s="43"/>
      <c r="D688" s="18">
        <v>1</v>
      </c>
      <c r="E688" s="43"/>
      <c r="F688" s="273"/>
      <c r="G688" s="273"/>
      <c r="H688" s="277"/>
      <c r="I688" s="273"/>
      <c r="J688" s="272"/>
    </row>
    <row r="689" s="267" customFormat="1" ht="15.6" spans="1:10">
      <c r="A689" s="273">
        <v>44</v>
      </c>
      <c r="B689" s="48" t="s">
        <v>200</v>
      </c>
      <c r="C689" s="18">
        <v>1</v>
      </c>
      <c r="D689" s="18">
        <v>1</v>
      </c>
      <c r="E689" s="43"/>
      <c r="F689" s="273"/>
      <c r="G689" s="273"/>
      <c r="H689" s="277"/>
      <c r="I689" s="273"/>
      <c r="J689" s="272"/>
    </row>
    <row r="690" s="267" customFormat="1" ht="15.6" spans="1:10">
      <c r="A690" s="273">
        <v>45</v>
      </c>
      <c r="B690" s="48" t="s">
        <v>243</v>
      </c>
      <c r="C690" s="18">
        <v>1</v>
      </c>
      <c r="D690" s="43"/>
      <c r="E690" s="43"/>
      <c r="F690" s="273"/>
      <c r="G690" s="273"/>
      <c r="H690" s="277"/>
      <c r="I690" s="273"/>
      <c r="J690" s="272"/>
    </row>
    <row r="691" s="267" customFormat="1" ht="15.6" spans="1:10">
      <c r="A691" s="273">
        <v>46</v>
      </c>
      <c r="B691" s="48" t="s">
        <v>54</v>
      </c>
      <c r="C691" s="18">
        <v>1</v>
      </c>
      <c r="D691" s="18">
        <v>2</v>
      </c>
      <c r="E691" s="43"/>
      <c r="F691" s="273"/>
      <c r="G691" s="273"/>
      <c r="H691" s="277"/>
      <c r="I691" s="273"/>
      <c r="J691" s="272"/>
    </row>
    <row r="692" s="267" customFormat="1" ht="15.6" spans="1:10">
      <c r="A692" s="273">
        <v>47</v>
      </c>
      <c r="B692" s="48" t="s">
        <v>55</v>
      </c>
      <c r="C692" s="43"/>
      <c r="D692" s="18">
        <v>2</v>
      </c>
      <c r="E692" s="18">
        <v>2</v>
      </c>
      <c r="F692" s="273"/>
      <c r="G692" s="273"/>
      <c r="H692" s="277"/>
      <c r="I692" s="273"/>
      <c r="J692" s="272"/>
    </row>
    <row r="693" s="267" customFormat="1" ht="15.6" spans="1:10">
      <c r="A693" s="273">
        <v>48</v>
      </c>
      <c r="B693" s="48" t="s">
        <v>85</v>
      </c>
      <c r="C693" s="43"/>
      <c r="D693" s="18">
        <v>1</v>
      </c>
      <c r="E693" s="43"/>
      <c r="F693" s="273"/>
      <c r="G693" s="273"/>
      <c r="H693" s="277"/>
      <c r="I693" s="273"/>
      <c r="J693" s="272"/>
    </row>
    <row r="694" s="267" customFormat="1" ht="15.6" spans="1:10">
      <c r="A694" s="273">
        <v>49</v>
      </c>
      <c r="B694" s="48" t="s">
        <v>253</v>
      </c>
      <c r="C694" s="18">
        <v>3</v>
      </c>
      <c r="D694" s="18">
        <v>11</v>
      </c>
      <c r="E694" s="43"/>
      <c r="F694" s="273"/>
      <c r="G694" s="273"/>
      <c r="H694" s="277"/>
      <c r="I694" s="273"/>
      <c r="J694" s="272"/>
    </row>
    <row r="695" s="267" customFormat="1" ht="15.6" spans="1:10">
      <c r="A695" s="273">
        <v>50</v>
      </c>
      <c r="B695" s="48" t="s">
        <v>291</v>
      </c>
      <c r="C695" s="18">
        <v>2</v>
      </c>
      <c r="D695" s="18">
        <v>1</v>
      </c>
      <c r="E695" s="43"/>
      <c r="F695" s="273"/>
      <c r="G695" s="273"/>
      <c r="H695" s="277"/>
      <c r="I695" s="273"/>
      <c r="J695" s="272"/>
    </row>
    <row r="696" s="267" customFormat="1" ht="31.2" spans="1:10">
      <c r="A696" s="273" t="s">
        <v>292</v>
      </c>
      <c r="B696" s="273"/>
      <c r="C696" s="273"/>
      <c r="D696" s="273"/>
      <c r="E696" s="273"/>
      <c r="F696" s="273"/>
      <c r="G696" s="273"/>
      <c r="H696" s="284" t="s">
        <v>293</v>
      </c>
      <c r="I696" s="275" t="s">
        <v>4</v>
      </c>
    </row>
    <row r="697" s="267" customFormat="1" ht="15.6" spans="1:10">
      <c r="A697" s="276" t="s">
        <v>5</v>
      </c>
      <c r="B697" s="46" t="s">
        <v>6</v>
      </c>
      <c r="C697" s="13" t="s">
        <v>15</v>
      </c>
      <c r="D697" s="13"/>
      <c r="E697" s="13"/>
      <c r="F697" s="13"/>
      <c r="G697" s="13"/>
      <c r="H697" s="277"/>
      <c r="I697" s="273"/>
      <c r="J697" s="272"/>
    </row>
    <row r="698" s="267" customFormat="1" ht="15.6" spans="1:10">
      <c r="A698" s="273"/>
      <c r="B698" s="47" t="s">
        <v>16</v>
      </c>
      <c r="C698" s="13" t="s">
        <v>17</v>
      </c>
      <c r="D698" s="13" t="s">
        <v>18</v>
      </c>
      <c r="E698" s="13" t="s">
        <v>19</v>
      </c>
      <c r="F698" s="13" t="s">
        <v>20</v>
      </c>
      <c r="G698" s="13" t="s">
        <v>21</v>
      </c>
      <c r="H698" s="277"/>
      <c r="I698" s="273"/>
      <c r="J698" s="272"/>
    </row>
    <row r="699" s="267" customFormat="1" ht="15.6" spans="1:10">
      <c r="A699" s="273">
        <v>1</v>
      </c>
      <c r="B699" s="47" t="s">
        <v>23</v>
      </c>
      <c r="C699" s="43"/>
      <c r="D699" s="43"/>
      <c r="E699" s="18">
        <v>6</v>
      </c>
      <c r="F699" s="43"/>
      <c r="G699" s="43"/>
      <c r="H699" s="277"/>
      <c r="I699" s="273"/>
      <c r="J699" s="272"/>
    </row>
    <row r="700" s="267" customFormat="1" ht="15.6" spans="1:10">
      <c r="A700" s="273">
        <v>2</v>
      </c>
      <c r="B700" s="47" t="s">
        <v>294</v>
      </c>
      <c r="C700" s="18">
        <v>4</v>
      </c>
      <c r="D700" s="43"/>
      <c r="E700" s="43"/>
      <c r="F700" s="43"/>
      <c r="G700" s="43"/>
      <c r="H700" s="277"/>
      <c r="I700" s="273"/>
      <c r="J700" s="272"/>
    </row>
    <row r="701" s="267" customFormat="1" ht="15.6" spans="1:10">
      <c r="A701" s="273">
        <v>3</v>
      </c>
      <c r="B701" s="47" t="s">
        <v>60</v>
      </c>
      <c r="C701" s="43"/>
      <c r="D701" s="18">
        <v>3</v>
      </c>
      <c r="E701" s="43"/>
      <c r="F701" s="43"/>
      <c r="G701" s="43"/>
      <c r="H701" s="277"/>
      <c r="I701" s="273"/>
      <c r="J701" s="272"/>
    </row>
    <row r="702" s="267" customFormat="1" ht="15.6" spans="1:10">
      <c r="A702" s="273"/>
      <c r="B702" s="46" t="s">
        <v>6</v>
      </c>
      <c r="C702" s="13" t="s">
        <v>24</v>
      </c>
      <c r="D702" s="13"/>
      <c r="E702" s="13"/>
      <c r="F702" s="13"/>
      <c r="G702" s="13"/>
      <c r="H702" s="277"/>
      <c r="I702" s="273"/>
      <c r="J702" s="272"/>
    </row>
    <row r="703" s="267" customFormat="1" ht="15.6" spans="1:10">
      <c r="A703" s="273"/>
      <c r="B703" s="47" t="s">
        <v>16</v>
      </c>
      <c r="C703" s="13" t="s">
        <v>17</v>
      </c>
      <c r="D703" s="13" t="s">
        <v>18</v>
      </c>
      <c r="E703" s="13" t="s">
        <v>19</v>
      </c>
      <c r="F703" s="13" t="s">
        <v>20</v>
      </c>
      <c r="G703" s="13" t="s">
        <v>21</v>
      </c>
      <c r="H703" s="277"/>
      <c r="I703" s="273"/>
      <c r="J703" s="272"/>
    </row>
    <row r="704" s="267" customFormat="1" ht="15.6" spans="1:10">
      <c r="A704" s="273">
        <v>4</v>
      </c>
      <c r="B704" s="48" t="s">
        <v>90</v>
      </c>
      <c r="C704" s="18">
        <v>2</v>
      </c>
      <c r="D704" s="43"/>
      <c r="E704" s="43"/>
      <c r="F704" s="43"/>
      <c r="G704" s="43"/>
      <c r="H704" s="277"/>
      <c r="I704" s="273"/>
      <c r="J704" s="272"/>
    </row>
    <row r="705" s="267" customFormat="1" ht="15.6" spans="1:10">
      <c r="A705" s="273"/>
      <c r="B705" s="46" t="s">
        <v>6</v>
      </c>
      <c r="C705" s="13" t="s">
        <v>30</v>
      </c>
      <c r="D705" s="13"/>
      <c r="E705" s="13"/>
      <c r="F705" s="13"/>
      <c r="G705" s="273"/>
      <c r="H705" s="277"/>
      <c r="I705" s="273"/>
      <c r="J705" s="272"/>
    </row>
    <row r="706" s="267" customFormat="1" ht="15.6" spans="1:10">
      <c r="A706" s="273"/>
      <c r="B706" s="47" t="s">
        <v>8</v>
      </c>
      <c r="C706" s="13">
        <v>100</v>
      </c>
      <c r="D706" s="13">
        <v>200</v>
      </c>
      <c r="E706" s="13">
        <v>300</v>
      </c>
      <c r="F706" s="13" t="s">
        <v>31</v>
      </c>
      <c r="G706" s="273"/>
      <c r="H706" s="277"/>
      <c r="I706" s="273"/>
      <c r="J706" s="272"/>
    </row>
    <row r="707" s="267" customFormat="1" ht="15.6" spans="1:10">
      <c r="A707" s="273">
        <v>5</v>
      </c>
      <c r="B707" s="48" t="s">
        <v>111</v>
      </c>
      <c r="C707" s="18">
        <v>6</v>
      </c>
      <c r="D707" s="43"/>
      <c r="E707" s="43"/>
      <c r="F707" s="43"/>
      <c r="G707" s="273"/>
      <c r="H707" s="277"/>
      <c r="I707" s="273"/>
      <c r="J707" s="272"/>
    </row>
    <row r="708" s="267" customFormat="1" ht="15.6" spans="1:10">
      <c r="A708" s="273">
        <v>6</v>
      </c>
      <c r="B708" s="48" t="s">
        <v>177</v>
      </c>
      <c r="C708" s="43"/>
      <c r="D708" s="18">
        <v>8</v>
      </c>
      <c r="E708" s="43"/>
      <c r="F708" s="43"/>
      <c r="G708" s="273"/>
      <c r="H708" s="277"/>
      <c r="I708" s="273"/>
      <c r="J708" s="272"/>
    </row>
    <row r="709" s="267" customFormat="1" ht="15.6" spans="1:10">
      <c r="A709" s="273"/>
      <c r="B709" s="50" t="s">
        <v>6</v>
      </c>
      <c r="C709" s="20" t="s">
        <v>7</v>
      </c>
      <c r="D709" s="20"/>
      <c r="E709" s="20"/>
      <c r="F709" s="273"/>
      <c r="G709" s="273"/>
      <c r="H709" s="277"/>
      <c r="I709" s="273"/>
      <c r="J709" s="272"/>
    </row>
    <row r="710" s="267" customFormat="1" ht="15.6" spans="1:10">
      <c r="A710" s="273"/>
      <c r="B710" s="50"/>
      <c r="C710" s="20"/>
      <c r="D710" s="20"/>
      <c r="E710" s="20"/>
      <c r="F710" s="273"/>
      <c r="G710" s="273"/>
      <c r="H710" s="277"/>
      <c r="I710" s="273"/>
      <c r="J710" s="272"/>
    </row>
    <row r="711" s="267" customFormat="1" ht="15.6" spans="1:10">
      <c r="A711" s="273"/>
      <c r="B711" s="49" t="s">
        <v>8</v>
      </c>
      <c r="C711" s="22" t="s">
        <v>9</v>
      </c>
      <c r="D711" s="22" t="s">
        <v>10</v>
      </c>
      <c r="E711" s="22" t="s">
        <v>11</v>
      </c>
      <c r="F711" s="273"/>
      <c r="G711" s="273"/>
      <c r="H711" s="277"/>
      <c r="I711" s="273"/>
      <c r="J711" s="272"/>
    </row>
    <row r="712" s="267" customFormat="1" ht="15.6" spans="1:10">
      <c r="A712" s="273">
        <v>10</v>
      </c>
      <c r="B712" s="49" t="s">
        <v>39</v>
      </c>
      <c r="C712" s="23">
        <v>24.6</v>
      </c>
      <c r="D712" s="24"/>
      <c r="E712" s="24"/>
      <c r="F712" s="273"/>
      <c r="G712" s="273"/>
      <c r="H712" s="277"/>
      <c r="I712" s="273"/>
      <c r="J712" s="272"/>
    </row>
    <row r="713" s="267" customFormat="1" ht="15.6" spans="1:10">
      <c r="A713" s="273">
        <v>11</v>
      </c>
      <c r="B713" s="49" t="s">
        <v>80</v>
      </c>
      <c r="C713" s="23">
        <v>8</v>
      </c>
      <c r="D713" s="24"/>
      <c r="E713" s="24"/>
      <c r="F713" s="273"/>
      <c r="G713" s="273"/>
      <c r="H713" s="277"/>
      <c r="I713" s="273"/>
      <c r="J713" s="272"/>
    </row>
    <row r="714" s="267" customFormat="1" ht="15.6" spans="1:10">
      <c r="A714" s="273"/>
      <c r="B714" s="29" t="s">
        <v>40</v>
      </c>
      <c r="C714" s="26" t="s">
        <v>46</v>
      </c>
      <c r="D714" s="273"/>
      <c r="E714" s="273"/>
      <c r="F714" s="273"/>
      <c r="G714" s="273"/>
      <c r="H714" s="277"/>
      <c r="I714" s="273"/>
      <c r="J714" s="272"/>
    </row>
    <row r="715" s="267" customFormat="1" ht="15.6" spans="1:10">
      <c r="A715" s="273"/>
      <c r="B715" s="29"/>
      <c r="C715" s="26" t="s">
        <v>47</v>
      </c>
      <c r="D715" s="273"/>
      <c r="E715" s="273"/>
      <c r="F715" s="273"/>
      <c r="G715" s="273"/>
      <c r="H715" s="277"/>
      <c r="I715" s="273"/>
      <c r="J715" s="272"/>
    </row>
    <row r="716" s="267" customFormat="1" ht="15.6" spans="1:10">
      <c r="A716" s="273">
        <v>14</v>
      </c>
      <c r="B716" s="30" t="s">
        <v>48</v>
      </c>
      <c r="C716" s="18">
        <v>5.6</v>
      </c>
      <c r="D716" s="273"/>
      <c r="E716" s="273"/>
      <c r="F716" s="273"/>
      <c r="G716" s="273"/>
      <c r="H716" s="277"/>
      <c r="I716" s="273"/>
      <c r="J716" s="272"/>
    </row>
    <row r="717" s="267" customFormat="1" ht="15.6" spans="1:10">
      <c r="A717" s="273"/>
      <c r="B717" s="46" t="s">
        <v>6</v>
      </c>
      <c r="C717" s="26" t="s">
        <v>49</v>
      </c>
      <c r="D717" s="26"/>
      <c r="E717" s="26"/>
      <c r="F717" s="273"/>
      <c r="G717" s="273"/>
      <c r="H717" s="277"/>
      <c r="I717" s="273"/>
      <c r="J717" s="272"/>
    </row>
    <row r="718" s="267" customFormat="1" ht="15.6" spans="1:10">
      <c r="A718" s="273"/>
      <c r="B718" s="47" t="s">
        <v>50</v>
      </c>
      <c r="C718" s="26">
        <v>100</v>
      </c>
      <c r="D718" s="26">
        <v>200</v>
      </c>
      <c r="E718" s="26" t="s">
        <v>51</v>
      </c>
      <c r="F718" s="273"/>
      <c r="G718" s="273"/>
      <c r="H718" s="277"/>
      <c r="I718" s="273"/>
      <c r="J718" s="272"/>
    </row>
    <row r="719" s="267" customFormat="1" ht="15.6" spans="1:10">
      <c r="A719" s="273">
        <v>16</v>
      </c>
      <c r="B719" s="48" t="s">
        <v>84</v>
      </c>
      <c r="C719" s="18">
        <v>1</v>
      </c>
      <c r="D719" s="43"/>
      <c r="E719" s="43"/>
      <c r="F719" s="273"/>
      <c r="G719" s="273"/>
      <c r="H719" s="277"/>
      <c r="I719" s="273"/>
      <c r="J719" s="272"/>
    </row>
    <row r="720" s="267" customFormat="1" ht="15.6" spans="1:10">
      <c r="A720" s="273">
        <v>17</v>
      </c>
      <c r="B720" s="48" t="s">
        <v>53</v>
      </c>
      <c r="C720" s="18">
        <v>1</v>
      </c>
      <c r="D720" s="18">
        <v>4</v>
      </c>
      <c r="E720" s="43"/>
      <c r="F720" s="273"/>
      <c r="G720" s="273"/>
      <c r="H720" s="277"/>
      <c r="I720" s="273"/>
      <c r="J720" s="272"/>
    </row>
    <row r="721" s="267" customFormat="1" ht="15.6" spans="1:10">
      <c r="A721" s="273">
        <v>18</v>
      </c>
      <c r="B721" s="48" t="s">
        <v>169</v>
      </c>
      <c r="C721" s="18">
        <v>1</v>
      </c>
      <c r="D721" s="18">
        <v>5</v>
      </c>
      <c r="E721" s="43"/>
      <c r="F721" s="273"/>
      <c r="G721" s="273"/>
      <c r="H721" s="277"/>
      <c r="I721" s="273"/>
      <c r="J721" s="272"/>
    </row>
    <row r="722" s="267" customFormat="1" ht="31.2" spans="1:10">
      <c r="A722" s="273" t="s">
        <v>295</v>
      </c>
      <c r="B722" s="273"/>
      <c r="C722" s="273"/>
      <c r="D722" s="273"/>
      <c r="E722" s="273"/>
      <c r="F722" s="273"/>
      <c r="G722" s="273"/>
      <c r="H722" s="284" t="s">
        <v>296</v>
      </c>
      <c r="I722" s="275" t="s">
        <v>4</v>
      </c>
    </row>
    <row r="723" s="267" customFormat="1" ht="15.6" spans="1:10">
      <c r="A723" s="276" t="s">
        <v>5</v>
      </c>
      <c r="B723" s="46" t="s">
        <v>6</v>
      </c>
      <c r="C723" s="13" t="s">
        <v>15</v>
      </c>
      <c r="D723" s="13"/>
      <c r="E723" s="13"/>
      <c r="F723" s="13"/>
      <c r="G723" s="13"/>
      <c r="H723" s="277"/>
      <c r="I723" s="273"/>
      <c r="J723" s="272"/>
    </row>
    <row r="724" s="267" customFormat="1" ht="15.6" spans="1:10">
      <c r="A724" s="273"/>
      <c r="B724" s="47" t="s">
        <v>16</v>
      </c>
      <c r="C724" s="13" t="s">
        <v>17</v>
      </c>
      <c r="D724" s="13" t="s">
        <v>18</v>
      </c>
      <c r="E724" s="13" t="s">
        <v>19</v>
      </c>
      <c r="F724" s="13" t="s">
        <v>20</v>
      </c>
      <c r="G724" s="13" t="s">
        <v>21</v>
      </c>
      <c r="H724" s="277"/>
      <c r="I724" s="273"/>
      <c r="J724" s="272"/>
    </row>
    <row r="725" s="267" customFormat="1" ht="15.6" spans="1:10">
      <c r="A725" s="273">
        <v>1</v>
      </c>
      <c r="B725" s="47" t="s">
        <v>297</v>
      </c>
      <c r="C725" s="18">
        <v>1</v>
      </c>
      <c r="D725" s="43"/>
      <c r="E725" s="43"/>
      <c r="F725" s="43"/>
      <c r="G725" s="43"/>
      <c r="H725" s="277"/>
      <c r="I725" s="273"/>
      <c r="J725" s="272"/>
    </row>
    <row r="726" s="267" customFormat="1" ht="15.6" spans="1:10">
      <c r="A726" s="273">
        <v>2</v>
      </c>
      <c r="B726" s="47" t="s">
        <v>66</v>
      </c>
      <c r="C726" s="18">
        <v>12</v>
      </c>
      <c r="D726" s="43"/>
      <c r="E726" s="43"/>
      <c r="F726" s="43"/>
      <c r="G726" s="43"/>
      <c r="H726" s="277"/>
      <c r="I726" s="273"/>
      <c r="J726" s="272"/>
    </row>
    <row r="727" s="267" customFormat="1" ht="15.6" spans="1:10">
      <c r="A727" s="273"/>
      <c r="B727" s="46" t="s">
        <v>6</v>
      </c>
      <c r="C727" s="13" t="s">
        <v>24</v>
      </c>
      <c r="D727" s="13"/>
      <c r="E727" s="13"/>
      <c r="F727" s="13"/>
      <c r="G727" s="13"/>
      <c r="H727" s="277"/>
      <c r="I727" s="273"/>
      <c r="J727" s="272"/>
    </row>
    <row r="728" s="267" customFormat="1" ht="15.6" spans="1:10">
      <c r="A728" s="273"/>
      <c r="B728" s="47" t="s">
        <v>16</v>
      </c>
      <c r="C728" s="13" t="s">
        <v>17</v>
      </c>
      <c r="D728" s="13" t="s">
        <v>18</v>
      </c>
      <c r="E728" s="13" t="s">
        <v>19</v>
      </c>
      <c r="F728" s="13" t="s">
        <v>20</v>
      </c>
      <c r="G728" s="13" t="s">
        <v>21</v>
      </c>
      <c r="H728" s="277"/>
      <c r="I728" s="273"/>
      <c r="J728" s="272"/>
    </row>
    <row r="729" s="267" customFormat="1" ht="15.6" spans="1:10">
      <c r="A729" s="273">
        <v>3</v>
      </c>
      <c r="B729" s="48" t="s">
        <v>211</v>
      </c>
      <c r="C729" s="43"/>
      <c r="D729" s="43"/>
      <c r="E729" s="43"/>
      <c r="F729" s="43"/>
      <c r="G729" s="18">
        <v>1</v>
      </c>
      <c r="H729" s="277"/>
      <c r="I729" s="273"/>
      <c r="J729" s="272"/>
    </row>
    <row r="730" s="267" customFormat="1" ht="15.6" spans="1:10">
      <c r="A730" s="273">
        <v>4</v>
      </c>
      <c r="B730" s="48" t="s">
        <v>107</v>
      </c>
      <c r="C730" s="18">
        <v>1</v>
      </c>
      <c r="D730" s="43"/>
      <c r="E730" s="43"/>
      <c r="F730" s="43"/>
      <c r="G730" s="43"/>
      <c r="H730" s="277"/>
      <c r="I730" s="273"/>
      <c r="J730" s="272"/>
    </row>
    <row r="731" s="267" customFormat="1" ht="15.6" spans="1:10">
      <c r="A731" s="273"/>
      <c r="B731" s="46" t="s">
        <v>6</v>
      </c>
      <c r="C731" s="13" t="s">
        <v>30</v>
      </c>
      <c r="D731" s="13"/>
      <c r="E731" s="13"/>
      <c r="F731" s="13"/>
      <c r="G731" s="273"/>
      <c r="H731" s="277"/>
      <c r="I731" s="273"/>
      <c r="J731" s="272"/>
    </row>
    <row r="732" s="267" customFormat="1" ht="15.6" spans="1:10">
      <c r="A732" s="273"/>
      <c r="B732" s="47" t="s">
        <v>8</v>
      </c>
      <c r="C732" s="13">
        <v>100</v>
      </c>
      <c r="D732" s="13">
        <v>200</v>
      </c>
      <c r="E732" s="13">
        <v>300</v>
      </c>
      <c r="F732" s="13" t="s">
        <v>31</v>
      </c>
      <c r="G732" s="273"/>
      <c r="H732" s="277"/>
      <c r="I732" s="273"/>
      <c r="J732" s="272"/>
    </row>
    <row r="733" s="267" customFormat="1" ht="15.6" spans="1:10">
      <c r="A733" s="273">
        <v>5</v>
      </c>
      <c r="B733" s="48" t="s">
        <v>32</v>
      </c>
      <c r="C733" s="43"/>
      <c r="D733" s="43"/>
      <c r="E733" s="43"/>
      <c r="F733" s="18">
        <v>1</v>
      </c>
      <c r="G733" s="273"/>
      <c r="H733" s="277"/>
      <c r="I733" s="273"/>
      <c r="J733" s="272"/>
    </row>
    <row r="734" s="267" customFormat="1" ht="15.6" spans="1:10">
      <c r="A734" s="273">
        <v>6</v>
      </c>
      <c r="B734" s="48" t="s">
        <v>65</v>
      </c>
      <c r="C734" s="18">
        <v>1</v>
      </c>
      <c r="D734" s="43"/>
      <c r="E734" s="43"/>
      <c r="F734" s="43"/>
      <c r="G734" s="273"/>
      <c r="H734" s="277"/>
      <c r="I734" s="273"/>
      <c r="J734" s="272"/>
    </row>
    <row r="735" s="267" customFormat="1" ht="15.6" spans="1:10">
      <c r="A735" s="273"/>
      <c r="B735" s="50" t="s">
        <v>6</v>
      </c>
      <c r="C735" s="20" t="s">
        <v>7</v>
      </c>
      <c r="D735" s="20"/>
      <c r="E735" s="20"/>
      <c r="F735" s="273"/>
      <c r="G735" s="273"/>
      <c r="H735" s="277"/>
      <c r="I735" s="273"/>
      <c r="J735" s="272"/>
    </row>
    <row r="736" s="267" customFormat="1" ht="15.6" spans="1:10">
      <c r="A736" s="273"/>
      <c r="B736" s="50"/>
      <c r="C736" s="20"/>
      <c r="D736" s="20"/>
      <c r="E736" s="20"/>
      <c r="F736" s="273"/>
      <c r="G736" s="273"/>
      <c r="H736" s="277"/>
      <c r="I736" s="273"/>
      <c r="J736" s="272"/>
    </row>
    <row r="737" s="267" customFormat="1" ht="15.6" spans="1:10">
      <c r="A737" s="273"/>
      <c r="B737" s="49" t="s">
        <v>8</v>
      </c>
      <c r="C737" s="22" t="s">
        <v>9</v>
      </c>
      <c r="D737" s="22" t="s">
        <v>10</v>
      </c>
      <c r="E737" s="22" t="s">
        <v>11</v>
      </c>
      <c r="F737" s="273"/>
      <c r="G737" s="273"/>
      <c r="H737" s="277"/>
      <c r="I737" s="273"/>
      <c r="J737" s="272"/>
    </row>
    <row r="738" s="267" customFormat="1" ht="15.6" spans="1:10">
      <c r="A738" s="273">
        <v>7</v>
      </c>
      <c r="B738" s="49" t="s">
        <v>91</v>
      </c>
      <c r="C738" s="23">
        <v>20</v>
      </c>
      <c r="D738" s="24"/>
      <c r="E738" s="24"/>
      <c r="F738" s="273"/>
      <c r="G738" s="273"/>
      <c r="H738" s="277"/>
      <c r="I738" s="273"/>
      <c r="J738" s="272"/>
    </row>
    <row r="739" s="267" customFormat="1" ht="15.6" spans="1:10">
      <c r="A739" s="273">
        <v>8</v>
      </c>
      <c r="B739" s="49" t="s">
        <v>298</v>
      </c>
      <c r="C739" s="23">
        <v>19.7</v>
      </c>
      <c r="D739" s="24"/>
      <c r="E739" s="24"/>
      <c r="F739" s="273"/>
      <c r="G739" s="273"/>
      <c r="H739" s="277"/>
      <c r="I739" s="273"/>
      <c r="J739" s="272"/>
    </row>
    <row r="740" s="267" customFormat="1" ht="15.6" spans="1:10">
      <c r="A740" s="273"/>
      <c r="B740" s="29" t="s">
        <v>40</v>
      </c>
      <c r="C740" s="26" t="s">
        <v>46</v>
      </c>
      <c r="D740" s="273"/>
      <c r="E740" s="273"/>
      <c r="F740" s="273"/>
      <c r="G740" s="273"/>
      <c r="H740" s="277"/>
      <c r="I740" s="273"/>
      <c r="J740" s="272"/>
    </row>
    <row r="741" s="267" customFormat="1" ht="15.6" spans="1:10">
      <c r="A741" s="273"/>
      <c r="B741" s="29"/>
      <c r="C741" s="26" t="s">
        <v>47</v>
      </c>
      <c r="D741" s="273"/>
      <c r="E741" s="273"/>
      <c r="F741" s="273"/>
      <c r="G741" s="273"/>
      <c r="H741" s="277"/>
      <c r="I741" s="273"/>
      <c r="J741" s="272"/>
    </row>
    <row r="742" s="267" customFormat="1" ht="15.6" spans="1:10">
      <c r="A742" s="273">
        <v>9</v>
      </c>
      <c r="B742" s="30" t="s">
        <v>48</v>
      </c>
      <c r="C742" s="18">
        <v>87.8</v>
      </c>
      <c r="D742" s="273"/>
      <c r="E742" s="273"/>
      <c r="F742" s="273"/>
      <c r="G742" s="273"/>
      <c r="H742" s="277"/>
      <c r="I742" s="273"/>
      <c r="J742" s="272"/>
    </row>
    <row r="743" s="267" customFormat="1" ht="31.2" spans="1:10">
      <c r="A743" s="273" t="s">
        <v>299</v>
      </c>
      <c r="B743" s="273"/>
      <c r="C743" s="273"/>
      <c r="D743" s="273"/>
      <c r="E743" s="273"/>
      <c r="F743" s="273"/>
      <c r="G743" s="273"/>
      <c r="H743" s="284" t="s">
        <v>300</v>
      </c>
      <c r="I743" s="275" t="s">
        <v>4</v>
      </c>
    </row>
    <row r="744" s="267" customFormat="1" ht="15.6" spans="1:10">
      <c r="A744" s="276" t="s">
        <v>5</v>
      </c>
      <c r="B744" s="46" t="s">
        <v>6</v>
      </c>
      <c r="C744" s="13" t="s">
        <v>30</v>
      </c>
      <c r="D744" s="13"/>
      <c r="E744" s="13"/>
      <c r="F744" s="13"/>
      <c r="G744" s="273"/>
      <c r="H744" s="277"/>
      <c r="I744" s="273"/>
      <c r="J744" s="272"/>
    </row>
    <row r="745" s="267" customFormat="1" ht="15.6" spans="1:10">
      <c r="A745" s="273"/>
      <c r="B745" s="47" t="s">
        <v>8</v>
      </c>
      <c r="C745" s="13">
        <v>100</v>
      </c>
      <c r="D745" s="13">
        <v>200</v>
      </c>
      <c r="E745" s="13">
        <v>300</v>
      </c>
      <c r="F745" s="13" t="s">
        <v>31</v>
      </c>
      <c r="G745" s="273"/>
      <c r="H745" s="277"/>
      <c r="I745" s="273"/>
      <c r="J745" s="272"/>
    </row>
    <row r="746" s="267" customFormat="1" ht="15.6" spans="1:10">
      <c r="A746" s="273">
        <v>1</v>
      </c>
      <c r="B746" s="48" t="s">
        <v>61</v>
      </c>
      <c r="C746" s="43"/>
      <c r="D746" s="43"/>
      <c r="E746" s="43"/>
      <c r="F746" s="18">
        <v>1</v>
      </c>
      <c r="G746" s="273"/>
      <c r="H746" s="277"/>
      <c r="I746" s="273"/>
      <c r="J746" s="272"/>
    </row>
    <row r="747" s="267" customFormat="1" ht="15.6" spans="1:10">
      <c r="A747" s="273"/>
      <c r="B747" s="29" t="s">
        <v>40</v>
      </c>
      <c r="C747" s="26" t="s">
        <v>41</v>
      </c>
      <c r="D747" s="26"/>
      <c r="E747" s="26"/>
      <c r="F747" s="273"/>
      <c r="G747" s="273"/>
      <c r="H747" s="277"/>
      <c r="I747" s="273"/>
      <c r="J747" s="272"/>
    </row>
    <row r="748" s="267" customFormat="1" ht="15.6" spans="1:10">
      <c r="A748" s="273"/>
      <c r="B748" s="29"/>
      <c r="C748" s="13" t="s">
        <v>42</v>
      </c>
      <c r="D748" s="13" t="s">
        <v>43</v>
      </c>
      <c r="E748" s="13" t="s">
        <v>44</v>
      </c>
      <c r="F748" s="273"/>
      <c r="G748" s="273"/>
      <c r="H748" s="277"/>
      <c r="I748" s="273"/>
      <c r="J748" s="272"/>
    </row>
    <row r="749" s="267" customFormat="1" ht="15.6" spans="1:10">
      <c r="A749" s="273">
        <v>2</v>
      </c>
      <c r="B749" s="47" t="s">
        <v>180</v>
      </c>
      <c r="C749" s="16"/>
      <c r="D749" s="16"/>
      <c r="E749" s="18">
        <v>39.3</v>
      </c>
      <c r="F749" s="273"/>
      <c r="G749" s="273"/>
      <c r="H749" s="277"/>
      <c r="I749" s="273"/>
      <c r="J749" s="272"/>
    </row>
    <row r="750" s="267" customFormat="1" ht="31.2" spans="1:10">
      <c r="A750" s="273" t="s">
        <v>301</v>
      </c>
      <c r="B750" s="273"/>
      <c r="C750" s="273"/>
      <c r="D750" s="273"/>
      <c r="E750" s="273"/>
      <c r="F750" s="273"/>
      <c r="G750" s="273"/>
      <c r="H750" s="284" t="s">
        <v>302</v>
      </c>
      <c r="I750" s="275" t="s">
        <v>4</v>
      </c>
    </row>
    <row r="751" s="267" customFormat="1" ht="15.6" spans="1:10">
      <c r="A751" s="276" t="s">
        <v>5</v>
      </c>
      <c r="B751" s="46" t="s">
        <v>6</v>
      </c>
      <c r="C751" s="13" t="s">
        <v>15</v>
      </c>
      <c r="D751" s="13"/>
      <c r="E751" s="13"/>
      <c r="F751" s="13"/>
      <c r="G751" s="13"/>
      <c r="H751" s="277"/>
      <c r="I751" s="273"/>
      <c r="J751" s="272"/>
    </row>
    <row r="752" s="267" customFormat="1" ht="15.6" spans="1:10">
      <c r="A752" s="273"/>
      <c r="B752" s="47" t="s">
        <v>16</v>
      </c>
      <c r="C752" s="13" t="s">
        <v>17</v>
      </c>
      <c r="D752" s="13" t="s">
        <v>18</v>
      </c>
      <c r="E752" s="13" t="s">
        <v>19</v>
      </c>
      <c r="F752" s="13" t="s">
        <v>20</v>
      </c>
      <c r="G752" s="13" t="s">
        <v>21</v>
      </c>
      <c r="H752" s="277"/>
      <c r="I752" s="273"/>
      <c r="J752" s="272"/>
    </row>
    <row r="753" s="267" customFormat="1" ht="15.6" spans="1:10">
      <c r="A753" s="273">
        <v>1</v>
      </c>
      <c r="B753" s="47" t="s">
        <v>89</v>
      </c>
      <c r="C753" s="43"/>
      <c r="D753" s="43"/>
      <c r="E753" s="43"/>
      <c r="F753" s="43"/>
      <c r="G753" s="18">
        <v>2</v>
      </c>
      <c r="H753" s="277"/>
      <c r="I753" s="273"/>
      <c r="J753" s="272"/>
    </row>
    <row r="754" s="267" customFormat="1" ht="15.6" spans="1:10">
      <c r="A754" s="273"/>
      <c r="B754" s="29" t="s">
        <v>40</v>
      </c>
      <c r="C754" s="26" t="s">
        <v>41</v>
      </c>
      <c r="D754" s="26"/>
      <c r="E754" s="26"/>
      <c r="F754" s="273"/>
      <c r="G754" s="273"/>
      <c r="H754" s="277"/>
      <c r="I754" s="273"/>
      <c r="J754" s="272"/>
    </row>
    <row r="755" s="267" customFormat="1" ht="15.6" spans="1:10">
      <c r="A755" s="273"/>
      <c r="B755" s="29"/>
      <c r="C755" s="13" t="s">
        <v>42</v>
      </c>
      <c r="D755" s="13" t="s">
        <v>43</v>
      </c>
      <c r="E755" s="13" t="s">
        <v>44</v>
      </c>
      <c r="F755" s="273"/>
      <c r="G755" s="273"/>
      <c r="H755" s="277"/>
      <c r="I755" s="273"/>
      <c r="J755" s="272"/>
    </row>
    <row r="756" s="267" customFormat="1" ht="15.6" spans="1:10">
      <c r="A756" s="273">
        <v>2</v>
      </c>
      <c r="B756" s="47" t="s">
        <v>303</v>
      </c>
      <c r="C756" s="16"/>
      <c r="D756" s="16"/>
      <c r="E756" s="18">
        <v>71.1</v>
      </c>
      <c r="F756" s="273"/>
      <c r="G756" s="273"/>
      <c r="H756" s="277"/>
      <c r="I756" s="273"/>
      <c r="J756" s="272"/>
    </row>
    <row r="757" s="267" customFormat="1" ht="31.2" spans="1:10">
      <c r="A757" s="273" t="s">
        <v>304</v>
      </c>
      <c r="B757" s="273"/>
      <c r="C757" s="273"/>
      <c r="D757" s="273"/>
      <c r="E757" s="273"/>
      <c r="F757" s="273"/>
      <c r="G757" s="273"/>
      <c r="H757" s="274" t="s">
        <v>305</v>
      </c>
      <c r="I757" s="275" t="s">
        <v>4</v>
      </c>
    </row>
    <row r="758" s="267" customFormat="1" ht="15.6" spans="1:10">
      <c r="A758" s="276" t="s">
        <v>5</v>
      </c>
      <c r="B758" s="46" t="s">
        <v>6</v>
      </c>
      <c r="C758" s="13" t="s">
        <v>15</v>
      </c>
      <c r="D758" s="13"/>
      <c r="E758" s="13"/>
      <c r="F758" s="13"/>
      <c r="G758" s="13"/>
      <c r="H758" s="277"/>
      <c r="I758" s="273"/>
      <c r="J758" s="272"/>
    </row>
    <row r="759" s="267" customFormat="1" ht="15.6" spans="1:10">
      <c r="A759" s="273"/>
      <c r="B759" s="47" t="s">
        <v>16</v>
      </c>
      <c r="C759" s="13" t="s">
        <v>17</v>
      </c>
      <c r="D759" s="13" t="s">
        <v>18</v>
      </c>
      <c r="E759" s="13" t="s">
        <v>19</v>
      </c>
      <c r="F759" s="13" t="s">
        <v>20</v>
      </c>
      <c r="G759" s="13" t="s">
        <v>21</v>
      </c>
      <c r="H759" s="277"/>
      <c r="I759" s="273"/>
      <c r="J759" s="272"/>
    </row>
    <row r="760" s="267" customFormat="1" ht="15.6" spans="1:10">
      <c r="A760" s="273">
        <v>1</v>
      </c>
      <c r="B760" s="47" t="s">
        <v>23</v>
      </c>
      <c r="C760" s="43"/>
      <c r="D760" s="18">
        <v>6</v>
      </c>
      <c r="E760" s="43"/>
      <c r="F760" s="43"/>
      <c r="G760" s="43"/>
      <c r="H760" s="277"/>
      <c r="I760" s="273"/>
      <c r="J760" s="272"/>
    </row>
    <row r="761" s="267" customFormat="1" ht="15.6" spans="1:10">
      <c r="A761" s="273"/>
      <c r="B761" s="29" t="s">
        <v>40</v>
      </c>
      <c r="C761" s="26" t="s">
        <v>46</v>
      </c>
      <c r="D761" s="26"/>
      <c r="E761" s="26"/>
      <c r="F761" s="273"/>
      <c r="G761" s="273"/>
      <c r="H761" s="277"/>
      <c r="I761" s="273"/>
      <c r="J761" s="272"/>
    </row>
    <row r="762" s="267" customFormat="1" ht="15.6" spans="1:10">
      <c r="A762" s="273"/>
      <c r="B762" s="29"/>
      <c r="C762" s="26" t="s">
        <v>47</v>
      </c>
      <c r="D762" s="26"/>
      <c r="E762" s="26"/>
      <c r="F762" s="273"/>
      <c r="G762" s="273"/>
      <c r="H762" s="277"/>
      <c r="I762" s="273"/>
      <c r="J762" s="272"/>
    </row>
    <row r="763" s="267" customFormat="1" ht="15.6" spans="1:10">
      <c r="A763" s="273"/>
      <c r="B763" s="29" t="s">
        <v>48</v>
      </c>
      <c r="C763" s="26">
        <v>45.1</v>
      </c>
      <c r="D763" s="26"/>
      <c r="E763" s="26"/>
      <c r="F763" s="273"/>
      <c r="G763" s="273"/>
      <c r="H763" s="277"/>
      <c r="I763" s="273"/>
      <c r="J763" s="272"/>
    </row>
    <row r="764" s="267" customFormat="1" ht="15.6" spans="1:10">
      <c r="A764" s="273"/>
      <c r="B764" s="46" t="s">
        <v>6</v>
      </c>
      <c r="C764" s="26" t="s">
        <v>49</v>
      </c>
      <c r="D764" s="26"/>
      <c r="E764" s="26"/>
      <c r="F764" s="273"/>
      <c r="G764" s="273"/>
      <c r="H764" s="277"/>
      <c r="I764" s="273"/>
      <c r="J764" s="272"/>
    </row>
    <row r="765" s="267" customFormat="1" ht="15.6" spans="1:10">
      <c r="A765" s="273"/>
      <c r="B765" s="47" t="s">
        <v>50</v>
      </c>
      <c r="C765" s="26">
        <v>100</v>
      </c>
      <c r="D765" s="26">
        <v>200</v>
      </c>
      <c r="E765" s="26" t="s">
        <v>51</v>
      </c>
      <c r="F765" s="273"/>
      <c r="G765" s="273"/>
      <c r="H765" s="277"/>
      <c r="I765" s="273"/>
      <c r="J765" s="272"/>
    </row>
    <row r="766" s="267" customFormat="1" ht="15.6" spans="1:10">
      <c r="A766" s="273">
        <v>3</v>
      </c>
      <c r="B766" s="48" t="s">
        <v>53</v>
      </c>
      <c r="C766" s="18">
        <v>9</v>
      </c>
      <c r="D766" s="43"/>
      <c r="E766" s="43"/>
      <c r="F766" s="273"/>
      <c r="G766" s="273"/>
      <c r="H766" s="277"/>
      <c r="I766" s="273"/>
      <c r="J766" s="272"/>
    </row>
    <row r="767" ht="31.2" spans="1:10">
      <c r="A767" s="273" t="s">
        <v>306</v>
      </c>
      <c r="B767" s="273"/>
      <c r="C767" s="273"/>
      <c r="D767" s="273"/>
      <c r="E767" s="273"/>
      <c r="F767" s="273"/>
      <c r="G767" s="273"/>
      <c r="H767" s="284" t="s">
        <v>307</v>
      </c>
      <c r="I767" s="275" t="s">
        <v>4</v>
      </c>
    </row>
    <row r="768" ht="31.2" spans="1:10">
      <c r="A768" s="273" t="s">
        <v>308</v>
      </c>
      <c r="B768" s="273"/>
      <c r="C768" s="273"/>
      <c r="D768" s="273"/>
      <c r="E768" s="273"/>
      <c r="F768" s="273"/>
      <c r="G768" s="273"/>
      <c r="H768" s="284" t="s">
        <v>309</v>
      </c>
      <c r="I768" s="275" t="s">
        <v>4</v>
      </c>
    </row>
    <row r="769" ht="31.2" spans="1:10">
      <c r="A769" s="273" t="s">
        <v>310</v>
      </c>
      <c r="B769" s="273"/>
      <c r="C769" s="273"/>
      <c r="D769" s="273"/>
      <c r="E769" s="273"/>
      <c r="F769" s="273"/>
      <c r="G769" s="273"/>
      <c r="H769" s="289" t="s">
        <v>311</v>
      </c>
      <c r="I769" s="273" t="s">
        <v>4</v>
      </c>
    </row>
    <row r="770" ht="31.2" spans="1:10">
      <c r="A770" s="273" t="s">
        <v>312</v>
      </c>
      <c r="B770" s="273"/>
      <c r="C770" s="273"/>
      <c r="D770" s="273"/>
      <c r="E770" s="273"/>
      <c r="F770" s="273"/>
      <c r="G770" s="273"/>
      <c r="H770" s="284" t="s">
        <v>313</v>
      </c>
      <c r="I770" s="275" t="s">
        <v>4</v>
      </c>
    </row>
    <row r="771" ht="31.2" spans="1:10">
      <c r="A771" s="273" t="s">
        <v>314</v>
      </c>
      <c r="B771" s="273"/>
      <c r="C771" s="273"/>
      <c r="D771" s="273"/>
      <c r="E771" s="273"/>
      <c r="F771" s="273"/>
      <c r="G771" s="273"/>
      <c r="H771" s="284" t="s">
        <v>315</v>
      </c>
      <c r="I771" s="275" t="s">
        <v>4</v>
      </c>
    </row>
    <row r="772" ht="31.2" spans="1:10">
      <c r="A772" s="273" t="s">
        <v>316</v>
      </c>
      <c r="B772" s="273"/>
      <c r="C772" s="273"/>
      <c r="D772" s="273"/>
      <c r="E772" s="273"/>
      <c r="F772" s="273"/>
      <c r="G772" s="273"/>
      <c r="H772" s="284" t="s">
        <v>317</v>
      </c>
      <c r="I772" s="275" t="s">
        <v>4</v>
      </c>
    </row>
    <row r="773" ht="31.2" spans="1:10">
      <c r="A773" s="273" t="s">
        <v>318</v>
      </c>
      <c r="B773" s="273"/>
      <c r="C773" s="273"/>
      <c r="D773" s="273"/>
      <c r="E773" s="273"/>
      <c r="F773" s="273"/>
      <c r="G773" s="273"/>
      <c r="H773" s="284" t="s">
        <v>319</v>
      </c>
      <c r="I773" s="275" t="s">
        <v>4</v>
      </c>
    </row>
    <row r="774" ht="31.2" spans="1:10">
      <c r="A774" s="273" t="s">
        <v>320</v>
      </c>
      <c r="B774" s="273"/>
      <c r="C774" s="273"/>
      <c r="D774" s="273"/>
      <c r="E774" s="273"/>
      <c r="F774" s="273"/>
      <c r="G774" s="273"/>
      <c r="H774" s="274" t="s">
        <v>321</v>
      </c>
      <c r="I774" s="275" t="s">
        <v>4</v>
      </c>
    </row>
    <row r="775" ht="31.2" spans="1:10">
      <c r="A775" s="273" t="s">
        <v>322</v>
      </c>
      <c r="B775" s="273"/>
      <c r="C775" s="273"/>
      <c r="D775" s="273"/>
      <c r="E775" s="273"/>
      <c r="F775" s="273"/>
      <c r="G775" s="273"/>
      <c r="H775" s="284" t="s">
        <v>323</v>
      </c>
      <c r="I775" s="275" t="s">
        <v>4</v>
      </c>
    </row>
    <row r="776" ht="31.2" spans="1:10">
      <c r="A776" s="273" t="s">
        <v>324</v>
      </c>
      <c r="B776" s="273"/>
      <c r="C776" s="273"/>
      <c r="D776" s="273"/>
      <c r="E776" s="273"/>
      <c r="F776" s="273"/>
      <c r="G776" s="273"/>
      <c r="H776" s="284" t="s">
        <v>296</v>
      </c>
      <c r="I776" s="275" t="s">
        <v>4</v>
      </c>
      <c r="J776" s="309"/>
    </row>
    <row r="777" ht="31.2" spans="1:10">
      <c r="A777" s="310"/>
      <c r="B777" s="273" t="s">
        <v>325</v>
      </c>
      <c r="C777" s="273"/>
      <c r="D777" s="273"/>
      <c r="E777" s="273"/>
      <c r="F777" s="273"/>
      <c r="G777" s="273"/>
      <c r="H777" s="284" t="s">
        <v>326</v>
      </c>
      <c r="I777" s="311" t="s">
        <v>4</v>
      </c>
    </row>
  </sheetData>
  <mergeCells count="236">
    <mergeCell ref="A1:I1"/>
    <mergeCell ref="A2:I2"/>
    <mergeCell ref="A3:G3"/>
    <mergeCell ref="C4:G4"/>
    <mergeCell ref="C8:G8"/>
    <mergeCell ref="C11:F11"/>
    <mergeCell ref="C22:E22"/>
    <mergeCell ref="A26:G26"/>
    <mergeCell ref="C27:G27"/>
    <mergeCell ref="C30:G30"/>
    <mergeCell ref="C34:F34"/>
    <mergeCell ref="C48:E48"/>
    <mergeCell ref="A51:G51"/>
    <mergeCell ref="C52:F52"/>
    <mergeCell ref="C58:F58"/>
    <mergeCell ref="C69:E69"/>
    <mergeCell ref="A72:G72"/>
    <mergeCell ref="C81:E81"/>
    <mergeCell ref="A85:G85"/>
    <mergeCell ref="C86:G86"/>
    <mergeCell ref="C92:G92"/>
    <mergeCell ref="C98:F98"/>
    <mergeCell ref="C114:E114"/>
    <mergeCell ref="C125:E125"/>
    <mergeCell ref="C128:E128"/>
    <mergeCell ref="A133:G133"/>
    <mergeCell ref="C134:G134"/>
    <mergeCell ref="C138:G138"/>
    <mergeCell ref="C144:F144"/>
    <mergeCell ref="C148:F148"/>
    <mergeCell ref="C165:E165"/>
    <mergeCell ref="C168:E168"/>
    <mergeCell ref="A174:G174"/>
    <mergeCell ref="C175:G175"/>
    <mergeCell ref="C180:G180"/>
    <mergeCell ref="C186:F186"/>
    <mergeCell ref="C189:F189"/>
    <mergeCell ref="C200:E200"/>
    <mergeCell ref="C207:E207"/>
    <mergeCell ref="C210:E210"/>
    <mergeCell ref="A213:G213"/>
    <mergeCell ref="C214:G214"/>
    <mergeCell ref="C218:G218"/>
    <mergeCell ref="C225:F225"/>
    <mergeCell ref="C229:F229"/>
    <mergeCell ref="C239:E239"/>
    <mergeCell ref="A242:G242"/>
    <mergeCell ref="C243:G243"/>
    <mergeCell ref="C247:G247"/>
    <mergeCell ref="C252:F252"/>
    <mergeCell ref="C262:E262"/>
    <mergeCell ref="C268:E268"/>
    <mergeCell ref="A271:G271"/>
    <mergeCell ref="C272:G272"/>
    <mergeCell ref="C292:E292"/>
    <mergeCell ref="A303:G303"/>
    <mergeCell ref="C304:G304"/>
    <mergeCell ref="C307:F307"/>
    <mergeCell ref="C311:F311"/>
    <mergeCell ref="C329:E329"/>
    <mergeCell ref="C336:E336"/>
    <mergeCell ref="C339:E339"/>
    <mergeCell ref="A342:G342"/>
    <mergeCell ref="C343:G343"/>
    <mergeCell ref="C346:F346"/>
    <mergeCell ref="C356:E356"/>
    <mergeCell ref="C359:E359"/>
    <mergeCell ref="A362:G362"/>
    <mergeCell ref="C363:G363"/>
    <mergeCell ref="C368:G368"/>
    <mergeCell ref="C375:F375"/>
    <mergeCell ref="C380:F380"/>
    <mergeCell ref="C393:E393"/>
    <mergeCell ref="C396:E396"/>
    <mergeCell ref="A405:G405"/>
    <mergeCell ref="C406:G406"/>
    <mergeCell ref="C409:F409"/>
    <mergeCell ref="A417:G417"/>
    <mergeCell ref="C418:G418"/>
    <mergeCell ref="C422:G422"/>
    <mergeCell ref="C426:F426"/>
    <mergeCell ref="C444:E444"/>
    <mergeCell ref="A449:G449"/>
    <mergeCell ref="C450:G450"/>
    <mergeCell ref="C454:F454"/>
    <mergeCell ref="C466:E466"/>
    <mergeCell ref="C469:E469"/>
    <mergeCell ref="A472:G472"/>
    <mergeCell ref="C473:G473"/>
    <mergeCell ref="C478:G478"/>
    <mergeCell ref="C486:F486"/>
    <mergeCell ref="C490:F490"/>
    <mergeCell ref="C503:E503"/>
    <mergeCell ref="C516:E516"/>
    <mergeCell ref="A525:G525"/>
    <mergeCell ref="C526:G526"/>
    <mergeCell ref="C529:G529"/>
    <mergeCell ref="C532:F532"/>
    <mergeCell ref="C541:F541"/>
    <mergeCell ref="C560:E560"/>
    <mergeCell ref="A566:G566"/>
    <mergeCell ref="C567:G567"/>
    <mergeCell ref="C571:F571"/>
    <mergeCell ref="C585:E585"/>
    <mergeCell ref="A589:G589"/>
    <mergeCell ref="C590:G590"/>
    <mergeCell ref="C593:G593"/>
    <mergeCell ref="C600:F600"/>
    <mergeCell ref="C610:E610"/>
    <mergeCell ref="C618:E618"/>
    <mergeCell ref="A624:G624"/>
    <mergeCell ref="C625:G625"/>
    <mergeCell ref="C629:G629"/>
    <mergeCell ref="C643:F643"/>
    <mergeCell ref="C652:F652"/>
    <mergeCell ref="C666:E666"/>
    <mergeCell ref="C676:E676"/>
    <mergeCell ref="C679:E679"/>
    <mergeCell ref="C682:E682"/>
    <mergeCell ref="A696:G696"/>
    <mergeCell ref="C697:G697"/>
    <mergeCell ref="C702:G702"/>
    <mergeCell ref="C705:F705"/>
    <mergeCell ref="C717:E717"/>
    <mergeCell ref="A722:G722"/>
    <mergeCell ref="C723:G723"/>
    <mergeCell ref="C727:G727"/>
    <mergeCell ref="C731:F731"/>
    <mergeCell ref="A743:G743"/>
    <mergeCell ref="C744:F744"/>
    <mergeCell ref="C747:E747"/>
    <mergeCell ref="A750:G750"/>
    <mergeCell ref="C751:G751"/>
    <mergeCell ref="C754:E754"/>
    <mergeCell ref="A757:G757"/>
    <mergeCell ref="C758:G758"/>
    <mergeCell ref="C764:E764"/>
    <mergeCell ref="A767:G767"/>
    <mergeCell ref="A768:G768"/>
    <mergeCell ref="A769:G769"/>
    <mergeCell ref="A770:G770"/>
    <mergeCell ref="A771:G771"/>
    <mergeCell ref="A772:G772"/>
    <mergeCell ref="A773:G773"/>
    <mergeCell ref="A774:G774"/>
    <mergeCell ref="A775:G775"/>
    <mergeCell ref="A776:G776"/>
    <mergeCell ref="B777:G777"/>
    <mergeCell ref="B17:B18"/>
    <mergeCell ref="B38:B39"/>
    <mergeCell ref="B45:B46"/>
    <mergeCell ref="B61:B62"/>
    <mergeCell ref="B69:B70"/>
    <mergeCell ref="B73:B74"/>
    <mergeCell ref="B78:B79"/>
    <mergeCell ref="B103:B104"/>
    <mergeCell ref="B114:B115"/>
    <mergeCell ref="B118:B119"/>
    <mergeCell ref="B125:B126"/>
    <mergeCell ref="B152:B153"/>
    <mergeCell ref="B160:B161"/>
    <mergeCell ref="B165:B166"/>
    <mergeCell ref="B192:B193"/>
    <mergeCell ref="B200:B201"/>
    <mergeCell ref="B203:B204"/>
    <mergeCell ref="B207:B208"/>
    <mergeCell ref="B233:B234"/>
    <mergeCell ref="B239:B240"/>
    <mergeCell ref="B256:B257"/>
    <mergeCell ref="B262:B263"/>
    <mergeCell ref="B265:B266"/>
    <mergeCell ref="B283:B284"/>
    <mergeCell ref="B292:B293"/>
    <mergeCell ref="B295:B296"/>
    <mergeCell ref="B314:B315"/>
    <mergeCell ref="B329:B330"/>
    <mergeCell ref="B332:B333"/>
    <mergeCell ref="B336:B337"/>
    <mergeCell ref="B350:B351"/>
    <mergeCell ref="B356:B357"/>
    <mergeCell ref="B384:B385"/>
    <mergeCell ref="B393:B394"/>
    <mergeCell ref="B412:B413"/>
    <mergeCell ref="B431:B432"/>
    <mergeCell ref="B439:B440"/>
    <mergeCell ref="B457:B458"/>
    <mergeCell ref="B463:B464"/>
    <mergeCell ref="B466:B467"/>
    <mergeCell ref="B493:B494"/>
    <mergeCell ref="B503:B504"/>
    <mergeCell ref="B506:B507"/>
    <mergeCell ref="B513:B514"/>
    <mergeCell ref="B545:B546"/>
    <mergeCell ref="B555:B556"/>
    <mergeCell ref="B574:B575"/>
    <mergeCell ref="B579:B580"/>
    <mergeCell ref="B603:B604"/>
    <mergeCell ref="B610:B611"/>
    <mergeCell ref="B613:B614"/>
    <mergeCell ref="B657:B658"/>
    <mergeCell ref="B666:B667"/>
    <mergeCell ref="B669:B670"/>
    <mergeCell ref="B676:B677"/>
    <mergeCell ref="B679:B680"/>
    <mergeCell ref="B709:B710"/>
    <mergeCell ref="B714:B715"/>
    <mergeCell ref="B735:B736"/>
    <mergeCell ref="B740:B741"/>
    <mergeCell ref="B747:B748"/>
    <mergeCell ref="B754:B755"/>
    <mergeCell ref="C513:C514"/>
    <mergeCell ref="C545:E546"/>
    <mergeCell ref="C574:E575"/>
    <mergeCell ref="C603:E604"/>
    <mergeCell ref="C657:E658"/>
    <mergeCell ref="C709:E710"/>
    <mergeCell ref="C735:E736"/>
    <mergeCell ref="C233:E234"/>
    <mergeCell ref="F233:H234"/>
    <mergeCell ref="C256:E257"/>
    <mergeCell ref="C283:E284"/>
    <mergeCell ref="C314:E315"/>
    <mergeCell ref="C350:E351"/>
    <mergeCell ref="C384:E385"/>
    <mergeCell ref="C412:E413"/>
    <mergeCell ref="C431:E432"/>
    <mergeCell ref="F431:H432"/>
    <mergeCell ref="C493:E494"/>
    <mergeCell ref="C457:E458"/>
    <mergeCell ref="C192:E193"/>
    <mergeCell ref="C152:E153"/>
    <mergeCell ref="C103:E104"/>
    <mergeCell ref="C38:E39"/>
    <mergeCell ref="C61:E62"/>
    <mergeCell ref="C73:E74"/>
    <mergeCell ref="C17:E18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9"/>
  <sheetViews>
    <sheetView workbookViewId="0">
      <selection activeCell="L28" sqref="L28"/>
    </sheetView>
  </sheetViews>
  <sheetFormatPr defaultColWidth="8.87037037037037" defaultRowHeight="14.4"/>
  <cols>
    <col min="1" max="1" width="5.87037037037037" style="268" customWidth="1"/>
    <col min="2" max="2" width="19.6018518518519" style="293" customWidth="1"/>
    <col min="3" max="3" width="9.87037037037037" style="268" customWidth="1"/>
    <col min="4" max="4" width="9.46296296296296" style="268" customWidth="1"/>
    <col min="5" max="5" width="10.6018518518519" style="268" customWidth="1"/>
    <col min="6" max="7" width="8.87037037037037" style="268"/>
    <col min="8" max="8" width="17.6018518518519" style="268" customWidth="1"/>
    <col min="9" max="9" width="10.2685185185185" style="268" customWidth="1"/>
    <col min="10" max="10" width="22.3981481481481" style="268" customWidth="1"/>
    <col min="11" max="16384" width="8.87037037037037" style="268"/>
  </cols>
  <sheetData>
    <row r="1" s="267" customFormat="1" ht="35.45" customHeight="1" spans="1:10">
      <c r="A1" s="269" t="s">
        <v>327</v>
      </c>
      <c r="B1" s="270"/>
      <c r="C1" s="269"/>
      <c r="D1" s="269"/>
      <c r="E1" s="269"/>
      <c r="F1" s="269"/>
      <c r="G1" s="269"/>
      <c r="H1" s="271"/>
      <c r="I1" s="269"/>
      <c r="J1" s="272"/>
    </row>
    <row r="2" s="267" customFormat="1" ht="30" customHeight="1" spans="1:10">
      <c r="A2" s="294" t="s">
        <v>328</v>
      </c>
      <c r="B2" s="295"/>
      <c r="C2" s="295"/>
      <c r="D2" s="295"/>
      <c r="E2" s="295"/>
      <c r="F2" s="295"/>
      <c r="G2" s="295"/>
      <c r="H2" s="295"/>
      <c r="I2" s="296"/>
      <c r="J2" s="272"/>
    </row>
    <row r="3" s="267" customFormat="1" ht="15.6" spans="1:10">
      <c r="A3" s="273" t="s">
        <v>329</v>
      </c>
      <c r="B3" s="273"/>
      <c r="C3" s="273"/>
      <c r="D3" s="273"/>
      <c r="E3" s="273"/>
      <c r="F3" s="273"/>
      <c r="G3" s="273"/>
      <c r="H3" s="274" t="s">
        <v>330</v>
      </c>
      <c r="I3" s="275" t="s">
        <v>4</v>
      </c>
    </row>
    <row r="4" s="267" customFormat="1" ht="15.6" spans="1:10">
      <c r="A4" s="276" t="s">
        <v>5</v>
      </c>
      <c r="B4" s="46" t="s">
        <v>6</v>
      </c>
      <c r="C4" s="13" t="s">
        <v>24</v>
      </c>
      <c r="D4" s="13"/>
      <c r="E4" s="13"/>
      <c r="F4" s="13"/>
      <c r="G4" s="13"/>
      <c r="H4" s="277"/>
      <c r="I4" s="273"/>
      <c r="J4" s="272"/>
    </row>
    <row r="5" s="267" customFormat="1" ht="15.6" spans="1:10">
      <c r="A5" s="273"/>
      <c r="B5" s="47" t="s">
        <v>16</v>
      </c>
      <c r="C5" s="13" t="s">
        <v>17</v>
      </c>
      <c r="D5" s="13" t="s">
        <v>18</v>
      </c>
      <c r="E5" s="13" t="s">
        <v>19</v>
      </c>
      <c r="F5" s="13" t="s">
        <v>20</v>
      </c>
      <c r="G5" s="13" t="s">
        <v>21</v>
      </c>
      <c r="H5" s="277"/>
      <c r="I5" s="273"/>
      <c r="J5" s="272"/>
    </row>
    <row r="6" s="267" customFormat="1" ht="15.6" spans="1:10">
      <c r="A6" s="273">
        <v>1</v>
      </c>
      <c r="B6" s="48" t="s">
        <v>108</v>
      </c>
      <c r="C6" s="43"/>
      <c r="D6" s="43"/>
      <c r="E6" s="43">
        <v>2</v>
      </c>
      <c r="F6" s="43">
        <v>1</v>
      </c>
      <c r="G6" s="43"/>
      <c r="H6" s="277"/>
      <c r="I6" s="273"/>
      <c r="J6" s="272"/>
    </row>
    <row r="7" s="267" customFormat="1" ht="14.25" customHeight="1" spans="1:10">
      <c r="B7" s="297" t="s">
        <v>6</v>
      </c>
      <c r="C7" s="36" t="s">
        <v>7</v>
      </c>
      <c r="D7" s="37"/>
      <c r="E7" s="38"/>
      <c r="F7" s="273"/>
      <c r="G7" s="273"/>
      <c r="H7" s="277"/>
      <c r="I7" s="273"/>
      <c r="J7" s="272"/>
    </row>
    <row r="8" s="267" customFormat="1" ht="15.6" spans="1:10">
      <c r="A8" s="273"/>
      <c r="B8" s="298"/>
      <c r="C8" s="40"/>
      <c r="D8" s="41"/>
      <c r="E8" s="42"/>
      <c r="F8" s="273"/>
      <c r="G8" s="273"/>
      <c r="H8" s="277"/>
      <c r="I8" s="273"/>
      <c r="J8" s="272"/>
    </row>
    <row r="9" s="267" customFormat="1" ht="15.6" spans="1:10">
      <c r="A9" s="273"/>
      <c r="B9" s="49" t="s">
        <v>8</v>
      </c>
      <c r="C9" s="22" t="s">
        <v>9</v>
      </c>
      <c r="D9" s="22" t="s">
        <v>10</v>
      </c>
      <c r="E9" s="22" t="s">
        <v>11</v>
      </c>
      <c r="F9" s="273"/>
      <c r="G9" s="273"/>
      <c r="H9" s="277"/>
      <c r="I9" s="273"/>
      <c r="J9" s="272"/>
    </row>
    <row r="10" s="267" customFormat="1" ht="15.6" spans="1:10">
      <c r="A10" s="273">
        <v>2</v>
      </c>
      <c r="B10" s="49" t="s">
        <v>38</v>
      </c>
      <c r="C10" s="23">
        <v>31</v>
      </c>
      <c r="D10" s="24"/>
      <c r="E10" s="24"/>
      <c r="F10" s="273"/>
      <c r="G10" s="273"/>
      <c r="H10" s="277"/>
      <c r="I10" s="273"/>
      <c r="J10" s="272"/>
    </row>
    <row r="11" s="267" customFormat="1" ht="15.6" spans="1:10">
      <c r="A11" s="273"/>
      <c r="B11" s="29" t="s">
        <v>92</v>
      </c>
      <c r="C11" s="26">
        <v>20</v>
      </c>
      <c r="D11" s="26"/>
      <c r="E11" s="26"/>
      <c r="F11" s="273"/>
      <c r="G11" s="273"/>
      <c r="H11" s="277"/>
      <c r="I11" s="273"/>
      <c r="J11" s="272"/>
    </row>
    <row r="12" s="267" customFormat="1" ht="15.6" spans="1:10">
      <c r="A12" s="273"/>
      <c r="B12" s="29" t="s">
        <v>40</v>
      </c>
      <c r="C12" s="26" t="s">
        <v>41</v>
      </c>
      <c r="D12" s="26"/>
      <c r="E12" s="26"/>
      <c r="F12" s="273"/>
      <c r="G12" s="273"/>
      <c r="H12" s="277"/>
      <c r="I12" s="273"/>
      <c r="J12" s="272"/>
    </row>
    <row r="13" s="267" customFormat="1" ht="15.6" spans="1:10">
      <c r="A13" s="273"/>
      <c r="B13" s="29"/>
      <c r="C13" s="13" t="s">
        <v>42</v>
      </c>
      <c r="D13" s="13" t="s">
        <v>43</v>
      </c>
      <c r="E13" s="13" t="s">
        <v>44</v>
      </c>
      <c r="F13" s="273"/>
      <c r="G13" s="273"/>
      <c r="H13" s="277"/>
      <c r="I13" s="273"/>
      <c r="J13" s="272"/>
    </row>
    <row r="14" s="267" customFormat="1" ht="15.6" spans="1:10">
      <c r="A14" s="273">
        <v>3</v>
      </c>
      <c r="B14" s="47" t="s">
        <v>45</v>
      </c>
      <c r="C14" s="16"/>
      <c r="D14" s="16"/>
      <c r="E14" s="18">
        <v>79.6</v>
      </c>
      <c r="F14" s="273"/>
      <c r="G14" s="273"/>
      <c r="H14" s="277"/>
      <c r="I14" s="273"/>
      <c r="J14" s="272"/>
    </row>
    <row r="15" s="267" customFormat="1" ht="27" customHeight="1" spans="1:10">
      <c r="A15" s="273" t="s">
        <v>331</v>
      </c>
      <c r="B15" s="273"/>
      <c r="C15" s="273"/>
      <c r="D15" s="273"/>
      <c r="E15" s="273"/>
      <c r="F15" s="273"/>
      <c r="G15" s="273"/>
      <c r="H15" s="274" t="s">
        <v>332</v>
      </c>
      <c r="I15" s="275" t="s">
        <v>4</v>
      </c>
    </row>
    <row r="16" s="267" customFormat="1" ht="15.6" spans="1:10">
      <c r="A16" s="276" t="s">
        <v>5</v>
      </c>
      <c r="B16" s="46" t="s">
        <v>6</v>
      </c>
      <c r="C16" s="13" t="s">
        <v>15</v>
      </c>
      <c r="D16" s="13"/>
      <c r="E16" s="13"/>
      <c r="F16" s="13"/>
      <c r="G16" s="13"/>
      <c r="H16" s="277"/>
      <c r="I16" s="273"/>
      <c r="J16" s="272"/>
    </row>
    <row r="17" s="267" customFormat="1" ht="15.6" spans="1:10">
      <c r="A17" s="273"/>
      <c r="B17" s="47" t="s">
        <v>16</v>
      </c>
      <c r="C17" s="13" t="s">
        <v>17</v>
      </c>
      <c r="D17" s="13" t="s">
        <v>18</v>
      </c>
      <c r="E17" s="13" t="s">
        <v>19</v>
      </c>
      <c r="F17" s="13" t="s">
        <v>20</v>
      </c>
      <c r="G17" s="13" t="s">
        <v>21</v>
      </c>
      <c r="H17" s="277"/>
      <c r="I17" s="273"/>
      <c r="J17" s="272"/>
    </row>
    <row r="18" s="267" customFormat="1" ht="15.6" spans="1:10">
      <c r="A18" s="273">
        <v>1</v>
      </c>
      <c r="B18" s="47" t="s">
        <v>89</v>
      </c>
      <c r="C18" s="43"/>
      <c r="D18" s="43"/>
      <c r="E18" s="43"/>
      <c r="F18" s="18">
        <v>2</v>
      </c>
      <c r="G18" s="43"/>
      <c r="H18" s="277"/>
      <c r="I18" s="273"/>
      <c r="J18" s="272"/>
    </row>
    <row r="19" s="267" customFormat="1" ht="15.6" spans="1:10">
      <c r="A19" s="273"/>
      <c r="B19" s="46" t="s">
        <v>6</v>
      </c>
      <c r="C19" s="13" t="s">
        <v>24</v>
      </c>
      <c r="D19" s="13"/>
      <c r="E19" s="13"/>
      <c r="F19" s="13"/>
      <c r="G19" s="13"/>
      <c r="H19" s="277"/>
      <c r="I19" s="273"/>
      <c r="J19" s="272"/>
    </row>
    <row r="20" s="267" customFormat="1" ht="15.6" spans="1:10">
      <c r="A20" s="273"/>
      <c r="B20" s="47" t="s">
        <v>16</v>
      </c>
      <c r="C20" s="13" t="s">
        <v>17</v>
      </c>
      <c r="D20" s="13" t="s">
        <v>18</v>
      </c>
      <c r="E20" s="13" t="s">
        <v>19</v>
      </c>
      <c r="F20" s="13" t="s">
        <v>20</v>
      </c>
      <c r="G20" s="13" t="s">
        <v>21</v>
      </c>
      <c r="H20" s="277"/>
      <c r="I20" s="273"/>
      <c r="J20" s="272"/>
    </row>
    <row r="21" s="267" customFormat="1" ht="15.6" spans="1:10">
      <c r="A21" s="273">
        <v>2</v>
      </c>
      <c r="B21" s="48" t="s">
        <v>102</v>
      </c>
      <c r="C21" s="43"/>
      <c r="D21" s="18">
        <v>1</v>
      </c>
      <c r="E21" s="43"/>
      <c r="F21" s="43"/>
      <c r="G21" s="43"/>
      <c r="H21" s="277"/>
      <c r="I21" s="273"/>
      <c r="J21" s="272"/>
    </row>
    <row r="22" s="267" customFormat="1" ht="15.6" spans="1:10">
      <c r="A22" s="273">
        <v>3</v>
      </c>
      <c r="B22" s="48" t="s">
        <v>61</v>
      </c>
      <c r="C22" s="18">
        <v>3</v>
      </c>
      <c r="D22" s="43"/>
      <c r="E22" s="43"/>
      <c r="F22" s="43"/>
      <c r="G22" s="43"/>
      <c r="H22" s="277"/>
      <c r="I22" s="273"/>
      <c r="J22" s="272"/>
    </row>
    <row r="23" s="267" customFormat="1" ht="15.6" spans="1:10">
      <c r="A23" s="273"/>
      <c r="B23" s="46" t="s">
        <v>6</v>
      </c>
      <c r="C23" s="13" t="s">
        <v>30</v>
      </c>
      <c r="D23" s="13"/>
      <c r="E23" s="13"/>
      <c r="F23" s="13"/>
      <c r="G23" s="273"/>
      <c r="H23" s="277"/>
      <c r="I23" s="273"/>
      <c r="J23" s="272"/>
    </row>
    <row r="24" s="267" customFormat="1" ht="15.6" spans="1:10">
      <c r="A24" s="273"/>
      <c r="B24" s="47" t="s">
        <v>8</v>
      </c>
      <c r="C24" s="13">
        <v>100</v>
      </c>
      <c r="D24" s="13">
        <v>200</v>
      </c>
      <c r="E24" s="13">
        <v>300</v>
      </c>
      <c r="F24" s="13" t="s">
        <v>31</v>
      </c>
      <c r="G24" s="273"/>
      <c r="H24" s="277"/>
      <c r="I24" s="273"/>
      <c r="J24" s="272"/>
    </row>
    <row r="25" s="267" customFormat="1" ht="15.6" spans="1:10">
      <c r="A25" s="273">
        <v>4</v>
      </c>
      <c r="B25" s="48" t="s">
        <v>63</v>
      </c>
      <c r="C25" s="43"/>
      <c r="D25" s="18">
        <v>2</v>
      </c>
      <c r="E25" s="43"/>
      <c r="F25" s="43"/>
      <c r="G25" s="273"/>
      <c r="H25" s="277"/>
      <c r="I25" s="273"/>
      <c r="J25" s="272"/>
    </row>
    <row r="26" s="267" customFormat="1" ht="15.6" spans="1:10">
      <c r="A26" s="273">
        <v>5</v>
      </c>
      <c r="B26" s="48" t="s">
        <v>333</v>
      </c>
      <c r="C26" s="43"/>
      <c r="D26" s="18">
        <v>3</v>
      </c>
      <c r="E26" s="43"/>
      <c r="F26" s="43"/>
      <c r="G26" s="273"/>
      <c r="H26" s="277"/>
      <c r="I26" s="273"/>
      <c r="J26" s="272"/>
    </row>
    <row r="27" s="267" customFormat="1" ht="15.6" spans="1:10">
      <c r="A27" s="273">
        <v>6</v>
      </c>
      <c r="B27" s="48" t="s">
        <v>32</v>
      </c>
      <c r="C27" s="43"/>
      <c r="D27" s="43"/>
      <c r="E27" s="18">
        <v>7</v>
      </c>
      <c r="F27" s="18">
        <v>1</v>
      </c>
      <c r="G27" s="273"/>
      <c r="H27" s="277"/>
      <c r="I27" s="273"/>
      <c r="J27" s="272"/>
    </row>
    <row r="28" s="267" customFormat="1" ht="15.6" spans="1:10">
      <c r="A28" s="273"/>
      <c r="B28" s="50" t="s">
        <v>6</v>
      </c>
      <c r="C28" s="20" t="s">
        <v>7</v>
      </c>
      <c r="D28" s="20"/>
      <c r="E28" s="20"/>
      <c r="F28" s="273"/>
      <c r="G28" s="273"/>
      <c r="H28" s="277"/>
      <c r="I28" s="273"/>
      <c r="J28" s="272"/>
    </row>
    <row r="29" s="267" customFormat="1" ht="15.6" spans="1:10">
      <c r="A29" s="273"/>
      <c r="B29" s="50"/>
      <c r="C29" s="20"/>
      <c r="D29" s="20"/>
      <c r="E29" s="20"/>
      <c r="F29" s="273"/>
      <c r="G29" s="273"/>
      <c r="H29" s="277"/>
      <c r="I29" s="273"/>
      <c r="J29" s="272"/>
    </row>
    <row r="30" s="267" customFormat="1" ht="15.6" spans="1:10">
      <c r="A30" s="273"/>
      <c r="B30" s="49" t="s">
        <v>8</v>
      </c>
      <c r="C30" s="22" t="s">
        <v>9</v>
      </c>
      <c r="D30" s="22" t="s">
        <v>10</v>
      </c>
      <c r="E30" s="22" t="s">
        <v>11</v>
      </c>
      <c r="F30" s="273"/>
      <c r="G30" s="273"/>
      <c r="H30" s="277"/>
      <c r="I30" s="273"/>
      <c r="J30" s="272"/>
    </row>
    <row r="31" s="267" customFormat="1" ht="15.6" spans="1:10">
      <c r="A31" s="273">
        <v>7</v>
      </c>
      <c r="B31" s="49" t="s">
        <v>96</v>
      </c>
      <c r="C31" s="23">
        <v>26.5</v>
      </c>
      <c r="D31" s="24"/>
      <c r="E31" s="24"/>
      <c r="F31" s="273"/>
      <c r="G31" s="273"/>
      <c r="H31" s="277"/>
      <c r="I31" s="273"/>
      <c r="J31" s="272"/>
    </row>
    <row r="32" s="267" customFormat="1" ht="15.6" spans="1:10">
      <c r="A32" s="273">
        <v>8</v>
      </c>
      <c r="B32" s="49" t="s">
        <v>97</v>
      </c>
      <c r="C32" s="23">
        <v>20.2</v>
      </c>
      <c r="D32" s="24"/>
      <c r="E32" s="24"/>
      <c r="F32" s="273"/>
      <c r="G32" s="273"/>
      <c r="H32" s="277"/>
      <c r="I32" s="273"/>
      <c r="J32" s="272"/>
    </row>
    <row r="33" s="267" customFormat="1" ht="15.6" spans="1:10">
      <c r="A33" s="273">
        <v>9</v>
      </c>
      <c r="B33" s="49" t="s">
        <v>12</v>
      </c>
      <c r="C33" s="24"/>
      <c r="D33" s="23">
        <v>2.4</v>
      </c>
      <c r="E33" s="24"/>
      <c r="F33" s="273"/>
      <c r="G33" s="273"/>
      <c r="H33" s="277"/>
      <c r="I33" s="273"/>
      <c r="J33" s="272"/>
    </row>
    <row r="34" s="267" customFormat="1" ht="15.6" spans="1:10">
      <c r="A34" s="273"/>
      <c r="B34" s="29" t="s">
        <v>40</v>
      </c>
      <c r="C34" s="26" t="s">
        <v>41</v>
      </c>
      <c r="D34" s="26"/>
      <c r="E34" s="26"/>
      <c r="F34" s="273"/>
      <c r="G34" s="273"/>
      <c r="H34" s="277"/>
      <c r="I34" s="273"/>
      <c r="J34" s="272"/>
    </row>
    <row r="35" s="267" customFormat="1" ht="15.6" spans="1:10">
      <c r="A35" s="273"/>
      <c r="B35" s="29"/>
      <c r="C35" s="13" t="s">
        <v>42</v>
      </c>
      <c r="D35" s="13" t="s">
        <v>43</v>
      </c>
      <c r="E35" s="13" t="s">
        <v>44</v>
      </c>
      <c r="F35" s="273"/>
      <c r="G35" s="273"/>
      <c r="H35" s="277"/>
      <c r="I35" s="273"/>
      <c r="J35" s="272"/>
    </row>
    <row r="36" s="267" customFormat="1" ht="15.6" spans="1:10">
      <c r="A36" s="273">
        <v>10</v>
      </c>
      <c r="B36" s="47" t="s">
        <v>334</v>
      </c>
      <c r="C36" s="16"/>
      <c r="D36" s="16"/>
      <c r="E36" s="18">
        <v>61</v>
      </c>
      <c r="F36" s="273"/>
      <c r="G36" s="273"/>
      <c r="H36" s="277"/>
      <c r="I36" s="273"/>
      <c r="J36" s="272"/>
    </row>
    <row r="37" s="267" customFormat="1" ht="15.6" spans="1:10">
      <c r="A37" s="273"/>
      <c r="B37" s="29" t="s">
        <v>40</v>
      </c>
      <c r="C37" s="26" t="s">
        <v>46</v>
      </c>
      <c r="D37" s="273"/>
      <c r="E37" s="273"/>
      <c r="F37" s="273"/>
      <c r="G37" s="273"/>
      <c r="H37" s="277"/>
      <c r="I37" s="273"/>
      <c r="J37" s="272"/>
    </row>
    <row r="38" s="267" customFormat="1" ht="15.6" spans="1:10">
      <c r="A38" s="273"/>
      <c r="B38" s="29"/>
      <c r="C38" s="26" t="s">
        <v>47</v>
      </c>
      <c r="D38" s="273"/>
      <c r="E38" s="273"/>
      <c r="F38" s="273"/>
      <c r="G38" s="273"/>
      <c r="H38" s="277"/>
      <c r="I38" s="273"/>
      <c r="J38" s="272"/>
    </row>
    <row r="39" s="267" customFormat="1" ht="15.6" spans="1:10">
      <c r="A39" s="273">
        <v>11</v>
      </c>
      <c r="B39" s="30" t="s">
        <v>72</v>
      </c>
      <c r="C39" s="18">
        <v>9.8</v>
      </c>
      <c r="D39" s="273"/>
      <c r="E39" s="273"/>
      <c r="F39" s="273"/>
      <c r="G39" s="273"/>
      <c r="H39" s="277"/>
      <c r="I39" s="273"/>
      <c r="J39" s="272"/>
    </row>
    <row r="40" s="267" customFormat="1" ht="15.6" spans="1:10">
      <c r="A40" s="273">
        <v>12</v>
      </c>
      <c r="B40" s="30" t="s">
        <v>73</v>
      </c>
      <c r="C40" s="18">
        <v>106.2</v>
      </c>
      <c r="D40" s="273"/>
      <c r="E40" s="273"/>
      <c r="F40" s="273"/>
      <c r="G40" s="273"/>
      <c r="H40" s="277"/>
      <c r="I40" s="273"/>
      <c r="J40" s="272"/>
    </row>
    <row r="41" s="267" customFormat="1" ht="15.6" spans="1:10">
      <c r="A41" s="273"/>
      <c r="B41" s="29" t="s">
        <v>40</v>
      </c>
      <c r="C41" s="26" t="s">
        <v>194</v>
      </c>
      <c r="D41" s="26"/>
      <c r="E41" s="26"/>
      <c r="F41" s="273"/>
      <c r="G41" s="273"/>
      <c r="H41" s="277"/>
      <c r="I41" s="273"/>
      <c r="J41" s="272"/>
    </row>
    <row r="42" s="267" customFormat="1" ht="46.8" spans="1:10">
      <c r="A42" s="273"/>
      <c r="B42" s="29"/>
      <c r="C42" s="28" t="s">
        <v>195</v>
      </c>
      <c r="D42" s="28" t="s">
        <v>196</v>
      </c>
      <c r="E42" s="28" t="s">
        <v>197</v>
      </c>
      <c r="F42" s="273"/>
      <c r="G42" s="273"/>
      <c r="H42" s="277"/>
      <c r="I42" s="273"/>
      <c r="J42" s="272"/>
    </row>
    <row r="43" s="267" customFormat="1" ht="15.6" spans="1:10">
      <c r="A43" s="273">
        <v>14</v>
      </c>
      <c r="B43" s="30" t="s">
        <v>198</v>
      </c>
      <c r="C43" s="18">
        <v>2</v>
      </c>
      <c r="D43" s="16"/>
      <c r="E43" s="16"/>
      <c r="F43" s="273"/>
      <c r="G43" s="273"/>
      <c r="H43" s="277"/>
      <c r="I43" s="273"/>
      <c r="J43" s="272"/>
    </row>
    <row r="44" s="267" customFormat="1" ht="15.6" spans="1:10">
      <c r="A44" s="273"/>
      <c r="B44" s="46" t="s">
        <v>6</v>
      </c>
      <c r="C44" s="26" t="s">
        <v>49</v>
      </c>
      <c r="D44" s="26"/>
      <c r="E44" s="26"/>
      <c r="F44" s="273"/>
      <c r="G44" s="273"/>
      <c r="H44" s="277"/>
      <c r="I44" s="273"/>
      <c r="J44" s="272"/>
    </row>
    <row r="45" s="267" customFormat="1" ht="15.6" spans="1:10">
      <c r="A45" s="273"/>
      <c r="B45" s="47" t="s">
        <v>50</v>
      </c>
      <c r="C45" s="26">
        <v>100</v>
      </c>
      <c r="D45" s="26">
        <v>200</v>
      </c>
      <c r="E45" s="26" t="s">
        <v>51</v>
      </c>
      <c r="F45" s="273"/>
      <c r="G45" s="273"/>
      <c r="H45" s="277"/>
      <c r="I45" s="273"/>
      <c r="J45" s="272"/>
    </row>
    <row r="46" s="267" customFormat="1" ht="15.6" spans="1:10">
      <c r="A46" s="273">
        <v>15</v>
      </c>
      <c r="B46" s="48" t="s">
        <v>52</v>
      </c>
      <c r="C46" s="43"/>
      <c r="D46" s="18">
        <v>5</v>
      </c>
      <c r="E46" s="43"/>
      <c r="F46" s="273"/>
      <c r="G46" s="273"/>
      <c r="H46" s="277"/>
      <c r="I46" s="273"/>
      <c r="J46" s="272"/>
    </row>
    <row r="47" s="267" customFormat="1" ht="15.6" spans="1:10">
      <c r="A47" s="273">
        <v>16</v>
      </c>
      <c r="B47" s="48" t="s">
        <v>243</v>
      </c>
      <c r="C47" s="43"/>
      <c r="D47" s="18">
        <v>2</v>
      </c>
      <c r="E47" s="43"/>
      <c r="F47" s="273"/>
      <c r="G47" s="273"/>
      <c r="H47" s="277"/>
      <c r="I47" s="273"/>
      <c r="J47" s="272"/>
    </row>
    <row r="48" s="267" customFormat="1" ht="15.6" spans="1:10">
      <c r="A48" s="273">
        <v>17</v>
      </c>
      <c r="B48" s="48" t="s">
        <v>335</v>
      </c>
      <c r="C48" s="43"/>
      <c r="D48" s="18">
        <v>1</v>
      </c>
      <c r="E48" s="43"/>
      <c r="F48" s="273"/>
      <c r="G48" s="273"/>
      <c r="H48" s="277"/>
      <c r="I48" s="273"/>
      <c r="J48" s="272"/>
    </row>
    <row r="49" s="267" customFormat="1" ht="31.2" spans="1:10">
      <c r="A49" s="273" t="s">
        <v>336</v>
      </c>
      <c r="B49" s="273"/>
      <c r="C49" s="273"/>
      <c r="D49" s="273"/>
      <c r="E49" s="273"/>
      <c r="F49" s="273"/>
      <c r="G49" s="273"/>
      <c r="H49" s="274" t="s">
        <v>337</v>
      </c>
      <c r="I49" s="275" t="s">
        <v>4</v>
      </c>
    </row>
    <row r="50" s="267" customFormat="1" ht="15.6" spans="1:10">
      <c r="A50" s="276" t="s">
        <v>5</v>
      </c>
      <c r="B50" s="50" t="s">
        <v>6</v>
      </c>
      <c r="C50" s="20" t="s">
        <v>7</v>
      </c>
      <c r="D50" s="20"/>
      <c r="E50" s="20"/>
      <c r="F50" s="273"/>
      <c r="G50" s="273"/>
      <c r="H50" s="277"/>
      <c r="I50" s="273"/>
      <c r="J50" s="272"/>
    </row>
    <row r="51" s="267" customFormat="1" ht="15.6" spans="1:10">
      <c r="A51" s="273"/>
      <c r="B51" s="50"/>
      <c r="C51" s="20"/>
      <c r="D51" s="20"/>
      <c r="E51" s="20"/>
      <c r="F51" s="273"/>
      <c r="G51" s="273"/>
      <c r="H51" s="277"/>
      <c r="I51" s="273"/>
      <c r="J51" s="272"/>
    </row>
    <row r="52" s="267" customFormat="1" ht="15.6" spans="1:10">
      <c r="A52" s="273"/>
      <c r="B52" s="49" t="s">
        <v>8</v>
      </c>
      <c r="C52" s="22" t="s">
        <v>9</v>
      </c>
      <c r="D52" s="22" t="s">
        <v>10</v>
      </c>
      <c r="E52" s="22" t="s">
        <v>11</v>
      </c>
      <c r="F52" s="273"/>
      <c r="G52" s="273"/>
      <c r="H52" s="277"/>
      <c r="I52" s="273"/>
      <c r="J52" s="272"/>
    </row>
    <row r="53" s="267" customFormat="1" ht="15.6" spans="1:10">
      <c r="A53" s="273">
        <v>1</v>
      </c>
      <c r="B53" s="49" t="s">
        <v>91</v>
      </c>
      <c r="C53" s="23">
        <v>57.5</v>
      </c>
      <c r="D53" s="24"/>
      <c r="E53" s="24"/>
      <c r="F53" s="273"/>
      <c r="G53" s="273"/>
      <c r="H53" s="277"/>
      <c r="I53" s="273"/>
      <c r="J53" s="272"/>
    </row>
    <row r="54" s="267" customFormat="1" ht="31.2" spans="1:10">
      <c r="A54" s="273" t="s">
        <v>338</v>
      </c>
      <c r="B54" s="273"/>
      <c r="C54" s="273"/>
      <c r="D54" s="273"/>
      <c r="E54" s="273"/>
      <c r="F54" s="273"/>
      <c r="G54" s="273"/>
      <c r="H54" s="274" t="s">
        <v>339</v>
      </c>
      <c r="I54" s="275" t="s">
        <v>4</v>
      </c>
    </row>
    <row r="55" s="267" customFormat="1" ht="15.6" spans="1:10">
      <c r="A55" s="276" t="s">
        <v>5</v>
      </c>
      <c r="B55" s="46" t="s">
        <v>6</v>
      </c>
      <c r="C55" s="13" t="s">
        <v>15</v>
      </c>
      <c r="D55" s="13"/>
      <c r="E55" s="13"/>
      <c r="F55" s="13"/>
      <c r="G55" s="13"/>
      <c r="H55" s="277"/>
      <c r="I55" s="273"/>
      <c r="J55" s="272"/>
    </row>
    <row r="56" s="267" customFormat="1" ht="15.6" spans="1:10">
      <c r="A56" s="273"/>
      <c r="B56" s="47" t="s">
        <v>16</v>
      </c>
      <c r="C56" s="13" t="s">
        <v>17</v>
      </c>
      <c r="D56" s="13" t="s">
        <v>18</v>
      </c>
      <c r="E56" s="13" t="s">
        <v>19</v>
      </c>
      <c r="F56" s="13" t="s">
        <v>20</v>
      </c>
      <c r="G56" s="13" t="s">
        <v>21</v>
      </c>
      <c r="H56" s="277"/>
      <c r="I56" s="273"/>
      <c r="J56" s="272"/>
    </row>
    <row r="57" s="267" customFormat="1" ht="15.6" spans="1:10">
      <c r="A57" s="273">
        <v>1</v>
      </c>
      <c r="B57" s="47" t="s">
        <v>23</v>
      </c>
      <c r="C57" s="43"/>
      <c r="D57" s="43"/>
      <c r="E57" s="18">
        <v>4</v>
      </c>
      <c r="F57" s="43"/>
      <c r="G57" s="43"/>
      <c r="H57" s="277"/>
      <c r="I57" s="273"/>
      <c r="J57" s="272"/>
    </row>
    <row r="58" s="267" customFormat="1" ht="15.6" spans="1:10">
      <c r="A58" s="273">
        <v>2</v>
      </c>
      <c r="B58" s="47" t="s">
        <v>76</v>
      </c>
      <c r="C58" s="43"/>
      <c r="D58" s="43"/>
      <c r="E58" s="43"/>
      <c r="F58" s="18">
        <v>3</v>
      </c>
      <c r="G58" s="43"/>
      <c r="H58" s="277"/>
      <c r="I58" s="273"/>
      <c r="J58" s="272"/>
    </row>
    <row r="59" s="267" customFormat="1" ht="15.6" spans="1:10">
      <c r="A59" s="273"/>
      <c r="B59" s="46" t="s">
        <v>6</v>
      </c>
      <c r="C59" s="13" t="s">
        <v>24</v>
      </c>
      <c r="D59" s="13"/>
      <c r="E59" s="13"/>
      <c r="F59" s="13"/>
      <c r="G59" s="13"/>
      <c r="H59" s="277"/>
      <c r="I59" s="273"/>
      <c r="J59" s="272"/>
    </row>
    <row r="60" s="267" customFormat="1" ht="15.6" spans="1:10">
      <c r="A60" s="273"/>
      <c r="B60" s="47" t="s">
        <v>16</v>
      </c>
      <c r="C60" s="13" t="s">
        <v>17</v>
      </c>
      <c r="D60" s="13" t="s">
        <v>18</v>
      </c>
      <c r="E60" s="13" t="s">
        <v>19</v>
      </c>
      <c r="F60" s="13" t="s">
        <v>20</v>
      </c>
      <c r="G60" s="13" t="s">
        <v>21</v>
      </c>
      <c r="H60" s="277"/>
      <c r="I60" s="273"/>
      <c r="J60" s="272"/>
    </row>
    <row r="61" s="267" customFormat="1" ht="15.6" spans="1:10">
      <c r="A61" s="273">
        <v>3</v>
      </c>
      <c r="B61" s="48" t="s">
        <v>61</v>
      </c>
      <c r="C61" s="18">
        <v>2</v>
      </c>
      <c r="D61" s="43"/>
      <c r="E61" s="43"/>
      <c r="F61" s="43"/>
      <c r="G61" s="43"/>
      <c r="H61" s="277"/>
      <c r="I61" s="273"/>
      <c r="J61" s="272"/>
    </row>
    <row r="62" s="267" customFormat="1" ht="15.6" spans="1:10">
      <c r="A62" s="273">
        <v>4</v>
      </c>
      <c r="B62" s="48" t="s">
        <v>107</v>
      </c>
      <c r="C62" s="18">
        <v>3</v>
      </c>
      <c r="D62" s="18">
        <v>1</v>
      </c>
      <c r="E62" s="43"/>
      <c r="F62" s="43"/>
      <c r="G62" s="43"/>
      <c r="H62" s="277"/>
      <c r="I62" s="273"/>
      <c r="J62" s="272"/>
    </row>
    <row r="63" s="267" customFormat="1" ht="15.6" spans="1:10">
      <c r="A63" s="273">
        <v>5</v>
      </c>
      <c r="B63" s="48" t="s">
        <v>116</v>
      </c>
      <c r="C63" s="43"/>
      <c r="D63" s="18">
        <v>1</v>
      </c>
      <c r="E63" s="43"/>
      <c r="F63" s="43"/>
      <c r="G63" s="43"/>
      <c r="H63" s="277"/>
      <c r="I63" s="273"/>
      <c r="J63" s="272"/>
    </row>
    <row r="64" s="267" customFormat="1" ht="15.6" spans="1:10">
      <c r="A64" s="273">
        <v>6</v>
      </c>
      <c r="B64" s="48" t="s">
        <v>187</v>
      </c>
      <c r="C64" s="43"/>
      <c r="D64" s="18">
        <v>1</v>
      </c>
      <c r="E64" s="43"/>
      <c r="F64" s="43"/>
      <c r="G64" s="43"/>
      <c r="H64" s="277"/>
      <c r="I64" s="273"/>
      <c r="J64" s="272"/>
    </row>
    <row r="65" s="267" customFormat="1" ht="15.6" spans="1:10">
      <c r="A65" s="273">
        <v>7</v>
      </c>
      <c r="B65" s="48" t="s">
        <v>90</v>
      </c>
      <c r="C65" s="18">
        <v>5</v>
      </c>
      <c r="D65" s="43"/>
      <c r="E65" s="43"/>
      <c r="F65" s="43"/>
      <c r="G65" s="43"/>
      <c r="H65" s="277"/>
      <c r="I65" s="273"/>
      <c r="J65" s="272"/>
    </row>
    <row r="66" s="267" customFormat="1" ht="15.6" spans="1:10">
      <c r="A66" s="273"/>
      <c r="B66" s="46" t="s">
        <v>6</v>
      </c>
      <c r="C66" s="13" t="s">
        <v>30</v>
      </c>
      <c r="D66" s="13"/>
      <c r="E66" s="13"/>
      <c r="F66" s="13"/>
      <c r="G66" s="273"/>
      <c r="H66" s="277"/>
      <c r="I66" s="273"/>
      <c r="J66" s="272"/>
    </row>
    <row r="67" s="267" customFormat="1" ht="15.6" spans="1:10">
      <c r="A67" s="273"/>
      <c r="B67" s="47" t="s">
        <v>8</v>
      </c>
      <c r="C67" s="13">
        <v>100</v>
      </c>
      <c r="D67" s="13">
        <v>200</v>
      </c>
      <c r="E67" s="13">
        <v>300</v>
      </c>
      <c r="F67" s="13" t="s">
        <v>31</v>
      </c>
      <c r="G67" s="273"/>
      <c r="H67" s="277"/>
      <c r="I67" s="273"/>
      <c r="J67" s="272"/>
    </row>
    <row r="68" s="267" customFormat="1" ht="15.6" spans="1:10">
      <c r="A68" s="273">
        <v>8</v>
      </c>
      <c r="B68" s="48" t="s">
        <v>32</v>
      </c>
      <c r="C68" s="43"/>
      <c r="D68" s="43"/>
      <c r="E68" s="43"/>
      <c r="F68" s="18">
        <v>4</v>
      </c>
      <c r="G68" s="273"/>
      <c r="H68" s="277"/>
      <c r="I68" s="273"/>
      <c r="J68" s="272"/>
    </row>
    <row r="69" s="267" customFormat="1" ht="15.6" spans="1:10">
      <c r="A69" s="273"/>
      <c r="B69" s="46" t="s">
        <v>6</v>
      </c>
      <c r="C69" s="13" t="s">
        <v>35</v>
      </c>
      <c r="D69" s="13"/>
      <c r="E69" s="13"/>
      <c r="F69" s="13"/>
      <c r="G69" s="273"/>
      <c r="H69" s="277"/>
      <c r="I69" s="273"/>
      <c r="J69" s="272"/>
    </row>
    <row r="70" s="267" customFormat="1" ht="15.6" spans="1:10">
      <c r="A70" s="273"/>
      <c r="B70" s="47" t="s">
        <v>8</v>
      </c>
      <c r="C70" s="13">
        <v>100</v>
      </c>
      <c r="D70" s="13">
        <v>200</v>
      </c>
      <c r="E70" s="13">
        <v>300</v>
      </c>
      <c r="F70" s="13" t="s">
        <v>31</v>
      </c>
      <c r="G70" s="273"/>
      <c r="H70" s="277"/>
      <c r="I70" s="273"/>
      <c r="J70" s="272"/>
    </row>
    <row r="71" s="267" customFormat="1" ht="15.6" spans="1:10">
      <c r="A71" s="273">
        <v>9</v>
      </c>
      <c r="B71" s="48" t="s">
        <v>125</v>
      </c>
      <c r="C71" s="43"/>
      <c r="D71" s="43"/>
      <c r="E71" s="18">
        <v>5</v>
      </c>
      <c r="F71" s="43"/>
      <c r="G71" s="273"/>
      <c r="H71" s="277"/>
      <c r="I71" s="273"/>
      <c r="J71" s="272"/>
    </row>
    <row r="72" s="267" customFormat="1" ht="15.6" spans="1:10">
      <c r="A72" s="273"/>
      <c r="B72" s="50" t="s">
        <v>6</v>
      </c>
      <c r="C72" s="20" t="s">
        <v>7</v>
      </c>
      <c r="D72" s="20"/>
      <c r="E72" s="20"/>
      <c r="F72" s="273"/>
      <c r="G72" s="273"/>
      <c r="H72" s="277"/>
      <c r="I72" s="273"/>
      <c r="J72" s="272"/>
    </row>
    <row r="73" s="267" customFormat="1" ht="15.6" spans="1:10">
      <c r="A73" s="273"/>
      <c r="B73" s="50"/>
      <c r="C73" s="20"/>
      <c r="D73" s="20"/>
      <c r="E73" s="20"/>
      <c r="F73" s="273"/>
      <c r="G73" s="273"/>
      <c r="H73" s="277"/>
      <c r="I73" s="273"/>
      <c r="J73" s="272"/>
    </row>
    <row r="74" s="267" customFormat="1" ht="15.6" spans="1:10">
      <c r="A74" s="273"/>
      <c r="B74" s="49" t="s">
        <v>8</v>
      </c>
      <c r="C74" s="22" t="s">
        <v>9</v>
      </c>
      <c r="D74" s="22" t="s">
        <v>10</v>
      </c>
      <c r="E74" s="22" t="s">
        <v>11</v>
      </c>
      <c r="F74" s="273"/>
      <c r="G74" s="273"/>
      <c r="H74" s="277"/>
      <c r="I74" s="273"/>
      <c r="J74" s="272"/>
    </row>
    <row r="75" s="267" customFormat="1" ht="15.6" spans="1:10">
      <c r="A75" s="273">
        <v>10</v>
      </c>
      <c r="B75" s="49" t="s">
        <v>63</v>
      </c>
      <c r="C75" s="24"/>
      <c r="D75" s="23">
        <v>26</v>
      </c>
      <c r="E75" s="24"/>
      <c r="F75" s="273"/>
      <c r="G75" s="273"/>
      <c r="H75" s="277"/>
      <c r="I75" s="273"/>
      <c r="J75" s="272"/>
    </row>
    <row r="76" s="267" customFormat="1" ht="15.6" spans="1:10">
      <c r="A76" s="273">
        <v>11</v>
      </c>
      <c r="B76" s="49" t="s">
        <v>178</v>
      </c>
      <c r="C76" s="23">
        <v>14.4</v>
      </c>
      <c r="D76" s="24"/>
      <c r="E76" s="24"/>
      <c r="F76" s="273"/>
      <c r="G76" s="273"/>
      <c r="H76" s="277"/>
      <c r="I76" s="273"/>
      <c r="J76" s="272"/>
    </row>
    <row r="77" s="267" customFormat="1" ht="15.6" spans="1:10">
      <c r="A77" s="273">
        <v>12</v>
      </c>
      <c r="B77" s="49" t="s">
        <v>111</v>
      </c>
      <c r="C77" s="23">
        <v>33.4</v>
      </c>
      <c r="D77" s="24"/>
      <c r="E77" s="24"/>
      <c r="F77" s="273"/>
      <c r="G77" s="273"/>
      <c r="H77" s="277"/>
      <c r="I77" s="273"/>
      <c r="J77" s="272"/>
    </row>
    <row r="78" s="267" customFormat="1" ht="15.6" spans="1:10">
      <c r="A78" s="273">
        <v>13</v>
      </c>
      <c r="B78" s="49" t="s">
        <v>38</v>
      </c>
      <c r="C78" s="23">
        <v>28.5</v>
      </c>
      <c r="D78" s="24"/>
      <c r="E78" s="24"/>
      <c r="F78" s="273"/>
      <c r="G78" s="273"/>
      <c r="H78" s="277"/>
      <c r="I78" s="273"/>
      <c r="J78" s="272"/>
    </row>
    <row r="79" s="267" customFormat="1" ht="15.6" spans="1:10">
      <c r="A79" s="273">
        <v>14</v>
      </c>
      <c r="B79" s="49" t="s">
        <v>92</v>
      </c>
      <c r="C79" s="24">
        <v>56.5</v>
      </c>
      <c r="D79" s="24"/>
      <c r="E79" s="24"/>
      <c r="F79" s="273"/>
      <c r="G79" s="273"/>
      <c r="H79" s="277"/>
      <c r="I79" s="273"/>
      <c r="J79" s="272"/>
    </row>
    <row r="80" s="267" customFormat="1" ht="15.6" spans="1:10">
      <c r="A80" s="273">
        <v>15</v>
      </c>
      <c r="B80" s="49" t="s">
        <v>340</v>
      </c>
      <c r="C80" s="23">
        <v>14.4</v>
      </c>
      <c r="D80" s="24"/>
      <c r="E80" s="24"/>
      <c r="F80" s="273"/>
      <c r="G80" s="273"/>
      <c r="H80" s="277"/>
      <c r="I80" s="273"/>
      <c r="J80" s="272"/>
    </row>
    <row r="81" s="267" customFormat="1" ht="15.6" spans="1:10">
      <c r="A81" s="273">
        <v>16</v>
      </c>
      <c r="B81" s="49" t="s">
        <v>12</v>
      </c>
      <c r="C81" s="24"/>
      <c r="D81" s="23">
        <v>23.9</v>
      </c>
      <c r="E81" s="24"/>
      <c r="F81" s="273"/>
      <c r="G81" s="273"/>
      <c r="H81" s="277"/>
      <c r="I81" s="273"/>
      <c r="J81" s="272"/>
    </row>
    <row r="82" s="267" customFormat="1" ht="15.6" spans="1:10">
      <c r="A82" s="273"/>
      <c r="B82" s="29" t="s">
        <v>40</v>
      </c>
      <c r="C82" s="26" t="s">
        <v>41</v>
      </c>
      <c r="D82" s="26"/>
      <c r="E82" s="26"/>
      <c r="F82" s="273"/>
      <c r="G82" s="273"/>
      <c r="H82" s="277"/>
      <c r="I82" s="273"/>
      <c r="J82" s="272"/>
    </row>
    <row r="83" s="267" customFormat="1" ht="15.6" spans="1:10">
      <c r="A83" s="273"/>
      <c r="B83" s="29"/>
      <c r="C83" s="13" t="s">
        <v>42</v>
      </c>
      <c r="D83" s="13" t="s">
        <v>43</v>
      </c>
      <c r="E83" s="13" t="s">
        <v>44</v>
      </c>
      <c r="F83" s="273"/>
      <c r="G83" s="273"/>
      <c r="H83" s="277"/>
      <c r="I83" s="273"/>
      <c r="J83" s="272"/>
    </row>
    <row r="84" s="267" customFormat="1" ht="15.6" spans="1:10">
      <c r="A84" s="273">
        <v>17</v>
      </c>
      <c r="B84" s="47" t="s">
        <v>191</v>
      </c>
      <c r="C84" s="16"/>
      <c r="D84" s="16"/>
      <c r="E84" s="18">
        <v>14.9</v>
      </c>
      <c r="F84" s="273"/>
      <c r="G84" s="273"/>
      <c r="H84" s="277"/>
      <c r="I84" s="273"/>
      <c r="J84" s="272"/>
    </row>
    <row r="85" s="267" customFormat="1" ht="15.6" spans="1:10">
      <c r="A85" s="273"/>
      <c r="B85" s="29" t="s">
        <v>40</v>
      </c>
      <c r="C85" s="26" t="s">
        <v>46</v>
      </c>
      <c r="D85" s="273"/>
      <c r="E85" s="273"/>
      <c r="F85" s="273"/>
      <c r="G85" s="273"/>
      <c r="H85" s="277"/>
      <c r="I85" s="273"/>
      <c r="J85" s="272"/>
    </row>
    <row r="86" s="267" customFormat="1" ht="15.6" spans="1:10">
      <c r="A86" s="273"/>
      <c r="B86" s="29"/>
      <c r="C86" s="26" t="s">
        <v>47</v>
      </c>
      <c r="D86" s="273"/>
      <c r="E86" s="273"/>
      <c r="F86" s="273"/>
      <c r="G86" s="273"/>
      <c r="H86" s="277"/>
      <c r="I86" s="273"/>
      <c r="J86" s="272"/>
    </row>
    <row r="87" s="267" customFormat="1" ht="15.6" spans="1:10">
      <c r="A87" s="273">
        <v>18</v>
      </c>
      <c r="B87" s="30" t="s">
        <v>73</v>
      </c>
      <c r="C87" s="18">
        <v>42.7</v>
      </c>
      <c r="D87" s="273"/>
      <c r="E87" s="273"/>
      <c r="F87" s="273"/>
      <c r="G87" s="273"/>
      <c r="H87" s="277"/>
      <c r="I87" s="273"/>
      <c r="J87" s="272"/>
    </row>
    <row r="88" s="267" customFormat="1" ht="15.6" spans="1:10">
      <c r="A88" s="273">
        <v>19</v>
      </c>
      <c r="B88" s="30" t="s">
        <v>48</v>
      </c>
      <c r="C88" s="18">
        <v>125.1</v>
      </c>
      <c r="D88" s="273"/>
      <c r="E88" s="273"/>
      <c r="F88" s="273"/>
      <c r="G88" s="273"/>
      <c r="H88" s="277"/>
      <c r="I88" s="273"/>
      <c r="J88" s="272"/>
    </row>
    <row r="89" s="267" customFormat="1" ht="15.6" spans="1:10">
      <c r="A89" s="273"/>
      <c r="B89" s="46" t="s">
        <v>6</v>
      </c>
      <c r="C89" s="26" t="s">
        <v>49</v>
      </c>
      <c r="D89" s="26"/>
      <c r="E89" s="26"/>
      <c r="F89" s="273"/>
      <c r="G89" s="273"/>
      <c r="H89" s="277"/>
      <c r="I89" s="273"/>
      <c r="J89" s="272"/>
    </row>
    <row r="90" s="267" customFormat="1" ht="15.6" spans="1:10">
      <c r="A90" s="273"/>
      <c r="B90" s="47" t="s">
        <v>50</v>
      </c>
      <c r="C90" s="26">
        <v>100</v>
      </c>
      <c r="D90" s="26">
        <v>200</v>
      </c>
      <c r="E90" s="26" t="s">
        <v>51</v>
      </c>
      <c r="F90" s="273"/>
      <c r="G90" s="273"/>
      <c r="H90" s="277"/>
      <c r="I90" s="273"/>
      <c r="J90" s="272"/>
    </row>
    <row r="91" s="267" customFormat="1" ht="15.6" spans="1:10">
      <c r="A91" s="273">
        <v>21</v>
      </c>
      <c r="B91" s="48" t="s">
        <v>53</v>
      </c>
      <c r="C91" s="43"/>
      <c r="D91" s="18">
        <v>3</v>
      </c>
      <c r="E91" s="43"/>
      <c r="F91" s="273"/>
      <c r="G91" s="273"/>
      <c r="H91" s="277"/>
      <c r="I91" s="273"/>
      <c r="J91" s="272"/>
    </row>
    <row r="92" s="267" customFormat="1" ht="15.6" spans="1:10">
      <c r="A92" s="273">
        <v>22</v>
      </c>
      <c r="B92" s="48" t="s">
        <v>169</v>
      </c>
      <c r="C92" s="43"/>
      <c r="D92" s="18">
        <v>3</v>
      </c>
      <c r="E92" s="43"/>
      <c r="F92" s="273"/>
      <c r="G92" s="273"/>
      <c r="H92" s="277"/>
      <c r="I92" s="273"/>
      <c r="J92" s="272"/>
    </row>
    <row r="93" ht="31.2" spans="1:10">
      <c r="A93" s="273" t="s">
        <v>341</v>
      </c>
      <c r="B93" s="273"/>
      <c r="C93" s="273"/>
      <c r="D93" s="273"/>
      <c r="E93" s="273"/>
      <c r="F93" s="273"/>
      <c r="G93" s="273"/>
      <c r="H93" s="274" t="s">
        <v>342</v>
      </c>
      <c r="I93" s="275" t="s">
        <v>4</v>
      </c>
    </row>
    <row r="94" ht="15.6" spans="1:10">
      <c r="A94" s="276" t="s">
        <v>5</v>
      </c>
      <c r="B94" s="46" t="s">
        <v>6</v>
      </c>
      <c r="C94" s="13" t="s">
        <v>15</v>
      </c>
      <c r="D94" s="13"/>
      <c r="E94" s="13"/>
      <c r="F94" s="13"/>
      <c r="G94" s="13"/>
      <c r="H94" s="277"/>
      <c r="I94" s="273"/>
    </row>
    <row r="95" ht="15.6" spans="1:10">
      <c r="A95" s="273"/>
      <c r="B95" s="47" t="s">
        <v>16</v>
      </c>
      <c r="C95" s="13" t="s">
        <v>17</v>
      </c>
      <c r="D95" s="13" t="s">
        <v>18</v>
      </c>
      <c r="E95" s="13" t="s">
        <v>19</v>
      </c>
      <c r="F95" s="13" t="s">
        <v>20</v>
      </c>
      <c r="G95" s="13" t="s">
        <v>21</v>
      </c>
      <c r="H95" s="277"/>
      <c r="I95" s="273"/>
    </row>
    <row r="96" ht="15.6" spans="1:10">
      <c r="A96" s="273">
        <v>1</v>
      </c>
      <c r="B96" s="47" t="s">
        <v>89</v>
      </c>
      <c r="C96" s="43"/>
      <c r="D96" s="43"/>
      <c r="E96" s="43"/>
      <c r="F96" s="43"/>
      <c r="G96" s="18">
        <v>1</v>
      </c>
      <c r="H96" s="277"/>
      <c r="I96" s="273"/>
    </row>
    <row r="97" ht="15.6" spans="1:9">
      <c r="A97" s="273"/>
      <c r="B97" s="46" t="s">
        <v>6</v>
      </c>
      <c r="C97" s="13" t="s">
        <v>24</v>
      </c>
      <c r="D97" s="13"/>
      <c r="E97" s="13"/>
      <c r="F97" s="13"/>
      <c r="G97" s="13"/>
      <c r="H97" s="277"/>
      <c r="I97" s="273"/>
    </row>
    <row r="98" ht="15.6" spans="1:9">
      <c r="A98" s="273"/>
      <c r="B98" s="47" t="s">
        <v>16</v>
      </c>
      <c r="C98" s="13" t="s">
        <v>17</v>
      </c>
      <c r="D98" s="13" t="s">
        <v>18</v>
      </c>
      <c r="E98" s="13" t="s">
        <v>19</v>
      </c>
      <c r="F98" s="13" t="s">
        <v>20</v>
      </c>
      <c r="G98" s="13" t="s">
        <v>21</v>
      </c>
      <c r="H98" s="277"/>
      <c r="I98" s="273"/>
    </row>
    <row r="99" ht="15.6" spans="1:9">
      <c r="A99" s="273">
        <v>2</v>
      </c>
      <c r="B99" s="48" t="s">
        <v>61</v>
      </c>
      <c r="C99" s="43">
        <v>12</v>
      </c>
      <c r="D99" s="16"/>
      <c r="E99" s="43"/>
      <c r="F99" s="43"/>
      <c r="G99" s="43"/>
      <c r="H99" s="277"/>
      <c r="I99" s="273"/>
    </row>
    <row r="100" ht="15.6" spans="1:9">
      <c r="A100" s="273">
        <v>3</v>
      </c>
      <c r="B100" s="48" t="s">
        <v>107</v>
      </c>
      <c r="C100" s="43"/>
      <c r="D100" s="18">
        <v>4</v>
      </c>
      <c r="E100" s="43"/>
      <c r="F100" s="43"/>
      <c r="G100" s="43"/>
      <c r="H100" s="277"/>
      <c r="I100" s="273"/>
    </row>
    <row r="101" ht="15.6" spans="1:9">
      <c r="A101" s="273"/>
      <c r="B101" s="46" t="s">
        <v>6</v>
      </c>
      <c r="C101" s="13" t="s">
        <v>30</v>
      </c>
      <c r="D101" s="13"/>
      <c r="E101" s="13"/>
      <c r="F101" s="13"/>
      <c r="G101" s="273"/>
      <c r="H101" s="277"/>
      <c r="I101" s="273"/>
    </row>
    <row r="102" ht="15.6" spans="1:9">
      <c r="A102" s="273"/>
      <c r="B102" s="47" t="s">
        <v>8</v>
      </c>
      <c r="C102" s="13">
        <v>100</v>
      </c>
      <c r="D102" s="13">
        <v>200</v>
      </c>
      <c r="E102" s="13">
        <v>300</v>
      </c>
      <c r="F102" s="13" t="s">
        <v>31</v>
      </c>
      <c r="G102" s="273"/>
      <c r="H102" s="277"/>
      <c r="I102" s="273"/>
    </row>
    <row r="103" ht="15.6" spans="1:9">
      <c r="A103" s="273">
        <v>4</v>
      </c>
      <c r="B103" s="48" t="s">
        <v>32</v>
      </c>
      <c r="C103" s="43"/>
      <c r="D103" s="43"/>
      <c r="E103" s="18">
        <v>3</v>
      </c>
      <c r="F103" s="43"/>
      <c r="G103" s="273"/>
      <c r="H103" s="277"/>
      <c r="I103" s="273"/>
    </row>
    <row r="104" ht="15.6" spans="1:9">
      <c r="A104" s="273"/>
      <c r="B104" s="46" t="s">
        <v>6</v>
      </c>
      <c r="C104" s="13" t="s">
        <v>35</v>
      </c>
      <c r="D104" s="13"/>
      <c r="E104" s="13"/>
      <c r="F104" s="13"/>
      <c r="G104" s="273"/>
      <c r="H104" s="277"/>
      <c r="I104" s="273"/>
    </row>
    <row r="105" ht="15.6" spans="1:9">
      <c r="A105" s="273"/>
      <c r="B105" s="47" t="s">
        <v>8</v>
      </c>
      <c r="C105" s="13">
        <v>100</v>
      </c>
      <c r="D105" s="13">
        <v>200</v>
      </c>
      <c r="E105" s="13">
        <v>300</v>
      </c>
      <c r="F105" s="13" t="s">
        <v>31</v>
      </c>
      <c r="G105" s="273"/>
      <c r="H105" s="277"/>
      <c r="I105" s="273"/>
    </row>
    <row r="106" ht="15.6" spans="1:9">
      <c r="A106" s="273">
        <v>5</v>
      </c>
      <c r="B106" s="48" t="s">
        <v>68</v>
      </c>
      <c r="C106" s="43"/>
      <c r="D106" s="43"/>
      <c r="E106" s="18">
        <v>1</v>
      </c>
      <c r="F106" s="18">
        <v>2</v>
      </c>
      <c r="G106" s="273"/>
      <c r="H106" s="277"/>
      <c r="I106" s="273"/>
    </row>
    <row r="107" ht="15.6" spans="1:9">
      <c r="A107" s="273"/>
      <c r="B107" s="50" t="s">
        <v>6</v>
      </c>
      <c r="C107" s="20" t="s">
        <v>7</v>
      </c>
      <c r="D107" s="20"/>
      <c r="E107" s="20"/>
      <c r="F107" s="273"/>
      <c r="G107" s="273"/>
      <c r="H107" s="277"/>
      <c r="I107" s="273"/>
    </row>
    <row r="108" ht="15.6" spans="1:9">
      <c r="A108" s="273"/>
      <c r="B108" s="50"/>
      <c r="C108" s="20"/>
      <c r="D108" s="20"/>
      <c r="E108" s="20"/>
      <c r="F108" s="273"/>
      <c r="G108" s="273"/>
      <c r="H108" s="277"/>
      <c r="I108" s="273"/>
    </row>
    <row r="109" ht="15.6" spans="1:9">
      <c r="A109" s="273"/>
      <c r="B109" s="49" t="s">
        <v>8</v>
      </c>
      <c r="C109" s="22" t="s">
        <v>9</v>
      </c>
      <c r="D109" s="22" t="s">
        <v>10</v>
      </c>
      <c r="E109" s="22" t="s">
        <v>11</v>
      </c>
      <c r="F109" s="273"/>
      <c r="G109" s="273"/>
      <c r="H109" s="277"/>
      <c r="I109" s="273"/>
    </row>
    <row r="110" ht="15.6" spans="1:9">
      <c r="A110" s="273">
        <v>6</v>
      </c>
      <c r="B110" s="21" t="s">
        <v>117</v>
      </c>
      <c r="C110" s="24">
        <v>11.9</v>
      </c>
      <c r="D110" s="24"/>
      <c r="E110" s="22"/>
      <c r="F110" s="273"/>
      <c r="G110" s="273"/>
      <c r="H110" s="277"/>
      <c r="I110" s="273"/>
    </row>
    <row r="111" ht="15.6" spans="1:9">
      <c r="A111" s="273">
        <v>7</v>
      </c>
      <c r="B111" s="21" t="s">
        <v>38</v>
      </c>
      <c r="C111" s="24">
        <v>117.8</v>
      </c>
      <c r="D111" s="24"/>
      <c r="E111" s="22"/>
      <c r="F111" s="273"/>
      <c r="G111" s="273"/>
      <c r="H111" s="277"/>
      <c r="I111" s="273"/>
    </row>
    <row r="112" ht="15.6" spans="1:9">
      <c r="A112" s="273">
        <v>8</v>
      </c>
      <c r="B112" s="21" t="s">
        <v>39</v>
      </c>
      <c r="C112" s="24">
        <v>65.2</v>
      </c>
      <c r="D112" s="24"/>
      <c r="E112" s="22"/>
      <c r="F112" s="273"/>
      <c r="G112" s="273"/>
      <c r="H112" s="277"/>
      <c r="I112" s="273"/>
    </row>
    <row r="113" ht="15.6" spans="1:10">
      <c r="A113" s="273">
        <v>9</v>
      </c>
      <c r="B113" s="21" t="s">
        <v>91</v>
      </c>
      <c r="C113" s="24">
        <v>32.2</v>
      </c>
      <c r="D113" s="24"/>
      <c r="E113" s="22"/>
      <c r="F113" s="273"/>
      <c r="G113" s="273"/>
      <c r="H113" s="277"/>
      <c r="I113" s="273"/>
    </row>
    <row r="114" ht="15.6" spans="1:10">
      <c r="A114" s="273">
        <v>10</v>
      </c>
      <c r="B114" s="21" t="s">
        <v>97</v>
      </c>
      <c r="C114" s="24">
        <v>76.1</v>
      </c>
      <c r="D114" s="24"/>
      <c r="E114" s="22"/>
      <c r="F114" s="273"/>
      <c r="G114" s="273"/>
      <c r="H114" s="277"/>
      <c r="I114" s="273"/>
    </row>
    <row r="115" ht="15.6" spans="1:10">
      <c r="A115" s="273">
        <v>11</v>
      </c>
      <c r="B115" s="21" t="s">
        <v>177</v>
      </c>
      <c r="C115" s="24">
        <v>75.9</v>
      </c>
      <c r="D115" s="24"/>
      <c r="E115" s="22"/>
      <c r="F115" s="273"/>
      <c r="G115" s="273"/>
      <c r="H115" s="277"/>
      <c r="I115" s="273"/>
    </row>
    <row r="116" ht="15.6" spans="1:10">
      <c r="A116" s="273">
        <v>12</v>
      </c>
      <c r="B116" s="21" t="s">
        <v>82</v>
      </c>
      <c r="C116" s="24">
        <v>50.5</v>
      </c>
      <c r="D116" s="24"/>
      <c r="E116" s="24"/>
      <c r="F116" s="273"/>
      <c r="G116" s="273"/>
      <c r="H116" s="277"/>
      <c r="I116" s="273"/>
    </row>
    <row r="117" ht="15.6" spans="1:10">
      <c r="A117" s="273"/>
      <c r="B117" s="29" t="s">
        <v>343</v>
      </c>
      <c r="C117" s="26">
        <v>40</v>
      </c>
      <c r="D117" s="26"/>
      <c r="E117" s="26"/>
      <c r="F117" s="273"/>
      <c r="G117" s="273"/>
      <c r="H117" s="277"/>
      <c r="I117" s="273"/>
    </row>
    <row r="118" ht="15.6" spans="1:10">
      <c r="A118" s="273"/>
      <c r="B118" s="29" t="s">
        <v>233</v>
      </c>
      <c r="C118" s="26">
        <v>25</v>
      </c>
      <c r="D118" s="26"/>
      <c r="E118" s="26"/>
      <c r="F118" s="273"/>
      <c r="G118" s="273"/>
      <c r="H118" s="277"/>
      <c r="I118" s="273"/>
    </row>
    <row r="119" ht="15.6" spans="1:10">
      <c r="A119" s="273"/>
      <c r="B119" s="29" t="s">
        <v>205</v>
      </c>
      <c r="C119" s="26">
        <v>10</v>
      </c>
      <c r="D119" s="26"/>
      <c r="E119" s="26"/>
      <c r="F119" s="273"/>
      <c r="G119" s="273"/>
      <c r="H119" s="277"/>
      <c r="I119" s="273"/>
    </row>
    <row r="120" ht="15.6" spans="1:10">
      <c r="A120" s="273"/>
      <c r="B120" s="29" t="s">
        <v>40</v>
      </c>
      <c r="C120" s="299" t="s">
        <v>41</v>
      </c>
      <c r="D120" s="300"/>
      <c r="E120" s="26"/>
      <c r="F120" s="273"/>
      <c r="G120" s="273"/>
      <c r="H120" s="277"/>
      <c r="I120" s="273"/>
    </row>
    <row r="121" ht="15.6" spans="1:10">
      <c r="A121" s="273"/>
      <c r="B121" s="29"/>
      <c r="C121" s="26" t="s">
        <v>42</v>
      </c>
      <c r="D121" s="26" t="s">
        <v>43</v>
      </c>
      <c r="E121" s="26" t="s">
        <v>44</v>
      </c>
      <c r="F121" s="273"/>
      <c r="G121" s="273"/>
      <c r="H121" s="277"/>
      <c r="I121" s="273"/>
    </row>
    <row r="122" ht="15.6" spans="1:10">
      <c r="A122" s="273"/>
      <c r="B122" s="29" t="s">
        <v>220</v>
      </c>
      <c r="C122" s="26"/>
      <c r="D122" s="26"/>
      <c r="E122" s="26">
        <v>85</v>
      </c>
      <c r="F122" s="273"/>
      <c r="G122" s="273"/>
      <c r="H122" s="277"/>
      <c r="I122" s="273"/>
    </row>
    <row r="123" ht="15.6" spans="1:10">
      <c r="A123" s="273"/>
      <c r="B123" s="46" t="s">
        <v>6</v>
      </c>
      <c r="C123" s="26" t="s">
        <v>49</v>
      </c>
      <c r="D123" s="26"/>
      <c r="E123" s="26"/>
      <c r="F123" s="273"/>
      <c r="G123" s="273"/>
      <c r="H123" s="277"/>
      <c r="I123" s="273"/>
    </row>
    <row r="124" ht="15.6" spans="1:10">
      <c r="A124" s="273"/>
      <c r="B124" s="47" t="s">
        <v>50</v>
      </c>
      <c r="C124" s="26">
        <v>100</v>
      </c>
      <c r="D124" s="26">
        <v>200</v>
      </c>
      <c r="E124" s="26" t="s">
        <v>51</v>
      </c>
      <c r="F124" s="273"/>
      <c r="G124" s="273"/>
      <c r="H124" s="277"/>
      <c r="I124" s="273"/>
    </row>
    <row r="125" ht="15.6" spans="1:10">
      <c r="A125" s="273">
        <v>13</v>
      </c>
      <c r="B125" s="43" t="s">
        <v>53</v>
      </c>
      <c r="C125" s="301"/>
      <c r="D125" s="13">
        <v>3</v>
      </c>
      <c r="E125" s="43"/>
      <c r="F125" s="273"/>
      <c r="G125" s="273"/>
      <c r="H125" s="277"/>
      <c r="I125" s="273"/>
    </row>
    <row r="126" ht="15.6" spans="1:10">
      <c r="A126" s="273">
        <v>14</v>
      </c>
      <c r="B126" s="43" t="s">
        <v>169</v>
      </c>
      <c r="C126" s="13"/>
      <c r="D126" s="301">
        <v>2</v>
      </c>
      <c r="E126" s="43"/>
      <c r="F126" s="273"/>
      <c r="G126" s="273"/>
      <c r="H126" s="277"/>
      <c r="I126" s="273"/>
    </row>
    <row r="127" s="267" customFormat="1" ht="31.2" spans="1:10">
      <c r="A127" s="273" t="s">
        <v>344</v>
      </c>
      <c r="B127" s="273"/>
      <c r="C127" s="273"/>
      <c r="D127" s="273"/>
      <c r="E127" s="273"/>
      <c r="F127" s="273"/>
      <c r="G127" s="273"/>
      <c r="H127" s="274" t="s">
        <v>345</v>
      </c>
      <c r="I127" s="275" t="s">
        <v>4</v>
      </c>
    </row>
    <row r="128" s="267" customFormat="1" ht="15.6" spans="1:10">
      <c r="A128" s="276" t="s">
        <v>5</v>
      </c>
      <c r="B128" s="46" t="s">
        <v>6</v>
      </c>
      <c r="C128" s="13" t="s">
        <v>15</v>
      </c>
      <c r="D128" s="13"/>
      <c r="E128" s="13"/>
      <c r="F128" s="13"/>
      <c r="G128" s="13"/>
      <c r="H128" s="277"/>
      <c r="I128" s="273"/>
      <c r="J128" s="272"/>
    </row>
    <row r="129" s="267" customFormat="1" ht="15.6" spans="1:10">
      <c r="A129" s="273"/>
      <c r="B129" s="47" t="s">
        <v>16</v>
      </c>
      <c r="C129" s="13" t="s">
        <v>17</v>
      </c>
      <c r="D129" s="13" t="s">
        <v>18</v>
      </c>
      <c r="E129" s="13" t="s">
        <v>19</v>
      </c>
      <c r="F129" s="13" t="s">
        <v>20</v>
      </c>
      <c r="G129" s="13" t="s">
        <v>21</v>
      </c>
      <c r="H129" s="277"/>
      <c r="I129" s="273"/>
      <c r="J129" s="272"/>
    </row>
    <row r="130" s="267" customFormat="1" ht="15.6" spans="1:10">
      <c r="A130" s="273">
        <v>1</v>
      </c>
      <c r="B130" s="47" t="s">
        <v>346</v>
      </c>
      <c r="C130" s="18">
        <v>0</v>
      </c>
      <c r="D130" s="18">
        <v>1</v>
      </c>
      <c r="E130" s="18">
        <v>0</v>
      </c>
      <c r="F130" s="18">
        <v>0</v>
      </c>
      <c r="G130" s="18">
        <v>0</v>
      </c>
      <c r="H130" s="277"/>
      <c r="I130" s="273"/>
      <c r="J130" s="272"/>
    </row>
    <row r="131" s="267" customFormat="1" ht="15.6" spans="1:10">
      <c r="A131" s="273">
        <v>2</v>
      </c>
      <c r="B131" s="47" t="s">
        <v>58</v>
      </c>
      <c r="C131" s="18">
        <v>0</v>
      </c>
      <c r="D131" s="18">
        <v>3</v>
      </c>
      <c r="E131" s="18">
        <v>8</v>
      </c>
      <c r="F131" s="18">
        <v>0</v>
      </c>
      <c r="G131" s="18">
        <v>0</v>
      </c>
      <c r="H131" s="277"/>
      <c r="I131" s="273"/>
      <c r="J131" s="272"/>
    </row>
    <row r="132" s="267" customFormat="1" ht="15.6" spans="1:10">
      <c r="A132" s="273">
        <v>3</v>
      </c>
      <c r="B132" s="47" t="s">
        <v>218</v>
      </c>
      <c r="C132" s="18">
        <v>0</v>
      </c>
      <c r="D132" s="18">
        <v>0</v>
      </c>
      <c r="E132" s="18">
        <v>1</v>
      </c>
      <c r="F132" s="18">
        <v>0</v>
      </c>
      <c r="G132" s="18">
        <v>0</v>
      </c>
      <c r="H132" s="277"/>
      <c r="I132" s="273"/>
      <c r="J132" s="272"/>
    </row>
    <row r="133" s="267" customFormat="1" ht="15.6" spans="1:10">
      <c r="A133" s="273">
        <v>4</v>
      </c>
      <c r="B133" s="47" t="s">
        <v>115</v>
      </c>
      <c r="C133" s="18">
        <v>0</v>
      </c>
      <c r="D133" s="18">
        <v>1</v>
      </c>
      <c r="E133" s="18">
        <v>0</v>
      </c>
      <c r="F133" s="18">
        <v>0</v>
      </c>
      <c r="G133" s="18">
        <v>0</v>
      </c>
      <c r="H133" s="277"/>
      <c r="I133" s="273"/>
      <c r="J133" s="272"/>
    </row>
    <row r="134" s="267" customFormat="1" ht="15.6" spans="1:10">
      <c r="A134" s="273">
        <v>5</v>
      </c>
      <c r="B134" s="47" t="s">
        <v>22</v>
      </c>
      <c r="C134" s="18">
        <v>0</v>
      </c>
      <c r="D134" s="18">
        <v>1</v>
      </c>
      <c r="E134" s="18">
        <v>1</v>
      </c>
      <c r="F134" s="18">
        <v>0</v>
      </c>
      <c r="G134" s="18">
        <v>0</v>
      </c>
      <c r="H134" s="277"/>
      <c r="I134" s="273"/>
      <c r="J134" s="272"/>
    </row>
    <row r="135" s="267" customFormat="1" ht="15.6" spans="1:10">
      <c r="A135" s="273">
        <v>6</v>
      </c>
      <c r="B135" s="47" t="s">
        <v>294</v>
      </c>
      <c r="C135" s="18">
        <v>0</v>
      </c>
      <c r="D135" s="18">
        <v>1</v>
      </c>
      <c r="E135" s="18">
        <v>0</v>
      </c>
      <c r="F135" s="18">
        <v>0</v>
      </c>
      <c r="G135" s="18">
        <v>0</v>
      </c>
      <c r="H135" s="277"/>
      <c r="I135" s="273"/>
      <c r="J135" s="272"/>
    </row>
    <row r="136" s="267" customFormat="1" ht="15.6" spans="1:10">
      <c r="A136" s="273">
        <v>7</v>
      </c>
      <c r="B136" s="47" t="s">
        <v>89</v>
      </c>
      <c r="C136" s="18">
        <v>0</v>
      </c>
      <c r="D136" s="18">
        <v>0</v>
      </c>
      <c r="E136" s="18">
        <v>18</v>
      </c>
      <c r="F136" s="18">
        <v>29</v>
      </c>
      <c r="G136" s="18">
        <v>6</v>
      </c>
      <c r="H136" s="277"/>
      <c r="I136" s="273"/>
      <c r="J136" s="272"/>
    </row>
    <row r="137" s="267" customFormat="1" ht="15.6" spans="1:10">
      <c r="A137" s="273"/>
      <c r="B137" s="46" t="s">
        <v>6</v>
      </c>
      <c r="C137" s="13" t="s">
        <v>24</v>
      </c>
      <c r="D137" s="13"/>
      <c r="E137" s="13"/>
      <c r="F137" s="13"/>
      <c r="G137" s="13"/>
      <c r="H137" s="277"/>
      <c r="I137" s="273"/>
      <c r="J137" s="272"/>
    </row>
    <row r="138" s="267" customFormat="1" ht="15.6" spans="1:10">
      <c r="A138" s="273"/>
      <c r="B138" s="47" t="s">
        <v>16</v>
      </c>
      <c r="C138" s="13" t="s">
        <v>17</v>
      </c>
      <c r="D138" s="13" t="s">
        <v>18</v>
      </c>
      <c r="E138" s="13" t="s">
        <v>19</v>
      </c>
      <c r="F138" s="13" t="s">
        <v>20</v>
      </c>
      <c r="G138" s="13" t="s">
        <v>21</v>
      </c>
      <c r="H138" s="277"/>
      <c r="I138" s="273"/>
      <c r="J138" s="272"/>
    </row>
    <row r="139" s="267" customFormat="1" ht="15.6" spans="1:10">
      <c r="A139" s="273">
        <v>8</v>
      </c>
      <c r="B139" s="48" t="s">
        <v>102</v>
      </c>
      <c r="C139" s="18">
        <v>0</v>
      </c>
      <c r="D139" s="18">
        <v>1</v>
      </c>
      <c r="E139" s="18">
        <v>0</v>
      </c>
      <c r="F139" s="18">
        <v>0</v>
      </c>
      <c r="G139" s="18">
        <v>0</v>
      </c>
      <c r="H139" s="277"/>
      <c r="I139" s="273"/>
      <c r="J139" s="272"/>
    </row>
    <row r="140" s="267" customFormat="1" ht="15.6" spans="1:10">
      <c r="A140" s="273">
        <v>9</v>
      </c>
      <c r="B140" s="48" t="s">
        <v>61</v>
      </c>
      <c r="C140" s="18">
        <v>0</v>
      </c>
      <c r="D140" s="18">
        <v>1</v>
      </c>
      <c r="E140" s="18">
        <v>0</v>
      </c>
      <c r="F140" s="18">
        <v>0</v>
      </c>
      <c r="G140" s="18">
        <v>0</v>
      </c>
      <c r="H140" s="277"/>
      <c r="I140" s="273"/>
      <c r="J140" s="272"/>
    </row>
    <row r="141" s="267" customFormat="1" ht="15.6" spans="1:10">
      <c r="A141" s="273">
        <v>10</v>
      </c>
      <c r="B141" s="48" t="s">
        <v>107</v>
      </c>
      <c r="C141" s="18">
        <v>4</v>
      </c>
      <c r="D141" s="18">
        <v>0</v>
      </c>
      <c r="E141" s="18">
        <v>3</v>
      </c>
      <c r="F141" s="18">
        <v>0</v>
      </c>
      <c r="G141" s="18">
        <v>0</v>
      </c>
      <c r="H141" s="277"/>
      <c r="I141" s="273"/>
      <c r="J141" s="272"/>
    </row>
    <row r="142" s="267" customFormat="1" ht="15.6" spans="1:10">
      <c r="A142" s="273">
        <v>11</v>
      </c>
      <c r="B142" s="48" t="s">
        <v>347</v>
      </c>
      <c r="C142" s="18">
        <v>0</v>
      </c>
      <c r="D142" s="18">
        <v>4</v>
      </c>
      <c r="E142" s="18">
        <v>8</v>
      </c>
      <c r="F142" s="18">
        <v>0</v>
      </c>
      <c r="G142" s="18">
        <v>0</v>
      </c>
      <c r="H142" s="277"/>
      <c r="I142" s="273"/>
      <c r="J142" s="272"/>
    </row>
    <row r="143" s="267" customFormat="1" ht="15.6" spans="1:10">
      <c r="A143" s="273">
        <v>12</v>
      </c>
      <c r="B143" s="48" t="s">
        <v>62</v>
      </c>
      <c r="C143" s="18">
        <v>0</v>
      </c>
      <c r="D143" s="18">
        <v>0</v>
      </c>
      <c r="E143" s="18">
        <v>0</v>
      </c>
      <c r="F143" s="18">
        <v>2</v>
      </c>
      <c r="G143" s="18">
        <v>0</v>
      </c>
      <c r="H143" s="277"/>
      <c r="I143" s="273"/>
      <c r="J143" s="272"/>
    </row>
    <row r="144" s="267" customFormat="1" ht="15.6" spans="1:10">
      <c r="A144" s="273">
        <v>13</v>
      </c>
      <c r="B144" s="48" t="s">
        <v>90</v>
      </c>
      <c r="C144" s="18">
        <v>0</v>
      </c>
      <c r="D144" s="18">
        <v>0</v>
      </c>
      <c r="E144" s="18">
        <v>1</v>
      </c>
      <c r="F144" s="18">
        <v>0</v>
      </c>
      <c r="G144" s="18">
        <v>0</v>
      </c>
      <c r="H144" s="277"/>
      <c r="I144" s="273"/>
      <c r="J144" s="272"/>
    </row>
    <row r="145" s="267" customFormat="1" ht="15.6" spans="1:10">
      <c r="A145" s="273">
        <v>14</v>
      </c>
      <c r="B145" s="48" t="s">
        <v>109</v>
      </c>
      <c r="C145" s="18">
        <v>1</v>
      </c>
      <c r="D145" s="18">
        <v>22</v>
      </c>
      <c r="E145" s="18">
        <v>0</v>
      </c>
      <c r="F145" s="18">
        <v>0</v>
      </c>
      <c r="G145" s="18">
        <v>0</v>
      </c>
      <c r="H145" s="277"/>
      <c r="I145" s="273"/>
      <c r="J145" s="272"/>
    </row>
    <row r="146" s="267" customFormat="1" ht="15.6" spans="1:10">
      <c r="A146" s="273"/>
      <c r="B146" s="46" t="s">
        <v>6</v>
      </c>
      <c r="C146" s="13" t="s">
        <v>30</v>
      </c>
      <c r="D146" s="13"/>
      <c r="E146" s="13"/>
      <c r="F146" s="13"/>
      <c r="G146" s="273"/>
      <c r="H146" s="277"/>
      <c r="I146" s="273"/>
      <c r="J146" s="272"/>
    </row>
    <row r="147" s="267" customFormat="1" ht="15.6" spans="1:10">
      <c r="A147" s="273"/>
      <c r="B147" s="47" t="s">
        <v>8</v>
      </c>
      <c r="C147" s="13">
        <v>100</v>
      </c>
      <c r="D147" s="13">
        <v>200</v>
      </c>
      <c r="E147" s="13">
        <v>300</v>
      </c>
      <c r="F147" s="13" t="s">
        <v>31</v>
      </c>
      <c r="G147" s="273"/>
      <c r="H147" s="277"/>
      <c r="I147" s="273"/>
      <c r="J147" s="272"/>
    </row>
    <row r="148" s="267" customFormat="1" ht="15.6" spans="1:10">
      <c r="A148" s="273">
        <v>15</v>
      </c>
      <c r="B148" s="48" t="s">
        <v>111</v>
      </c>
      <c r="C148" s="18">
        <v>1</v>
      </c>
      <c r="D148" s="18">
        <v>0</v>
      </c>
      <c r="E148" s="18">
        <v>0</v>
      </c>
      <c r="F148" s="18">
        <v>0</v>
      </c>
      <c r="G148" s="273"/>
      <c r="H148" s="277"/>
      <c r="I148" s="273"/>
      <c r="J148" s="272"/>
    </row>
    <row r="149" s="267" customFormat="1" ht="15.6" spans="1:10">
      <c r="A149" s="273">
        <v>16</v>
      </c>
      <c r="B149" s="48" t="s">
        <v>32</v>
      </c>
      <c r="C149" s="18">
        <v>0</v>
      </c>
      <c r="D149" s="18">
        <v>0</v>
      </c>
      <c r="E149" s="18">
        <v>24</v>
      </c>
      <c r="F149" s="18">
        <v>1</v>
      </c>
      <c r="G149" s="273"/>
      <c r="H149" s="277"/>
      <c r="I149" s="273"/>
      <c r="J149" s="272"/>
    </row>
    <row r="150" s="267" customFormat="1" ht="15.6" spans="1:10">
      <c r="A150" s="273">
        <v>17</v>
      </c>
      <c r="B150" s="48" t="s">
        <v>110</v>
      </c>
      <c r="C150" s="18">
        <v>0</v>
      </c>
      <c r="D150" s="18">
        <v>0</v>
      </c>
      <c r="E150" s="18">
        <v>1</v>
      </c>
      <c r="F150" s="18">
        <v>2</v>
      </c>
      <c r="G150" s="273"/>
      <c r="H150" s="277"/>
      <c r="I150" s="273"/>
      <c r="J150" s="272"/>
    </row>
    <row r="151" s="267" customFormat="1" ht="15.6" spans="1:10">
      <c r="A151" s="273">
        <v>18</v>
      </c>
      <c r="B151" s="48" t="s">
        <v>92</v>
      </c>
      <c r="C151" s="18">
        <v>2</v>
      </c>
      <c r="D151" s="18">
        <v>0</v>
      </c>
      <c r="E151" s="18">
        <v>0</v>
      </c>
      <c r="F151" s="18">
        <v>0</v>
      </c>
      <c r="G151" s="273"/>
      <c r="H151" s="277"/>
      <c r="I151" s="273"/>
      <c r="J151" s="272"/>
    </row>
    <row r="152" s="267" customFormat="1" ht="15.6" spans="1:10">
      <c r="A152" s="273"/>
      <c r="B152" s="46" t="s">
        <v>6</v>
      </c>
      <c r="C152" s="13" t="s">
        <v>35</v>
      </c>
      <c r="D152" s="13"/>
      <c r="E152" s="13"/>
      <c r="F152" s="13"/>
      <c r="G152" s="273"/>
      <c r="H152" s="277"/>
      <c r="I152" s="273"/>
      <c r="J152" s="272"/>
    </row>
    <row r="153" s="267" customFormat="1" ht="15.6" spans="1:10">
      <c r="A153" s="273"/>
      <c r="B153" s="47" t="s">
        <v>8</v>
      </c>
      <c r="C153" s="13">
        <v>100</v>
      </c>
      <c r="D153" s="13">
        <v>200</v>
      </c>
      <c r="E153" s="13">
        <v>300</v>
      </c>
      <c r="F153" s="13" t="s">
        <v>31</v>
      </c>
      <c r="G153" s="273"/>
      <c r="H153" s="277"/>
      <c r="I153" s="273"/>
      <c r="J153" s="272"/>
    </row>
    <row r="154" s="267" customFormat="1" ht="15.6" spans="1:10">
      <c r="A154" s="273">
        <v>19</v>
      </c>
      <c r="B154" s="48" t="s">
        <v>134</v>
      </c>
      <c r="C154" s="18">
        <v>0</v>
      </c>
      <c r="D154" s="18">
        <v>8</v>
      </c>
      <c r="E154" s="18">
        <v>0</v>
      </c>
      <c r="F154" s="18">
        <v>0</v>
      </c>
      <c r="G154" s="273"/>
      <c r="H154" s="277"/>
      <c r="I154" s="273"/>
      <c r="J154" s="272"/>
    </row>
    <row r="155" s="267" customFormat="1" ht="15.6" spans="1:10">
      <c r="A155" s="273"/>
      <c r="B155" s="50" t="s">
        <v>6</v>
      </c>
      <c r="C155" s="20" t="s">
        <v>37</v>
      </c>
      <c r="D155" s="20"/>
      <c r="E155" s="20"/>
      <c r="F155" s="20" t="s">
        <v>7</v>
      </c>
      <c r="G155" s="20"/>
      <c r="H155" s="20"/>
      <c r="I155" s="273"/>
      <c r="J155" s="272"/>
    </row>
    <row r="156" s="267" customFormat="1" ht="15.6" spans="1:10">
      <c r="A156" s="273"/>
      <c r="B156" s="50"/>
      <c r="C156" s="20"/>
      <c r="D156" s="20"/>
      <c r="E156" s="20"/>
      <c r="F156" s="20"/>
      <c r="G156" s="20"/>
      <c r="H156" s="20"/>
      <c r="I156" s="273"/>
      <c r="J156" s="272"/>
    </row>
    <row r="157" s="267" customFormat="1" ht="15.6" spans="1:10">
      <c r="A157" s="273"/>
      <c r="B157" s="49" t="s">
        <v>8</v>
      </c>
      <c r="C157" s="22" t="s">
        <v>9</v>
      </c>
      <c r="D157" s="22" t="s">
        <v>10</v>
      </c>
      <c r="E157" s="22" t="s">
        <v>11</v>
      </c>
      <c r="F157" s="22" t="s">
        <v>9</v>
      </c>
      <c r="G157" s="22" t="s">
        <v>10</v>
      </c>
      <c r="H157" s="32" t="s">
        <v>11</v>
      </c>
      <c r="I157" s="273"/>
      <c r="J157" s="272"/>
    </row>
    <row r="158" s="267" customFormat="1" ht="15.6" spans="1:10">
      <c r="A158" s="273">
        <v>20</v>
      </c>
      <c r="B158" s="49" t="s">
        <v>348</v>
      </c>
      <c r="C158" s="23">
        <v>0</v>
      </c>
      <c r="D158" s="23">
        <v>0</v>
      </c>
      <c r="E158" s="23">
        <v>0</v>
      </c>
      <c r="F158" s="23">
        <v>99.1</v>
      </c>
      <c r="G158" s="23">
        <v>0</v>
      </c>
      <c r="H158" s="23">
        <v>0</v>
      </c>
      <c r="I158" s="273"/>
      <c r="J158" s="272"/>
    </row>
    <row r="159" s="267" customFormat="1" ht="15.6" spans="1:10">
      <c r="A159" s="273">
        <v>21</v>
      </c>
      <c r="B159" s="49" t="s">
        <v>96</v>
      </c>
      <c r="C159" s="23">
        <v>0</v>
      </c>
      <c r="D159" s="23">
        <v>0</v>
      </c>
      <c r="E159" s="23">
        <v>0</v>
      </c>
      <c r="F159" s="23">
        <v>547.1</v>
      </c>
      <c r="G159" s="23">
        <v>14.3</v>
      </c>
      <c r="H159" s="23">
        <v>0</v>
      </c>
      <c r="I159" s="273"/>
      <c r="J159" s="272"/>
    </row>
    <row r="160" s="267" customFormat="1" ht="15.6" spans="1:10">
      <c r="A160" s="273">
        <v>22</v>
      </c>
      <c r="B160" s="49" t="s">
        <v>91</v>
      </c>
      <c r="C160" s="23">
        <v>0</v>
      </c>
      <c r="D160" s="23">
        <v>0</v>
      </c>
      <c r="E160" s="23">
        <v>0</v>
      </c>
      <c r="F160" s="23">
        <v>336.5</v>
      </c>
      <c r="G160" s="23">
        <v>0</v>
      </c>
      <c r="H160" s="23">
        <v>0</v>
      </c>
      <c r="I160" s="273"/>
      <c r="J160" s="272"/>
    </row>
    <row r="161" s="267" customFormat="1" ht="15.6" spans="1:10">
      <c r="A161" s="273">
        <v>23</v>
      </c>
      <c r="B161" s="49" t="s">
        <v>92</v>
      </c>
      <c r="C161" s="23">
        <v>0</v>
      </c>
      <c r="D161" s="23">
        <v>0</v>
      </c>
      <c r="E161" s="23">
        <v>0</v>
      </c>
      <c r="F161" s="23">
        <v>44.2</v>
      </c>
      <c r="G161" s="23">
        <v>0</v>
      </c>
      <c r="H161" s="23">
        <v>0</v>
      </c>
      <c r="I161" s="273"/>
      <c r="J161" s="272"/>
    </row>
    <row r="162" s="267" customFormat="1" ht="15.6" spans="1:10">
      <c r="A162" s="273">
        <v>24</v>
      </c>
      <c r="B162" s="49" t="s">
        <v>349</v>
      </c>
      <c r="C162" s="23">
        <v>0</v>
      </c>
      <c r="D162" s="23">
        <v>165.9</v>
      </c>
      <c r="E162" s="23">
        <v>0</v>
      </c>
      <c r="F162" s="23">
        <v>0</v>
      </c>
      <c r="G162" s="23">
        <v>0</v>
      </c>
      <c r="H162" s="23">
        <v>0</v>
      </c>
      <c r="I162" s="273"/>
      <c r="J162" s="272"/>
    </row>
    <row r="163" s="267" customFormat="1" ht="15.6" spans="1:10">
      <c r="A163" s="273">
        <v>25</v>
      </c>
      <c r="B163" s="49" t="s">
        <v>12</v>
      </c>
      <c r="C163" s="23">
        <v>0</v>
      </c>
      <c r="D163" s="23">
        <v>0</v>
      </c>
      <c r="E163" s="23">
        <v>0</v>
      </c>
      <c r="F163" s="23">
        <v>0</v>
      </c>
      <c r="G163" s="23">
        <v>32.4</v>
      </c>
      <c r="H163" s="23">
        <v>0</v>
      </c>
      <c r="I163" s="273"/>
      <c r="J163" s="272"/>
    </row>
    <row r="164" s="267" customFormat="1" ht="15.6" spans="1:10">
      <c r="A164" s="273"/>
      <c r="B164" s="29" t="s">
        <v>40</v>
      </c>
      <c r="C164" s="26" t="s">
        <v>41</v>
      </c>
      <c r="D164" s="26"/>
      <c r="E164" s="26"/>
      <c r="F164" s="273"/>
      <c r="G164" s="273"/>
      <c r="H164" s="277"/>
      <c r="I164" s="273"/>
      <c r="J164" s="272"/>
    </row>
    <row r="165" s="267" customFormat="1" ht="15.6" spans="1:10">
      <c r="A165" s="273"/>
      <c r="B165" s="29"/>
      <c r="C165" s="13" t="s">
        <v>42</v>
      </c>
      <c r="D165" s="13" t="s">
        <v>43</v>
      </c>
      <c r="E165" s="13" t="s">
        <v>44</v>
      </c>
      <c r="F165" s="273"/>
      <c r="G165" s="273"/>
      <c r="H165" s="277"/>
      <c r="I165" s="273"/>
      <c r="J165" s="272"/>
    </row>
    <row r="166" s="267" customFormat="1" ht="15.6" spans="1:10">
      <c r="A166" s="273">
        <v>26</v>
      </c>
      <c r="B166" s="47" t="s">
        <v>191</v>
      </c>
      <c r="C166" s="18">
        <v>0</v>
      </c>
      <c r="D166" s="18">
        <v>0</v>
      </c>
      <c r="E166" s="18">
        <v>557</v>
      </c>
      <c r="F166" s="273"/>
      <c r="G166" s="273"/>
      <c r="H166" s="277"/>
      <c r="I166" s="273"/>
      <c r="J166" s="272"/>
    </row>
    <row r="167" s="267" customFormat="1" ht="15.6" spans="1:10">
      <c r="A167" s="273"/>
      <c r="B167" s="29" t="s">
        <v>40</v>
      </c>
      <c r="C167" s="26" t="s">
        <v>46</v>
      </c>
      <c r="D167" s="273"/>
      <c r="E167" s="273"/>
      <c r="F167" s="273"/>
      <c r="G167" s="273"/>
      <c r="H167" s="277"/>
      <c r="I167" s="273"/>
      <c r="J167" s="272"/>
    </row>
    <row r="168" s="267" customFormat="1" ht="15.6" spans="1:10">
      <c r="A168" s="273"/>
      <c r="B168" s="29"/>
      <c r="C168" s="26" t="s">
        <v>47</v>
      </c>
      <c r="D168" s="273"/>
      <c r="E168" s="273"/>
      <c r="F168" s="273"/>
      <c r="G168" s="273"/>
      <c r="H168" s="277"/>
      <c r="I168" s="273"/>
      <c r="J168" s="272"/>
    </row>
    <row r="169" s="267" customFormat="1" ht="15.6" spans="1:10">
      <c r="A169" s="273">
        <v>27</v>
      </c>
      <c r="B169" s="30" t="s">
        <v>192</v>
      </c>
      <c r="C169" s="18">
        <v>107.3</v>
      </c>
      <c r="D169" s="273"/>
      <c r="E169" s="273"/>
      <c r="F169" s="273"/>
      <c r="G169" s="273"/>
      <c r="H169" s="277"/>
      <c r="I169" s="273"/>
      <c r="J169" s="272"/>
    </row>
    <row r="170" s="267" customFormat="1" ht="15.6" spans="1:10">
      <c r="A170" s="273">
        <v>28</v>
      </c>
      <c r="B170" s="30" t="s">
        <v>350</v>
      </c>
      <c r="C170" s="18">
        <v>167.6</v>
      </c>
      <c r="D170" s="273"/>
      <c r="E170" s="273"/>
      <c r="F170" s="273"/>
      <c r="G170" s="273"/>
      <c r="H170" s="277"/>
      <c r="I170" s="273"/>
      <c r="J170" s="272"/>
    </row>
    <row r="171" s="267" customFormat="1" ht="15.6" spans="1:10">
      <c r="A171" s="273">
        <v>29</v>
      </c>
      <c r="B171" s="30" t="s">
        <v>73</v>
      </c>
      <c r="C171" s="18">
        <v>500.7</v>
      </c>
      <c r="D171" s="273"/>
      <c r="E171" s="273"/>
      <c r="F171" s="273"/>
      <c r="G171" s="273"/>
      <c r="H171" s="277"/>
      <c r="I171" s="273"/>
      <c r="J171" s="272"/>
    </row>
    <row r="172" s="267" customFormat="1" ht="15.6" spans="1:10">
      <c r="A172" s="273">
        <v>30</v>
      </c>
      <c r="B172" s="30" t="s">
        <v>351</v>
      </c>
      <c r="C172" s="18">
        <v>356.9</v>
      </c>
      <c r="D172" s="273"/>
      <c r="E172" s="273"/>
      <c r="F172" s="273"/>
      <c r="G172" s="273"/>
      <c r="H172" s="277"/>
      <c r="I172" s="273"/>
      <c r="J172" s="272"/>
    </row>
    <row r="173" s="267" customFormat="1" ht="15.6" spans="1:10">
      <c r="A173" s="273">
        <v>31</v>
      </c>
      <c r="B173" s="30" t="s">
        <v>48</v>
      </c>
      <c r="C173" s="18">
        <v>84.3</v>
      </c>
      <c r="D173" s="273"/>
      <c r="E173" s="273"/>
      <c r="F173" s="273"/>
      <c r="G173" s="273"/>
      <c r="H173" s="277"/>
      <c r="I173" s="273"/>
      <c r="J173" s="272"/>
    </row>
    <row r="174" s="267" customFormat="1" ht="15.6" spans="1:10">
      <c r="A174" s="273"/>
      <c r="B174" s="302" t="s">
        <v>40</v>
      </c>
      <c r="C174" s="28" t="s">
        <v>269</v>
      </c>
      <c r="D174" s="16"/>
      <c r="E174" s="16"/>
      <c r="F174" s="273"/>
      <c r="G174" s="273"/>
      <c r="H174" s="277"/>
      <c r="I174" s="273"/>
      <c r="J174" s="272"/>
    </row>
    <row r="175" s="267" customFormat="1" ht="15.6" spans="1:10">
      <c r="A175" s="273"/>
      <c r="B175" s="303"/>
      <c r="C175" s="28"/>
      <c r="D175" s="16"/>
      <c r="E175" s="16"/>
      <c r="F175" s="273"/>
      <c r="G175" s="273"/>
      <c r="H175" s="277"/>
      <c r="I175" s="273"/>
      <c r="J175" s="272"/>
    </row>
    <row r="176" s="267" customFormat="1" ht="15.6" spans="1:10">
      <c r="A176" s="273">
        <v>33</v>
      </c>
      <c r="B176" s="30" t="s">
        <v>270</v>
      </c>
      <c r="C176" s="15">
        <v>51</v>
      </c>
      <c r="D176" s="16"/>
      <c r="E176" s="16"/>
      <c r="F176" s="273"/>
      <c r="G176" s="273"/>
      <c r="H176" s="277"/>
      <c r="I176" s="273"/>
      <c r="J176" s="272"/>
    </row>
    <row r="177" s="267" customFormat="1" ht="15.6" spans="1:10">
      <c r="A177" s="273"/>
      <c r="B177" s="46" t="s">
        <v>6</v>
      </c>
      <c r="C177" s="26" t="s">
        <v>49</v>
      </c>
      <c r="D177" s="26"/>
      <c r="E177" s="26"/>
      <c r="F177" s="273"/>
      <c r="G177" s="273"/>
      <c r="H177" s="277"/>
      <c r="I177" s="273"/>
      <c r="J177" s="272"/>
    </row>
    <row r="178" s="267" customFormat="1" ht="15.6" spans="1:10">
      <c r="A178" s="273"/>
      <c r="B178" s="47" t="s">
        <v>50</v>
      </c>
      <c r="C178" s="26">
        <v>100</v>
      </c>
      <c r="D178" s="26">
        <v>200</v>
      </c>
      <c r="E178" s="26" t="s">
        <v>51</v>
      </c>
      <c r="F178" s="273"/>
      <c r="G178" s="273"/>
      <c r="H178" s="277"/>
      <c r="I178" s="273"/>
      <c r="J178" s="272"/>
    </row>
    <row r="179" s="267" customFormat="1" ht="15.6" spans="1:10">
      <c r="A179" s="273">
        <v>34</v>
      </c>
      <c r="B179" s="48" t="s">
        <v>52</v>
      </c>
      <c r="C179" s="18">
        <v>21</v>
      </c>
      <c r="D179" s="18">
        <v>27</v>
      </c>
      <c r="E179" s="18">
        <v>0</v>
      </c>
      <c r="F179" s="273"/>
      <c r="G179" s="273"/>
      <c r="H179" s="277"/>
      <c r="I179" s="273"/>
      <c r="J179" s="272"/>
    </row>
    <row r="180" s="267" customFormat="1" ht="15.6" spans="1:10">
      <c r="A180" s="273"/>
      <c r="B180" s="302" t="s">
        <v>40</v>
      </c>
      <c r="C180" s="13" t="s">
        <v>352</v>
      </c>
      <c r="D180" s="13"/>
      <c r="E180" s="13"/>
      <c r="F180" s="13"/>
      <c r="G180" s="13"/>
      <c r="H180" s="13"/>
      <c r="I180" s="273"/>
      <c r="J180" s="272"/>
    </row>
    <row r="181" s="267" customFormat="1" ht="15.6" spans="1:10">
      <c r="A181" s="273"/>
      <c r="B181" s="303"/>
      <c r="C181" s="304">
        <v>20</v>
      </c>
      <c r="D181" s="304">
        <v>50</v>
      </c>
      <c r="E181" s="304" t="s">
        <v>353</v>
      </c>
      <c r="F181" s="304" t="s">
        <v>354</v>
      </c>
      <c r="G181" s="304" t="s">
        <v>355</v>
      </c>
      <c r="H181" s="304" t="s">
        <v>51</v>
      </c>
      <c r="I181" s="273"/>
      <c r="J181" s="272"/>
    </row>
    <row r="182" s="267" customFormat="1" ht="15.6" spans="1:10">
      <c r="A182" s="273">
        <v>35</v>
      </c>
      <c r="B182" s="48" t="s">
        <v>356</v>
      </c>
      <c r="C182" s="18">
        <v>0</v>
      </c>
      <c r="D182" s="18">
        <v>50</v>
      </c>
      <c r="E182" s="18">
        <v>0</v>
      </c>
      <c r="F182" s="18">
        <v>50</v>
      </c>
      <c r="G182" s="18">
        <v>0</v>
      </c>
      <c r="H182" s="18">
        <v>0</v>
      </c>
      <c r="I182" s="273"/>
      <c r="J182" s="272"/>
    </row>
    <row r="183" s="267" customFormat="1" ht="15.6" spans="1:10">
      <c r="A183" s="273" t="s">
        <v>357</v>
      </c>
      <c r="B183" s="273"/>
      <c r="C183" s="273"/>
      <c r="D183" s="273"/>
      <c r="E183" s="273"/>
      <c r="F183" s="273"/>
      <c r="G183" s="273"/>
      <c r="H183" s="274" t="s">
        <v>358</v>
      </c>
      <c r="I183" s="275" t="s">
        <v>4</v>
      </c>
    </row>
    <row r="184" s="267" customFormat="1" ht="15.6" spans="1:10">
      <c r="A184" s="276" t="s">
        <v>5</v>
      </c>
      <c r="B184" s="46" t="s">
        <v>6</v>
      </c>
      <c r="C184" s="13" t="s">
        <v>24</v>
      </c>
      <c r="D184" s="13"/>
      <c r="E184" s="13"/>
      <c r="F184" s="13"/>
      <c r="G184" s="13"/>
      <c r="H184" s="277"/>
      <c r="I184" s="273"/>
      <c r="J184" s="272"/>
    </row>
    <row r="185" s="267" customFormat="1" ht="15.6" spans="1:10">
      <c r="A185" s="273"/>
      <c r="B185" s="47" t="s">
        <v>16</v>
      </c>
      <c r="C185" s="13" t="s">
        <v>17</v>
      </c>
      <c r="D185" s="13" t="s">
        <v>18</v>
      </c>
      <c r="E185" s="13" t="s">
        <v>19</v>
      </c>
      <c r="F185" s="13" t="s">
        <v>20</v>
      </c>
      <c r="G185" s="13" t="s">
        <v>21</v>
      </c>
      <c r="H185" s="277"/>
      <c r="I185" s="273"/>
      <c r="J185" s="272"/>
    </row>
    <row r="186" s="267" customFormat="1" ht="15.6" spans="1:10">
      <c r="A186" s="273">
        <v>1</v>
      </c>
      <c r="B186" s="48" t="s">
        <v>61</v>
      </c>
      <c r="C186" s="18">
        <v>4</v>
      </c>
      <c r="D186" s="43"/>
      <c r="E186" s="43"/>
      <c r="F186" s="43"/>
      <c r="G186" s="43"/>
      <c r="H186" s="277"/>
      <c r="I186" s="273"/>
      <c r="J186" s="272"/>
    </row>
    <row r="187" s="267" customFormat="1" ht="15.6" spans="1:10">
      <c r="A187" s="273">
        <v>2</v>
      </c>
      <c r="B187" s="48" t="s">
        <v>123</v>
      </c>
      <c r="C187" s="43"/>
      <c r="D187" s="43"/>
      <c r="E187" s="18">
        <v>1</v>
      </c>
      <c r="F187" s="43"/>
      <c r="G187" s="43"/>
      <c r="H187" s="277"/>
      <c r="I187" s="273"/>
      <c r="J187" s="272"/>
    </row>
    <row r="188" s="267" customFormat="1" ht="15.6" spans="1:10">
      <c r="A188" s="273">
        <v>3</v>
      </c>
      <c r="B188" s="48" t="s">
        <v>26</v>
      </c>
      <c r="C188" s="43"/>
      <c r="D188" s="43"/>
      <c r="E188" s="43"/>
      <c r="F188" s="18">
        <v>1</v>
      </c>
      <c r="G188" s="43"/>
      <c r="H188" s="277"/>
      <c r="I188" s="273"/>
      <c r="J188" s="272"/>
    </row>
    <row r="189" s="267" customFormat="1" ht="15.6" spans="1:10">
      <c r="A189" s="273"/>
      <c r="B189" s="46" t="s">
        <v>6</v>
      </c>
      <c r="C189" s="13" t="s">
        <v>30</v>
      </c>
      <c r="D189" s="13"/>
      <c r="E189" s="13"/>
      <c r="F189" s="13"/>
      <c r="G189" s="273"/>
      <c r="H189" s="277"/>
      <c r="I189" s="273"/>
      <c r="J189" s="272"/>
    </row>
    <row r="190" s="267" customFormat="1" ht="15.6" spans="1:10">
      <c r="A190" s="273"/>
      <c r="B190" s="47" t="s">
        <v>8</v>
      </c>
      <c r="C190" s="13">
        <v>100</v>
      </c>
      <c r="D190" s="13">
        <v>200</v>
      </c>
      <c r="E190" s="13">
        <v>300</v>
      </c>
      <c r="F190" s="13" t="s">
        <v>31</v>
      </c>
      <c r="G190" s="273"/>
      <c r="H190" s="277"/>
      <c r="I190" s="273"/>
      <c r="J190" s="272"/>
    </row>
    <row r="191" s="267" customFormat="1" ht="15.6" spans="1:10">
      <c r="A191" s="273">
        <v>4</v>
      </c>
      <c r="B191" s="48" t="s">
        <v>32</v>
      </c>
      <c r="C191" s="43"/>
      <c r="D191" s="43"/>
      <c r="E191" s="18">
        <v>3</v>
      </c>
      <c r="F191" s="43"/>
      <c r="G191" s="273"/>
      <c r="H191" s="277"/>
      <c r="I191" s="273"/>
      <c r="J191" s="272"/>
    </row>
    <row r="192" s="267" customFormat="1" ht="15.6" spans="1:10">
      <c r="A192" s="273">
        <v>5</v>
      </c>
      <c r="B192" s="48" t="s">
        <v>65</v>
      </c>
      <c r="C192" s="43"/>
      <c r="D192" s="18">
        <v>2</v>
      </c>
      <c r="E192" s="43"/>
      <c r="F192" s="43"/>
      <c r="G192" s="273"/>
      <c r="H192" s="277"/>
      <c r="I192" s="273"/>
      <c r="J192" s="272"/>
    </row>
    <row r="193" s="267" customFormat="1" ht="15.6" spans="1:10">
      <c r="A193" s="273">
        <v>6</v>
      </c>
      <c r="B193" s="48" t="s">
        <v>66</v>
      </c>
      <c r="C193" s="43"/>
      <c r="D193" s="43"/>
      <c r="E193" s="43"/>
      <c r="F193" s="18">
        <v>8</v>
      </c>
      <c r="G193" s="273"/>
      <c r="H193" s="277"/>
      <c r="I193" s="273"/>
      <c r="J193" s="272"/>
    </row>
    <row r="194" s="267" customFormat="1" ht="15.6" spans="1:10">
      <c r="A194" s="273"/>
      <c r="B194" s="50" t="s">
        <v>6</v>
      </c>
      <c r="C194" s="20" t="s">
        <v>37</v>
      </c>
      <c r="D194" s="20"/>
      <c r="E194" s="20"/>
      <c r="F194" s="20" t="s">
        <v>7</v>
      </c>
      <c r="G194" s="20"/>
      <c r="H194" s="20"/>
      <c r="I194" s="273"/>
      <c r="J194" s="272"/>
    </row>
    <row r="195" s="267" customFormat="1" ht="15.6" spans="1:10">
      <c r="A195" s="273"/>
      <c r="B195" s="50"/>
      <c r="C195" s="20"/>
      <c r="D195" s="20"/>
      <c r="E195" s="20"/>
      <c r="F195" s="20"/>
      <c r="G195" s="20"/>
      <c r="H195" s="20"/>
      <c r="I195" s="273"/>
      <c r="J195" s="272"/>
    </row>
    <row r="196" s="267" customFormat="1" ht="15.6" spans="1:10">
      <c r="A196" s="273"/>
      <c r="B196" s="49" t="s">
        <v>8</v>
      </c>
      <c r="C196" s="22" t="s">
        <v>9</v>
      </c>
      <c r="D196" s="22" t="s">
        <v>10</v>
      </c>
      <c r="E196" s="22" t="s">
        <v>11</v>
      </c>
      <c r="F196" s="22" t="s">
        <v>9</v>
      </c>
      <c r="G196" s="22" t="s">
        <v>10</v>
      </c>
      <c r="H196" s="32" t="s">
        <v>11</v>
      </c>
      <c r="I196" s="273"/>
      <c r="J196" s="272"/>
    </row>
    <row r="197" s="267" customFormat="1" ht="15.6" spans="1:10">
      <c r="A197" s="273">
        <v>7</v>
      </c>
      <c r="B197" s="49" t="s">
        <v>91</v>
      </c>
      <c r="C197" s="24"/>
      <c r="D197" s="24"/>
      <c r="E197" s="24"/>
      <c r="F197" s="23">
        <v>26.2</v>
      </c>
      <c r="G197" s="24"/>
      <c r="H197" s="24"/>
      <c r="I197" s="273"/>
      <c r="J197" s="272"/>
    </row>
    <row r="198" s="267" customFormat="1" ht="15.6" spans="1:10">
      <c r="A198" s="273">
        <v>8</v>
      </c>
      <c r="B198" s="49" t="s">
        <v>80</v>
      </c>
      <c r="C198" s="24"/>
      <c r="D198" s="24"/>
      <c r="E198" s="24"/>
      <c r="F198" s="23">
        <v>30.8</v>
      </c>
      <c r="G198" s="24"/>
      <c r="H198" s="24"/>
      <c r="I198" s="273"/>
      <c r="J198" s="272"/>
    </row>
    <row r="199" s="267" customFormat="1" ht="15.6" spans="1:10">
      <c r="A199" s="273">
        <v>9</v>
      </c>
      <c r="B199" s="49" t="s">
        <v>12</v>
      </c>
      <c r="C199" s="24"/>
      <c r="D199" s="24"/>
      <c r="E199" s="24"/>
      <c r="F199" s="24"/>
      <c r="G199" s="23">
        <v>24</v>
      </c>
      <c r="H199" s="24"/>
      <c r="I199" s="273"/>
      <c r="J199" s="272"/>
    </row>
    <row r="200" s="267" customFormat="1" ht="15.6" spans="1:10">
      <c r="A200" s="273">
        <v>10</v>
      </c>
      <c r="B200" s="49" t="s">
        <v>128</v>
      </c>
      <c r="C200" s="24"/>
      <c r="D200" s="23">
        <v>87.1</v>
      </c>
      <c r="E200" s="24"/>
      <c r="F200" s="273"/>
      <c r="G200" s="273"/>
      <c r="H200" s="277"/>
      <c r="I200" s="273"/>
      <c r="J200" s="272"/>
    </row>
    <row r="201" s="267" customFormat="1" ht="15.6" spans="1:10">
      <c r="A201" s="273"/>
      <c r="B201" s="29" t="s">
        <v>40</v>
      </c>
      <c r="C201" s="26" t="s">
        <v>46</v>
      </c>
      <c r="D201" s="273"/>
      <c r="E201" s="273"/>
      <c r="F201" s="273"/>
      <c r="G201" s="273"/>
      <c r="H201" s="277"/>
      <c r="I201" s="273"/>
      <c r="J201" s="272"/>
    </row>
    <row r="202" s="267" customFormat="1" ht="15.6" spans="1:10">
      <c r="A202" s="273"/>
      <c r="B202" s="29"/>
      <c r="C202" s="26" t="s">
        <v>47</v>
      </c>
      <c r="D202" s="273"/>
      <c r="E202" s="273"/>
      <c r="F202" s="273"/>
      <c r="G202" s="273"/>
      <c r="H202" s="277"/>
      <c r="I202" s="273"/>
      <c r="J202" s="272"/>
    </row>
    <row r="203" s="267" customFormat="1" ht="15.6" spans="1:10">
      <c r="A203" s="273">
        <v>11</v>
      </c>
      <c r="B203" s="30" t="s">
        <v>48</v>
      </c>
      <c r="C203" s="18">
        <v>34.9</v>
      </c>
      <c r="D203" s="273"/>
      <c r="E203" s="273"/>
      <c r="F203" s="273"/>
      <c r="G203" s="273"/>
      <c r="H203" s="277"/>
      <c r="I203" s="273"/>
      <c r="J203" s="272"/>
    </row>
    <row r="204" s="267" customFormat="1" ht="15.6" spans="1:10">
      <c r="A204" s="273">
        <v>12</v>
      </c>
      <c r="B204" s="30" t="s">
        <v>259</v>
      </c>
      <c r="C204" s="18">
        <v>174.1</v>
      </c>
      <c r="D204" s="273"/>
      <c r="E204" s="273"/>
      <c r="F204" s="273"/>
      <c r="G204" s="273"/>
      <c r="H204" s="277"/>
      <c r="I204" s="273"/>
      <c r="J204" s="272"/>
    </row>
    <row r="205" s="267" customFormat="1" ht="15.6" spans="1:10">
      <c r="A205" s="273"/>
      <c r="B205" s="46" t="s">
        <v>6</v>
      </c>
      <c r="C205" s="26" t="s">
        <v>49</v>
      </c>
      <c r="D205" s="26"/>
      <c r="E205" s="26"/>
      <c r="F205" s="273"/>
      <c r="G205" s="273"/>
      <c r="H205" s="277"/>
      <c r="I205" s="273"/>
      <c r="J205" s="272"/>
    </row>
    <row r="206" s="267" customFormat="1" ht="15.6" spans="1:10">
      <c r="A206" s="273"/>
      <c r="B206" s="47" t="s">
        <v>50</v>
      </c>
      <c r="C206" s="26">
        <v>100</v>
      </c>
      <c r="D206" s="26">
        <v>200</v>
      </c>
      <c r="E206" s="26" t="s">
        <v>51</v>
      </c>
      <c r="F206" s="273"/>
      <c r="G206" s="273"/>
      <c r="H206" s="277"/>
      <c r="I206" s="273"/>
      <c r="J206" s="272"/>
    </row>
    <row r="207" s="267" customFormat="1" ht="15.6" spans="1:10">
      <c r="A207" s="273">
        <v>13</v>
      </c>
      <c r="B207" s="48" t="s">
        <v>52</v>
      </c>
      <c r="C207" s="43"/>
      <c r="D207" s="18">
        <v>3</v>
      </c>
      <c r="E207" s="43"/>
      <c r="F207" s="273"/>
      <c r="G207" s="273"/>
      <c r="H207" s="277"/>
      <c r="I207" s="273"/>
      <c r="J207" s="272"/>
    </row>
    <row r="208" s="267" customFormat="1" ht="15.6" spans="1:10">
      <c r="A208" s="273">
        <v>14</v>
      </c>
      <c r="B208" s="48" t="s">
        <v>253</v>
      </c>
      <c r="C208" s="43"/>
      <c r="D208" s="18">
        <v>17</v>
      </c>
      <c r="E208" s="43"/>
      <c r="F208" s="273"/>
      <c r="G208" s="273"/>
      <c r="H208" s="277"/>
      <c r="I208" s="273"/>
      <c r="J208" s="272"/>
    </row>
    <row r="209" s="267" customFormat="1" ht="31.2" spans="1:10">
      <c r="A209" s="273" t="s">
        <v>359</v>
      </c>
      <c r="B209" s="273"/>
      <c r="C209" s="273"/>
      <c r="D209" s="273"/>
      <c r="E209" s="273"/>
      <c r="F209" s="273"/>
      <c r="G209" s="273"/>
      <c r="H209" s="284" t="s">
        <v>360</v>
      </c>
      <c r="I209" s="275" t="s">
        <v>4</v>
      </c>
    </row>
    <row r="210" s="267" customFormat="1" ht="15.6" spans="1:10">
      <c r="A210" s="276" t="s">
        <v>5</v>
      </c>
      <c r="B210" s="46" t="s">
        <v>6</v>
      </c>
      <c r="C210" s="13" t="s">
        <v>24</v>
      </c>
      <c r="D210" s="13"/>
      <c r="E210" s="13"/>
      <c r="F210" s="13"/>
      <c r="G210" s="13"/>
      <c r="H210" s="277"/>
      <c r="I210" s="273"/>
      <c r="J210" s="272"/>
    </row>
    <row r="211" s="267" customFormat="1" ht="15.6" spans="1:10">
      <c r="A211" s="273"/>
      <c r="B211" s="47" t="s">
        <v>16</v>
      </c>
      <c r="C211" s="13" t="s">
        <v>17</v>
      </c>
      <c r="D211" s="13" t="s">
        <v>18</v>
      </c>
      <c r="E211" s="13" t="s">
        <v>19</v>
      </c>
      <c r="F211" s="13" t="s">
        <v>20</v>
      </c>
      <c r="G211" s="13" t="s">
        <v>21</v>
      </c>
      <c r="H211" s="277"/>
      <c r="I211" s="273"/>
      <c r="J211" s="272"/>
    </row>
    <row r="212" s="267" customFormat="1" ht="15.6" spans="1:10">
      <c r="A212" s="273">
        <v>1</v>
      </c>
      <c r="B212" s="48" t="s">
        <v>28</v>
      </c>
      <c r="C212" s="43"/>
      <c r="D212" s="43"/>
      <c r="E212" s="43"/>
      <c r="F212" s="43"/>
      <c r="G212" s="18">
        <v>2</v>
      </c>
      <c r="H212" s="277"/>
      <c r="I212" s="273"/>
      <c r="J212" s="272"/>
    </row>
    <row r="213" s="267" customFormat="1" ht="15.6" spans="1:10">
      <c r="A213" s="273"/>
      <c r="B213" s="46" t="s">
        <v>6</v>
      </c>
      <c r="C213" s="13" t="s">
        <v>30</v>
      </c>
      <c r="D213" s="13"/>
      <c r="E213" s="13"/>
      <c r="F213" s="13"/>
      <c r="G213" s="273"/>
      <c r="H213" s="277"/>
      <c r="I213" s="273"/>
      <c r="J213" s="272"/>
    </row>
    <row r="214" s="267" customFormat="1" ht="15.6" spans="1:10">
      <c r="A214" s="273"/>
      <c r="B214" s="47" t="s">
        <v>8</v>
      </c>
      <c r="C214" s="13">
        <v>100</v>
      </c>
      <c r="D214" s="13">
        <v>200</v>
      </c>
      <c r="E214" s="13">
        <v>300</v>
      </c>
      <c r="F214" s="13" t="s">
        <v>31</v>
      </c>
      <c r="G214" s="273"/>
      <c r="H214" s="277"/>
      <c r="I214" s="273"/>
      <c r="J214" s="272"/>
    </row>
    <row r="215" s="267" customFormat="1" ht="15.6" spans="1:10">
      <c r="A215" s="273">
        <v>2</v>
      </c>
      <c r="B215" s="48" t="s">
        <v>12</v>
      </c>
      <c r="C215" s="43"/>
      <c r="D215" s="18">
        <v>3</v>
      </c>
      <c r="E215" s="43"/>
      <c r="F215" s="43"/>
      <c r="G215" s="273"/>
      <c r="H215" s="277"/>
      <c r="I215" s="273"/>
      <c r="J215" s="272"/>
    </row>
    <row r="216" s="267" customFormat="1" ht="15.6" spans="1:10">
      <c r="A216" s="273"/>
      <c r="B216" s="50" t="s">
        <v>6</v>
      </c>
      <c r="C216" s="20" t="s">
        <v>7</v>
      </c>
      <c r="D216" s="20"/>
      <c r="E216" s="20"/>
      <c r="F216" s="273"/>
      <c r="G216" s="273"/>
      <c r="H216" s="277"/>
      <c r="I216" s="273"/>
      <c r="J216" s="272"/>
    </row>
    <row r="217" s="267" customFormat="1" ht="15.6" spans="1:10">
      <c r="A217" s="273"/>
      <c r="B217" s="50"/>
      <c r="C217" s="20"/>
      <c r="D217" s="20"/>
      <c r="E217" s="20"/>
      <c r="F217" s="273"/>
      <c r="G217" s="273"/>
      <c r="H217" s="277"/>
      <c r="I217" s="273"/>
      <c r="J217" s="272"/>
    </row>
    <row r="218" s="267" customFormat="1" ht="15.6" spans="1:10">
      <c r="A218" s="273"/>
      <c r="B218" s="49" t="s">
        <v>8</v>
      </c>
      <c r="C218" s="22" t="s">
        <v>9</v>
      </c>
      <c r="D218" s="22" t="s">
        <v>10</v>
      </c>
      <c r="E218" s="22" t="s">
        <v>11</v>
      </c>
      <c r="F218" s="273"/>
      <c r="G218" s="273"/>
      <c r="H218" s="277"/>
      <c r="I218" s="273"/>
      <c r="J218" s="272"/>
    </row>
    <row r="219" s="267" customFormat="1" ht="15.6" spans="1:10">
      <c r="A219" s="273">
        <v>3</v>
      </c>
      <c r="B219" s="49" t="s">
        <v>91</v>
      </c>
      <c r="C219" s="23">
        <v>16.1</v>
      </c>
      <c r="D219" s="24"/>
      <c r="E219" s="24"/>
      <c r="F219" s="273"/>
      <c r="G219" s="273"/>
      <c r="H219" s="277"/>
      <c r="I219" s="273"/>
      <c r="J219" s="272"/>
    </row>
    <row r="220" s="267" customFormat="1" ht="15.6" spans="1:10">
      <c r="A220" s="273">
        <v>4</v>
      </c>
      <c r="B220" s="49" t="s">
        <v>12</v>
      </c>
      <c r="C220" s="23">
        <v>9.1</v>
      </c>
      <c r="D220" s="24"/>
      <c r="E220" s="24"/>
      <c r="F220" s="273"/>
      <c r="G220" s="273"/>
      <c r="H220" s="277"/>
      <c r="I220" s="273"/>
      <c r="J220" s="272"/>
    </row>
    <row r="221" s="267" customFormat="1" ht="15.6" spans="1:10">
      <c r="A221" s="273"/>
      <c r="B221" s="29" t="s">
        <v>40</v>
      </c>
      <c r="C221" s="26" t="s">
        <v>46</v>
      </c>
      <c r="D221" s="273"/>
      <c r="E221" s="273"/>
      <c r="F221" s="273"/>
      <c r="G221" s="273"/>
      <c r="H221" s="277"/>
      <c r="I221" s="273"/>
      <c r="J221" s="272"/>
    </row>
    <row r="222" s="267" customFormat="1" ht="15.6" spans="1:10">
      <c r="A222" s="273"/>
      <c r="B222" s="29"/>
      <c r="C222" s="26" t="s">
        <v>47</v>
      </c>
      <c r="D222" s="273"/>
      <c r="E222" s="273"/>
      <c r="F222" s="273"/>
      <c r="G222" s="273"/>
      <c r="H222" s="277"/>
      <c r="I222" s="273"/>
      <c r="J222" s="272"/>
    </row>
    <row r="223" s="267" customFormat="1" ht="15.6" spans="1:10">
      <c r="A223" s="273">
        <v>5</v>
      </c>
      <c r="B223" s="30" t="s">
        <v>48</v>
      </c>
      <c r="C223" s="18">
        <v>4.6</v>
      </c>
      <c r="D223" s="273"/>
      <c r="E223" s="273"/>
      <c r="F223" s="273"/>
      <c r="G223" s="273"/>
      <c r="H223" s="277"/>
      <c r="I223" s="273"/>
      <c r="J223" s="272"/>
    </row>
    <row r="224" s="267" customFormat="1" ht="15.6" spans="1:10">
      <c r="A224" s="273"/>
      <c r="B224" s="46" t="s">
        <v>6</v>
      </c>
      <c r="C224" s="26" t="s">
        <v>49</v>
      </c>
      <c r="D224" s="26"/>
      <c r="E224" s="26"/>
      <c r="F224" s="273"/>
      <c r="G224" s="273"/>
      <c r="H224" s="277"/>
      <c r="I224" s="273"/>
      <c r="J224" s="272"/>
    </row>
    <row r="225" s="267" customFormat="1" ht="15.6" spans="1:10">
      <c r="A225" s="273"/>
      <c r="B225" s="47" t="s">
        <v>50</v>
      </c>
      <c r="C225" s="26">
        <v>100</v>
      </c>
      <c r="D225" s="26">
        <v>200</v>
      </c>
      <c r="E225" s="26" t="s">
        <v>51</v>
      </c>
      <c r="F225" s="273"/>
      <c r="G225" s="273"/>
      <c r="H225" s="277"/>
      <c r="I225" s="273"/>
      <c r="J225" s="272"/>
    </row>
    <row r="226" s="267" customFormat="1" ht="15.6" spans="1:10">
      <c r="A226" s="273">
        <v>6</v>
      </c>
      <c r="B226" s="48" t="s">
        <v>53</v>
      </c>
      <c r="C226" s="43"/>
      <c r="D226" s="18">
        <v>9</v>
      </c>
      <c r="E226" s="43"/>
      <c r="F226" s="273"/>
      <c r="G226" s="273"/>
      <c r="H226" s="277"/>
      <c r="I226" s="273"/>
      <c r="J226" s="272"/>
    </row>
    <row r="227" s="267" customFormat="1" ht="31.2" spans="1:10">
      <c r="A227" s="273" t="s">
        <v>361</v>
      </c>
      <c r="B227" s="273"/>
      <c r="C227" s="273"/>
      <c r="D227" s="273"/>
      <c r="E227" s="273"/>
      <c r="F227" s="273"/>
      <c r="G227" s="273"/>
      <c r="H227" s="284" t="s">
        <v>362</v>
      </c>
      <c r="I227" s="275" t="s">
        <v>4</v>
      </c>
    </row>
    <row r="228" s="267" customFormat="1" ht="15.6" spans="1:10">
      <c r="A228" s="276" t="s">
        <v>5</v>
      </c>
      <c r="B228" s="46" t="s">
        <v>6</v>
      </c>
      <c r="C228" s="13" t="s">
        <v>15</v>
      </c>
      <c r="D228" s="13"/>
      <c r="E228" s="13"/>
      <c r="F228" s="13"/>
      <c r="G228" s="13"/>
      <c r="H228" s="277"/>
      <c r="I228" s="273"/>
      <c r="J228" s="272"/>
    </row>
    <row r="229" s="267" customFormat="1" ht="15.6" spans="1:10">
      <c r="A229" s="273"/>
      <c r="B229" s="47" t="s">
        <v>16</v>
      </c>
      <c r="C229" s="13" t="s">
        <v>17</v>
      </c>
      <c r="D229" s="13" t="s">
        <v>18</v>
      </c>
      <c r="E229" s="13" t="s">
        <v>19</v>
      </c>
      <c r="F229" s="13" t="s">
        <v>20</v>
      </c>
      <c r="G229" s="13" t="s">
        <v>21</v>
      </c>
      <c r="H229" s="277"/>
      <c r="I229" s="273"/>
      <c r="J229" s="272"/>
    </row>
    <row r="230" s="267" customFormat="1" ht="15.6" spans="1:10">
      <c r="A230" s="273">
        <v>1</v>
      </c>
      <c r="B230" s="47" t="s">
        <v>89</v>
      </c>
      <c r="C230" s="43"/>
      <c r="D230" s="43"/>
      <c r="E230" s="43"/>
      <c r="F230" s="18">
        <v>3</v>
      </c>
      <c r="G230" s="18">
        <v>5</v>
      </c>
      <c r="H230" s="277"/>
      <c r="I230" s="273"/>
      <c r="J230" s="272"/>
    </row>
    <row r="231" s="267" customFormat="1" ht="15.6" spans="1:10">
      <c r="A231" s="273">
        <v>2</v>
      </c>
      <c r="B231" s="47" t="s">
        <v>60</v>
      </c>
      <c r="C231" s="43"/>
      <c r="D231" s="18">
        <v>1</v>
      </c>
      <c r="E231" s="43"/>
      <c r="F231" s="43"/>
      <c r="G231" s="43"/>
      <c r="H231" s="277"/>
      <c r="I231" s="273"/>
      <c r="J231" s="272"/>
    </row>
    <row r="232" s="267" customFormat="1" ht="15.6" spans="1:10">
      <c r="A232" s="273"/>
      <c r="B232" s="46" t="s">
        <v>6</v>
      </c>
      <c r="C232" s="13" t="s">
        <v>24</v>
      </c>
      <c r="D232" s="13"/>
      <c r="E232" s="13"/>
      <c r="F232" s="13"/>
      <c r="G232" s="13"/>
      <c r="H232" s="277"/>
      <c r="I232" s="273"/>
      <c r="J232" s="272"/>
    </row>
    <row r="233" s="267" customFormat="1" ht="15.6" spans="1:10">
      <c r="A233" s="273"/>
      <c r="B233" s="47" t="s">
        <v>16</v>
      </c>
      <c r="C233" s="13" t="s">
        <v>17</v>
      </c>
      <c r="D233" s="13" t="s">
        <v>18</v>
      </c>
      <c r="E233" s="13" t="s">
        <v>19</v>
      </c>
      <c r="F233" s="13" t="s">
        <v>20</v>
      </c>
      <c r="G233" s="13" t="s">
        <v>21</v>
      </c>
      <c r="H233" s="277"/>
      <c r="I233" s="273"/>
      <c r="J233" s="272"/>
    </row>
    <row r="234" s="267" customFormat="1" ht="15.6" spans="1:10">
      <c r="A234" s="273">
        <v>3</v>
      </c>
      <c r="B234" s="48" t="s">
        <v>102</v>
      </c>
      <c r="C234" s="43"/>
      <c r="D234" s="18">
        <v>3</v>
      </c>
      <c r="E234" s="43"/>
      <c r="F234" s="43"/>
      <c r="G234" s="43"/>
      <c r="H234" s="277"/>
      <c r="I234" s="273"/>
      <c r="J234" s="272"/>
    </row>
    <row r="235" s="267" customFormat="1" ht="15.6" spans="1:10">
      <c r="A235" s="273">
        <v>4</v>
      </c>
      <c r="B235" s="48" t="s">
        <v>61</v>
      </c>
      <c r="C235" s="43"/>
      <c r="D235" s="18">
        <v>3</v>
      </c>
      <c r="E235" s="43"/>
      <c r="F235" s="43"/>
      <c r="G235" s="43"/>
      <c r="H235" s="277"/>
      <c r="I235" s="273"/>
      <c r="J235" s="272"/>
    </row>
    <row r="236" s="267" customFormat="1" ht="15.6" spans="1:10">
      <c r="A236" s="273">
        <v>5</v>
      </c>
      <c r="B236" s="48" t="s">
        <v>107</v>
      </c>
      <c r="C236" s="43"/>
      <c r="D236" s="18">
        <v>9</v>
      </c>
      <c r="E236" s="18">
        <v>1</v>
      </c>
      <c r="F236" s="43"/>
      <c r="G236" s="43"/>
      <c r="H236" s="277"/>
      <c r="I236" s="273"/>
      <c r="J236" s="272"/>
    </row>
    <row r="237" s="267" customFormat="1" ht="15.6" spans="1:10">
      <c r="A237" s="273">
        <v>6</v>
      </c>
      <c r="B237" s="48" t="s">
        <v>347</v>
      </c>
      <c r="C237" s="43"/>
      <c r="D237" s="43"/>
      <c r="E237" s="43"/>
      <c r="F237" s="43"/>
      <c r="G237" s="18">
        <v>1</v>
      </c>
      <c r="H237" s="277"/>
      <c r="I237" s="273"/>
      <c r="J237" s="272"/>
    </row>
    <row r="238" s="267" customFormat="1" ht="15.6" spans="1:10">
      <c r="A238" s="273">
        <v>7</v>
      </c>
      <c r="B238" s="48" t="s">
        <v>28</v>
      </c>
      <c r="C238" s="43"/>
      <c r="D238" s="43"/>
      <c r="E238" s="43"/>
      <c r="F238" s="43"/>
      <c r="G238" s="18">
        <v>2</v>
      </c>
      <c r="H238" s="277"/>
      <c r="I238" s="273"/>
      <c r="J238" s="272"/>
    </row>
    <row r="239" s="267" customFormat="1" ht="15.6" spans="1:10">
      <c r="A239" s="273">
        <v>8</v>
      </c>
      <c r="B239" s="48" t="s">
        <v>109</v>
      </c>
      <c r="C239" s="43"/>
      <c r="D239" s="18">
        <v>4</v>
      </c>
      <c r="E239" s="43"/>
      <c r="F239" s="43"/>
      <c r="G239" s="43"/>
      <c r="H239" s="277"/>
      <c r="I239" s="273"/>
      <c r="J239" s="272"/>
    </row>
    <row r="240" s="267" customFormat="1" ht="15.6" spans="1:10">
      <c r="A240" s="273"/>
      <c r="B240" s="46" t="s">
        <v>6</v>
      </c>
      <c r="C240" s="13" t="s">
        <v>30</v>
      </c>
      <c r="D240" s="13"/>
      <c r="E240" s="13"/>
      <c r="F240" s="13"/>
      <c r="G240" s="273"/>
      <c r="H240" s="277"/>
      <c r="I240" s="273"/>
      <c r="J240" s="272"/>
    </row>
    <row r="241" s="267" customFormat="1" ht="15.6" spans="1:10">
      <c r="A241" s="273"/>
      <c r="B241" s="47" t="s">
        <v>8</v>
      </c>
      <c r="C241" s="13">
        <v>100</v>
      </c>
      <c r="D241" s="13">
        <v>200</v>
      </c>
      <c r="E241" s="13">
        <v>300</v>
      </c>
      <c r="F241" s="13" t="s">
        <v>31</v>
      </c>
      <c r="G241" s="273"/>
      <c r="H241" s="277"/>
      <c r="I241" s="273"/>
      <c r="J241" s="272"/>
    </row>
    <row r="242" s="267" customFormat="1" ht="15.6" spans="1:10">
      <c r="A242" s="273">
        <v>9</v>
      </c>
      <c r="B242" s="48" t="s">
        <v>32</v>
      </c>
      <c r="C242" s="43"/>
      <c r="D242" s="43"/>
      <c r="E242" s="43"/>
      <c r="F242" s="18">
        <v>1</v>
      </c>
      <c r="G242" s="273"/>
      <c r="H242" s="277"/>
      <c r="I242" s="273"/>
      <c r="J242" s="272"/>
    </row>
    <row r="243" s="267" customFormat="1" ht="15.6" spans="1:10">
      <c r="A243" s="273">
        <v>10</v>
      </c>
      <c r="B243" s="48" t="s">
        <v>12</v>
      </c>
      <c r="C243" s="43"/>
      <c r="D243" s="43"/>
      <c r="E243" s="18">
        <v>4</v>
      </c>
      <c r="F243" s="43"/>
      <c r="G243" s="273"/>
      <c r="H243" s="277"/>
      <c r="I243" s="273"/>
      <c r="J243" s="272"/>
    </row>
    <row r="244" s="267" customFormat="1" ht="15.6" spans="1:10">
      <c r="A244" s="273"/>
      <c r="B244" s="50" t="s">
        <v>6</v>
      </c>
      <c r="C244" s="20" t="s">
        <v>7</v>
      </c>
      <c r="D244" s="20"/>
      <c r="E244" s="20"/>
      <c r="F244" s="273"/>
      <c r="G244" s="273"/>
      <c r="H244" s="277"/>
      <c r="I244" s="273"/>
      <c r="J244" s="272"/>
    </row>
    <row r="245" s="267" customFormat="1" ht="15.6" spans="1:10">
      <c r="A245" s="273"/>
      <c r="B245" s="50"/>
      <c r="C245" s="20"/>
      <c r="D245" s="20"/>
      <c r="E245" s="20"/>
      <c r="F245" s="273"/>
      <c r="G245" s="273"/>
      <c r="H245" s="277"/>
      <c r="I245" s="273"/>
      <c r="J245" s="272"/>
    </row>
    <row r="246" s="267" customFormat="1" ht="15.6" spans="1:10">
      <c r="A246" s="273"/>
      <c r="B246" s="49" t="s">
        <v>8</v>
      </c>
      <c r="C246" s="22" t="s">
        <v>9</v>
      </c>
      <c r="D246" s="22" t="s">
        <v>10</v>
      </c>
      <c r="E246" s="22" t="s">
        <v>11</v>
      </c>
      <c r="F246" s="273"/>
      <c r="G246" s="273"/>
      <c r="H246" s="277"/>
      <c r="I246" s="273"/>
      <c r="J246" s="272"/>
    </row>
    <row r="247" s="267" customFormat="1" ht="15.6" spans="1:10">
      <c r="A247" s="273">
        <v>11</v>
      </c>
      <c r="B247" s="49" t="s">
        <v>178</v>
      </c>
      <c r="C247" s="24">
        <v>74.4</v>
      </c>
      <c r="D247" s="24"/>
      <c r="E247" s="22"/>
      <c r="F247" s="273"/>
      <c r="G247" s="273"/>
      <c r="H247" s="277"/>
      <c r="I247" s="273"/>
      <c r="J247" s="272"/>
    </row>
    <row r="248" s="267" customFormat="1" ht="15.6" spans="1:10">
      <c r="A248" s="273">
        <v>12</v>
      </c>
      <c r="B248" s="49" t="s">
        <v>96</v>
      </c>
      <c r="C248" s="24">
        <v>240.1</v>
      </c>
      <c r="D248" s="24"/>
      <c r="E248" s="22"/>
      <c r="F248" s="273"/>
      <c r="G248" s="273"/>
      <c r="H248" s="277"/>
      <c r="I248" s="273"/>
      <c r="J248" s="272"/>
    </row>
    <row r="249" s="267" customFormat="1" ht="16.15" customHeight="1" spans="1:10">
      <c r="A249" s="273">
        <v>13</v>
      </c>
      <c r="B249" s="49" t="s">
        <v>250</v>
      </c>
      <c r="C249" s="24">
        <v>23.2</v>
      </c>
      <c r="D249" s="24"/>
      <c r="E249" s="22"/>
      <c r="F249" s="273"/>
      <c r="G249" s="273"/>
      <c r="H249" s="277"/>
      <c r="I249" s="273"/>
      <c r="J249" s="272"/>
    </row>
    <row r="250" s="267" customFormat="1" ht="16.15" customHeight="1" spans="1:10">
      <c r="A250" s="273">
        <v>14</v>
      </c>
      <c r="B250" s="49" t="s">
        <v>38</v>
      </c>
      <c r="C250" s="24">
        <v>94.2</v>
      </c>
      <c r="D250" s="24"/>
      <c r="E250" s="22"/>
      <c r="F250" s="273"/>
      <c r="G250" s="273"/>
      <c r="H250" s="277"/>
      <c r="I250" s="273"/>
      <c r="J250" s="272"/>
    </row>
    <row r="251" s="267" customFormat="1" ht="16.15" customHeight="1" spans="1:10">
      <c r="A251" s="273">
        <v>15</v>
      </c>
      <c r="B251" s="49" t="s">
        <v>363</v>
      </c>
      <c r="C251" s="24">
        <v>128.1</v>
      </c>
      <c r="D251" s="24"/>
      <c r="E251" s="22"/>
      <c r="F251" s="273"/>
      <c r="G251" s="273"/>
      <c r="H251" s="277"/>
      <c r="I251" s="273"/>
      <c r="J251" s="272"/>
    </row>
    <row r="252" s="267" customFormat="1" ht="15.6" spans="1:10">
      <c r="A252" s="273">
        <v>16</v>
      </c>
      <c r="B252" s="49" t="s">
        <v>91</v>
      </c>
      <c r="C252" s="24">
        <v>15.5</v>
      </c>
      <c r="D252" s="24"/>
      <c r="E252" s="24"/>
      <c r="F252" s="273"/>
      <c r="G252" s="273"/>
      <c r="H252" s="277"/>
      <c r="I252" s="273"/>
      <c r="J252" s="272"/>
    </row>
    <row r="253" s="267" customFormat="1" ht="15.6" spans="1:10">
      <c r="A253" s="273">
        <v>17</v>
      </c>
      <c r="B253" s="49" t="s">
        <v>97</v>
      </c>
      <c r="C253" s="24">
        <v>369.5</v>
      </c>
      <c r="D253" s="24"/>
      <c r="E253" s="24"/>
      <c r="F253" s="273"/>
      <c r="G253" s="273"/>
      <c r="H253" s="277"/>
      <c r="I253" s="273"/>
      <c r="J253" s="272"/>
    </row>
    <row r="254" s="267" customFormat="1" ht="15.6" spans="1:10">
      <c r="A254" s="273"/>
      <c r="B254" s="29" t="s">
        <v>92</v>
      </c>
      <c r="C254" s="26">
        <v>111.6</v>
      </c>
      <c r="D254" s="26"/>
      <c r="E254" s="26"/>
      <c r="F254" s="273"/>
      <c r="G254" s="273"/>
      <c r="H254" s="277"/>
      <c r="I254" s="273"/>
      <c r="J254" s="272"/>
    </row>
    <row r="255" s="267" customFormat="1" ht="15.6" spans="1:10">
      <c r="A255" s="273"/>
      <c r="B255" s="29" t="s">
        <v>40</v>
      </c>
      <c r="C255" s="26" t="s">
        <v>41</v>
      </c>
      <c r="D255" s="26"/>
      <c r="E255" s="26"/>
      <c r="F255" s="273"/>
      <c r="G255" s="273"/>
      <c r="H255" s="277"/>
      <c r="I255" s="273"/>
      <c r="J255" s="272"/>
    </row>
    <row r="256" s="267" customFormat="1" ht="15.6" spans="1:10">
      <c r="A256" s="273"/>
      <c r="B256" s="29"/>
      <c r="C256" s="13" t="s">
        <v>42</v>
      </c>
      <c r="D256" s="13" t="s">
        <v>43</v>
      </c>
      <c r="E256" s="13" t="s">
        <v>44</v>
      </c>
      <c r="F256" s="273"/>
      <c r="G256" s="273"/>
      <c r="H256" s="277"/>
      <c r="I256" s="273"/>
      <c r="J256" s="272"/>
    </row>
    <row r="257" s="267" customFormat="1" ht="15.6" spans="1:10">
      <c r="A257" s="273">
        <v>18</v>
      </c>
      <c r="B257" s="305" t="s">
        <v>364</v>
      </c>
      <c r="C257" s="16"/>
      <c r="D257" s="16"/>
      <c r="E257" s="16">
        <v>217.7</v>
      </c>
      <c r="F257" s="273"/>
      <c r="G257" s="273"/>
      <c r="H257" s="277"/>
      <c r="I257" s="273"/>
      <c r="J257" s="272"/>
    </row>
    <row r="258" s="267" customFormat="1" ht="15.6" spans="1:10">
      <c r="A258" s="273"/>
      <c r="B258" s="29" t="s">
        <v>40</v>
      </c>
      <c r="C258" s="26" t="s">
        <v>46</v>
      </c>
      <c r="D258" s="273"/>
      <c r="E258" s="273"/>
      <c r="F258" s="273"/>
      <c r="G258" s="273"/>
      <c r="H258" s="277"/>
      <c r="I258" s="273"/>
      <c r="J258" s="272"/>
    </row>
    <row r="259" s="267" customFormat="1" ht="15.6" spans="1:10">
      <c r="A259" s="273"/>
      <c r="B259" s="29"/>
      <c r="C259" s="26" t="s">
        <v>47</v>
      </c>
      <c r="D259" s="273"/>
      <c r="E259" s="273"/>
      <c r="F259" s="273"/>
      <c r="G259" s="273"/>
      <c r="H259" s="277"/>
      <c r="I259" s="273"/>
      <c r="J259" s="272"/>
    </row>
    <row r="260" s="267" customFormat="1" ht="15.6" spans="1:10">
      <c r="A260" s="273">
        <v>19</v>
      </c>
      <c r="B260" s="30" t="s">
        <v>48</v>
      </c>
      <c r="C260" s="18">
        <v>55.4</v>
      </c>
      <c r="D260" s="273"/>
      <c r="E260" s="273"/>
      <c r="F260" s="273"/>
      <c r="G260" s="273"/>
      <c r="H260" s="277"/>
      <c r="I260" s="273"/>
      <c r="J260" s="272"/>
    </row>
    <row r="261" s="267" customFormat="1" ht="15.6" spans="1:10">
      <c r="A261" s="273" t="s">
        <v>365</v>
      </c>
      <c r="B261" s="273"/>
      <c r="C261" s="273"/>
      <c r="D261" s="273"/>
      <c r="E261" s="273"/>
      <c r="F261" s="273"/>
      <c r="G261" s="273"/>
      <c r="H261" s="274" t="s">
        <v>366</v>
      </c>
      <c r="I261" s="275" t="s">
        <v>4</v>
      </c>
    </row>
    <row r="262" s="267" customFormat="1" ht="15.6" spans="1:10">
      <c r="A262" s="276" t="s">
        <v>5</v>
      </c>
      <c r="B262" s="46" t="s">
        <v>6</v>
      </c>
      <c r="C262" s="13" t="s">
        <v>24</v>
      </c>
      <c r="D262" s="13"/>
      <c r="E262" s="13"/>
      <c r="F262" s="13"/>
      <c r="G262" s="13"/>
      <c r="H262" s="277"/>
      <c r="I262" s="273"/>
      <c r="J262" s="272"/>
    </row>
    <row r="263" s="267" customFormat="1" ht="15.6" spans="1:10">
      <c r="A263" s="273"/>
      <c r="B263" s="47" t="s">
        <v>16</v>
      </c>
      <c r="C263" s="13" t="s">
        <v>17</v>
      </c>
      <c r="D263" s="13" t="s">
        <v>18</v>
      </c>
      <c r="E263" s="13" t="s">
        <v>19</v>
      </c>
      <c r="F263" s="13" t="s">
        <v>20</v>
      </c>
      <c r="G263" s="13" t="s">
        <v>21</v>
      </c>
      <c r="H263" s="277"/>
      <c r="I263" s="273"/>
      <c r="J263" s="272"/>
    </row>
    <row r="264" s="267" customFormat="1" ht="15.6" spans="1:10">
      <c r="A264" s="273">
        <v>1</v>
      </c>
      <c r="B264" s="48" t="s">
        <v>107</v>
      </c>
      <c r="C264" s="18">
        <v>1</v>
      </c>
      <c r="D264" s="43"/>
      <c r="E264" s="43"/>
      <c r="F264" s="43"/>
      <c r="G264" s="43"/>
      <c r="H264" s="277"/>
      <c r="I264" s="273"/>
      <c r="J264" s="272"/>
    </row>
    <row r="265" s="267" customFormat="1" ht="15.6" spans="1:10">
      <c r="A265" s="273"/>
      <c r="B265" s="46" t="s">
        <v>6</v>
      </c>
      <c r="C265" s="13" t="s">
        <v>30</v>
      </c>
      <c r="D265" s="13"/>
      <c r="E265" s="13"/>
      <c r="F265" s="13"/>
      <c r="G265" s="273"/>
      <c r="H265" s="277"/>
      <c r="I265" s="273"/>
      <c r="J265" s="272"/>
    </row>
    <row r="266" s="267" customFormat="1" ht="15.6" spans="1:10">
      <c r="A266" s="273"/>
      <c r="B266" s="47" t="s">
        <v>8</v>
      </c>
      <c r="C266" s="13">
        <v>100</v>
      </c>
      <c r="D266" s="13">
        <v>200</v>
      </c>
      <c r="E266" s="13">
        <v>300</v>
      </c>
      <c r="F266" s="13" t="s">
        <v>31</v>
      </c>
      <c r="G266" s="273"/>
      <c r="H266" s="277"/>
      <c r="I266" s="273"/>
      <c r="J266" s="272"/>
    </row>
    <row r="267" s="267" customFormat="1" ht="15.6" spans="1:10">
      <c r="A267" s="273">
        <v>2</v>
      </c>
      <c r="B267" s="48" t="s">
        <v>32</v>
      </c>
      <c r="C267" s="43"/>
      <c r="D267" s="43"/>
      <c r="E267" s="18">
        <v>1</v>
      </c>
      <c r="F267" s="43"/>
      <c r="G267" s="273"/>
      <c r="H267" s="277"/>
      <c r="I267" s="273"/>
      <c r="J267" s="272"/>
    </row>
    <row r="268" s="267" customFormat="1" ht="15.6" spans="1:10">
      <c r="A268" s="273">
        <v>3</v>
      </c>
      <c r="B268" s="48" t="s">
        <v>65</v>
      </c>
      <c r="C268" s="43"/>
      <c r="D268" s="18">
        <v>4</v>
      </c>
      <c r="E268" s="43"/>
      <c r="F268" s="43"/>
      <c r="G268" s="273"/>
      <c r="H268" s="277"/>
      <c r="I268" s="273"/>
      <c r="J268" s="272"/>
    </row>
    <row r="269" s="267" customFormat="1" ht="15.6" spans="1:10">
      <c r="A269" s="273"/>
      <c r="B269" s="50" t="s">
        <v>6</v>
      </c>
      <c r="C269" s="20" t="s">
        <v>7</v>
      </c>
      <c r="D269" s="20"/>
      <c r="E269" s="20"/>
      <c r="F269" s="273"/>
      <c r="G269" s="273"/>
      <c r="H269" s="277"/>
      <c r="I269" s="273"/>
      <c r="J269" s="272"/>
    </row>
    <row r="270" s="267" customFormat="1" ht="15.6" spans="1:10">
      <c r="A270" s="273"/>
      <c r="B270" s="50"/>
      <c r="C270" s="20"/>
      <c r="D270" s="20"/>
      <c r="E270" s="20"/>
      <c r="F270" s="273"/>
      <c r="G270" s="273"/>
      <c r="H270" s="277"/>
      <c r="I270" s="273"/>
      <c r="J270" s="272"/>
    </row>
    <row r="271" s="267" customFormat="1" ht="15.6" spans="1:10">
      <c r="A271" s="273"/>
      <c r="B271" s="49" t="s">
        <v>8</v>
      </c>
      <c r="C271" s="22" t="s">
        <v>9</v>
      </c>
      <c r="D271" s="22" t="s">
        <v>10</v>
      </c>
      <c r="E271" s="22" t="s">
        <v>11</v>
      </c>
      <c r="F271" s="273"/>
      <c r="G271" s="273"/>
      <c r="H271" s="277"/>
      <c r="I271" s="273"/>
      <c r="J271" s="272"/>
    </row>
    <row r="272" s="267" customFormat="1" ht="15.6" spans="1:10">
      <c r="A272" s="273">
        <v>4</v>
      </c>
      <c r="B272" s="49" t="s">
        <v>91</v>
      </c>
      <c r="C272" s="23">
        <v>12.5</v>
      </c>
      <c r="D272" s="24"/>
      <c r="E272" s="24"/>
      <c r="F272" s="273"/>
      <c r="G272" s="273"/>
      <c r="H272" s="277"/>
      <c r="I272" s="273"/>
      <c r="J272" s="272"/>
    </row>
    <row r="273" s="267" customFormat="1" ht="15.6" spans="1:10">
      <c r="A273" s="273">
        <v>5</v>
      </c>
      <c r="B273" s="49" t="s">
        <v>12</v>
      </c>
      <c r="C273" s="24"/>
      <c r="D273" s="24"/>
      <c r="E273" s="23">
        <v>12.2</v>
      </c>
      <c r="F273" s="273"/>
      <c r="G273" s="273"/>
      <c r="H273" s="277"/>
      <c r="I273" s="273"/>
      <c r="J273" s="272"/>
    </row>
    <row r="274" s="267" customFormat="1" ht="15.6" spans="1:10">
      <c r="A274" s="273"/>
      <c r="B274" s="29" t="s">
        <v>40</v>
      </c>
      <c r="C274" s="26" t="s">
        <v>46</v>
      </c>
      <c r="D274" s="273"/>
      <c r="E274" s="273"/>
      <c r="F274" s="273"/>
      <c r="G274" s="273"/>
      <c r="H274" s="277"/>
      <c r="I274" s="273"/>
      <c r="J274" s="272"/>
    </row>
    <row r="275" s="267" customFormat="1" ht="15.6" spans="1:10">
      <c r="A275" s="273"/>
      <c r="B275" s="29"/>
      <c r="C275" s="26" t="s">
        <v>47</v>
      </c>
      <c r="D275" s="273"/>
      <c r="E275" s="273"/>
      <c r="F275" s="273"/>
      <c r="G275" s="273"/>
      <c r="H275" s="277"/>
      <c r="I275" s="273"/>
      <c r="J275" s="272"/>
    </row>
    <row r="276" s="267" customFormat="1" ht="15.6" spans="1:10">
      <c r="A276" s="273">
        <v>6</v>
      </c>
      <c r="B276" s="30" t="s">
        <v>48</v>
      </c>
      <c r="C276" s="18">
        <v>37.9</v>
      </c>
      <c r="D276" s="273"/>
      <c r="E276" s="273"/>
      <c r="F276" s="273"/>
      <c r="G276" s="273"/>
      <c r="H276" s="277"/>
      <c r="I276" s="273"/>
      <c r="J276" s="272"/>
    </row>
    <row r="277" s="267" customFormat="1" ht="15.6" spans="1:10">
      <c r="A277" s="273"/>
      <c r="B277" s="46" t="s">
        <v>6</v>
      </c>
      <c r="C277" s="26" t="s">
        <v>49</v>
      </c>
      <c r="D277" s="26"/>
      <c r="E277" s="26"/>
      <c r="F277" s="273"/>
      <c r="G277" s="273"/>
      <c r="H277" s="277"/>
      <c r="I277" s="273"/>
      <c r="J277" s="272"/>
    </row>
    <row r="278" s="267" customFormat="1" ht="15.6" spans="1:10">
      <c r="A278" s="273"/>
      <c r="B278" s="47" t="s">
        <v>50</v>
      </c>
      <c r="C278" s="26">
        <v>100</v>
      </c>
      <c r="D278" s="26">
        <v>200</v>
      </c>
      <c r="E278" s="26" t="s">
        <v>51</v>
      </c>
      <c r="F278" s="273"/>
      <c r="G278" s="273"/>
      <c r="H278" s="277"/>
      <c r="I278" s="273"/>
      <c r="J278" s="272"/>
    </row>
    <row r="279" s="267" customFormat="1" ht="15.6" spans="1:10">
      <c r="A279" s="273">
        <v>7</v>
      </c>
      <c r="B279" s="48" t="s">
        <v>53</v>
      </c>
      <c r="C279" s="43"/>
      <c r="D279" s="18">
        <v>1</v>
      </c>
      <c r="E279" s="43"/>
      <c r="F279" s="273"/>
      <c r="G279" s="273"/>
      <c r="H279" s="277"/>
      <c r="I279" s="273"/>
      <c r="J279" s="272"/>
    </row>
    <row r="280" s="267" customFormat="1" ht="31.2" spans="1:10">
      <c r="A280" s="273" t="s">
        <v>367</v>
      </c>
      <c r="B280" s="273"/>
      <c r="C280" s="273"/>
      <c r="D280" s="273"/>
      <c r="E280" s="273"/>
      <c r="F280" s="273"/>
      <c r="G280" s="273"/>
      <c r="H280" s="274" t="s">
        <v>368</v>
      </c>
      <c r="I280" s="275" t="s">
        <v>4</v>
      </c>
    </row>
    <row r="281" s="267" customFormat="1" ht="15.6" spans="1:10">
      <c r="A281" s="276" t="s">
        <v>5</v>
      </c>
      <c r="B281" s="46" t="s">
        <v>6</v>
      </c>
      <c r="C281" s="13" t="s">
        <v>24</v>
      </c>
      <c r="D281" s="13"/>
      <c r="E281" s="13"/>
      <c r="F281" s="13"/>
      <c r="G281" s="13"/>
      <c r="H281" s="277"/>
      <c r="I281" s="273"/>
      <c r="J281" s="272"/>
    </row>
    <row r="282" s="267" customFormat="1" ht="15.6" spans="1:10">
      <c r="A282" s="273"/>
      <c r="B282" s="47" t="s">
        <v>16</v>
      </c>
      <c r="C282" s="13" t="s">
        <v>17</v>
      </c>
      <c r="D282" s="13" t="s">
        <v>18</v>
      </c>
      <c r="E282" s="13" t="s">
        <v>19</v>
      </c>
      <c r="F282" s="13" t="s">
        <v>20</v>
      </c>
      <c r="G282" s="13" t="s">
        <v>21</v>
      </c>
      <c r="H282" s="277"/>
      <c r="I282" s="273"/>
      <c r="J282" s="272"/>
    </row>
    <row r="283" s="267" customFormat="1" ht="15.6" spans="1:10">
      <c r="A283" s="273">
        <v>1</v>
      </c>
      <c r="B283" s="48" t="s">
        <v>62</v>
      </c>
      <c r="C283" s="43"/>
      <c r="D283" s="43"/>
      <c r="E283" s="43"/>
      <c r="F283" s="43"/>
      <c r="G283" s="18">
        <v>1</v>
      </c>
      <c r="H283" s="277"/>
      <c r="I283" s="273"/>
      <c r="J283" s="272"/>
    </row>
    <row r="284" s="267" customFormat="1" ht="15.6" spans="1:10">
      <c r="A284" s="273"/>
      <c r="B284" s="50" t="s">
        <v>6</v>
      </c>
      <c r="C284" s="20" t="s">
        <v>7</v>
      </c>
      <c r="D284" s="20"/>
      <c r="E284" s="20"/>
      <c r="F284" s="273"/>
      <c r="G284" s="273"/>
      <c r="H284" s="277"/>
      <c r="I284" s="273"/>
      <c r="J284" s="272"/>
    </row>
    <row r="285" s="267" customFormat="1" ht="15.6" spans="1:10">
      <c r="A285" s="273"/>
      <c r="B285" s="50"/>
      <c r="C285" s="20"/>
      <c r="D285" s="20"/>
      <c r="E285" s="20"/>
      <c r="F285" s="273"/>
      <c r="G285" s="273"/>
      <c r="H285" s="277"/>
      <c r="I285" s="273"/>
      <c r="J285" s="272"/>
    </row>
    <row r="286" s="267" customFormat="1" ht="15.6" spans="1:10">
      <c r="A286" s="273"/>
      <c r="B286" s="49" t="s">
        <v>8</v>
      </c>
      <c r="C286" s="22" t="s">
        <v>9</v>
      </c>
      <c r="D286" s="22" t="s">
        <v>10</v>
      </c>
      <c r="E286" s="22" t="s">
        <v>11</v>
      </c>
      <c r="F286" s="273"/>
      <c r="G286" s="273"/>
      <c r="H286" s="277"/>
      <c r="I286" s="273"/>
      <c r="J286" s="272"/>
    </row>
    <row r="287" s="267" customFormat="1" ht="15.6" spans="1:10">
      <c r="A287" s="273">
        <v>2</v>
      </c>
      <c r="B287" s="49" t="s">
        <v>38</v>
      </c>
      <c r="C287" s="24"/>
      <c r="D287" s="23">
        <v>50</v>
      </c>
      <c r="E287" s="24"/>
      <c r="F287" s="273"/>
      <c r="G287" s="273"/>
      <c r="H287" s="277"/>
      <c r="I287" s="273"/>
      <c r="J287" s="272"/>
    </row>
    <row r="288" s="267" customFormat="1" ht="15.6" spans="1:10">
      <c r="A288" s="273"/>
      <c r="B288" s="29" t="s">
        <v>40</v>
      </c>
      <c r="C288" s="26" t="s">
        <v>46</v>
      </c>
      <c r="D288" s="273"/>
      <c r="E288" s="273"/>
      <c r="F288" s="273"/>
      <c r="G288" s="273"/>
      <c r="H288" s="277"/>
      <c r="I288" s="273"/>
      <c r="J288" s="272"/>
    </row>
    <row r="289" s="267" customFormat="1" ht="15.6" spans="1:10">
      <c r="A289" s="273"/>
      <c r="B289" s="29"/>
      <c r="C289" s="26" t="s">
        <v>47</v>
      </c>
      <c r="D289" s="273"/>
      <c r="E289" s="273"/>
      <c r="F289" s="273"/>
      <c r="G289" s="273"/>
      <c r="H289" s="277"/>
      <c r="I289" s="273"/>
      <c r="J289" s="272"/>
    </row>
    <row r="290" s="267" customFormat="1" ht="15.6" spans="1:10">
      <c r="A290" s="273">
        <v>3</v>
      </c>
      <c r="B290" s="30" t="s">
        <v>48</v>
      </c>
      <c r="C290" s="18">
        <v>15</v>
      </c>
      <c r="D290" s="273"/>
      <c r="E290" s="273"/>
      <c r="F290" s="273"/>
      <c r="G290" s="273"/>
      <c r="H290" s="277"/>
      <c r="I290" s="273"/>
      <c r="J290" s="272"/>
    </row>
    <row r="291" s="267" customFormat="1" ht="15.6" spans="1:10">
      <c r="A291" s="273"/>
      <c r="B291" s="46" t="s">
        <v>6</v>
      </c>
      <c r="C291" s="26" t="s">
        <v>49</v>
      </c>
      <c r="D291" s="26"/>
      <c r="E291" s="26"/>
      <c r="F291" s="273"/>
      <c r="G291" s="273"/>
      <c r="H291" s="277"/>
      <c r="I291" s="273"/>
      <c r="J291" s="272"/>
    </row>
    <row r="292" s="267" customFormat="1" ht="15.6" spans="1:10">
      <c r="A292" s="273"/>
      <c r="B292" s="47" t="s">
        <v>50</v>
      </c>
      <c r="C292" s="26">
        <v>100</v>
      </c>
      <c r="D292" s="26">
        <v>200</v>
      </c>
      <c r="E292" s="26" t="s">
        <v>51</v>
      </c>
      <c r="F292" s="273"/>
      <c r="G292" s="273"/>
      <c r="H292" s="277"/>
      <c r="I292" s="273"/>
      <c r="J292" s="272"/>
    </row>
    <row r="293" s="267" customFormat="1" ht="15.6" spans="1:10">
      <c r="A293" s="273">
        <v>4</v>
      </c>
      <c r="B293" s="48" t="s">
        <v>52</v>
      </c>
      <c r="C293" s="43"/>
      <c r="D293" s="18">
        <v>12</v>
      </c>
      <c r="E293" s="43"/>
      <c r="F293" s="273"/>
      <c r="G293" s="273"/>
      <c r="H293" s="277"/>
      <c r="I293" s="273"/>
      <c r="J293" s="272"/>
    </row>
    <row r="294" s="267" customFormat="1" ht="31.2" spans="1:10">
      <c r="A294" s="273" t="s">
        <v>369</v>
      </c>
      <c r="B294" s="273"/>
      <c r="C294" s="273"/>
      <c r="D294" s="273"/>
      <c r="E294" s="273"/>
      <c r="F294" s="273"/>
      <c r="G294" s="273"/>
      <c r="H294" s="284" t="s">
        <v>370</v>
      </c>
      <c r="I294" s="275" t="s">
        <v>4</v>
      </c>
    </row>
    <row r="295" s="267" customFormat="1" ht="15.6" spans="1:10">
      <c r="A295" s="276" t="s">
        <v>5</v>
      </c>
      <c r="B295" s="46" t="s">
        <v>6</v>
      </c>
      <c r="C295" s="13" t="s">
        <v>15</v>
      </c>
      <c r="D295" s="13"/>
      <c r="E295" s="13"/>
      <c r="F295" s="13"/>
      <c r="G295" s="13"/>
      <c r="H295" s="277"/>
      <c r="I295" s="273"/>
      <c r="J295" s="272"/>
    </row>
    <row r="296" s="267" customFormat="1" ht="15.6" spans="1:10">
      <c r="A296" s="273"/>
      <c r="B296" s="47" t="s">
        <v>16</v>
      </c>
      <c r="C296" s="13" t="s">
        <v>17</v>
      </c>
      <c r="D296" s="13" t="s">
        <v>18</v>
      </c>
      <c r="E296" s="13" t="s">
        <v>19</v>
      </c>
      <c r="F296" s="13" t="s">
        <v>20</v>
      </c>
      <c r="G296" s="13" t="s">
        <v>21</v>
      </c>
      <c r="H296" s="277"/>
      <c r="I296" s="273"/>
      <c r="J296" s="272"/>
    </row>
    <row r="297" s="267" customFormat="1" ht="15.6" spans="1:10">
      <c r="A297" s="273">
        <v>1</v>
      </c>
      <c r="B297" s="47" t="s">
        <v>371</v>
      </c>
      <c r="C297" s="43"/>
      <c r="D297" s="18">
        <v>1</v>
      </c>
      <c r="E297" s="43"/>
      <c r="F297" s="43"/>
      <c r="G297" s="43"/>
      <c r="H297" s="277"/>
      <c r="I297" s="273"/>
      <c r="J297" s="272"/>
    </row>
    <row r="298" s="267" customFormat="1" ht="15.6" spans="1:10">
      <c r="A298" s="273"/>
      <c r="B298" s="46" t="s">
        <v>6</v>
      </c>
      <c r="C298" s="13" t="s">
        <v>24</v>
      </c>
      <c r="D298" s="13"/>
      <c r="E298" s="13"/>
      <c r="F298" s="13"/>
      <c r="G298" s="13"/>
      <c r="H298" s="277"/>
      <c r="I298" s="273"/>
      <c r="J298" s="272"/>
    </row>
    <row r="299" s="267" customFormat="1" ht="15.6" spans="1:10">
      <c r="A299" s="273"/>
      <c r="B299" s="47" t="s">
        <v>16</v>
      </c>
      <c r="C299" s="13" t="s">
        <v>17</v>
      </c>
      <c r="D299" s="13" t="s">
        <v>18</v>
      </c>
      <c r="E299" s="13" t="s">
        <v>19</v>
      </c>
      <c r="F299" s="13" t="s">
        <v>20</v>
      </c>
      <c r="G299" s="13" t="s">
        <v>21</v>
      </c>
      <c r="H299" s="277"/>
      <c r="I299" s="273"/>
      <c r="J299" s="272"/>
    </row>
    <row r="300" s="267" customFormat="1" ht="15.6" spans="1:10">
      <c r="A300" s="273">
        <v>2</v>
      </c>
      <c r="B300" s="48" t="s">
        <v>61</v>
      </c>
      <c r="C300" s="43"/>
      <c r="D300" s="18">
        <v>4</v>
      </c>
      <c r="E300" s="43"/>
      <c r="F300" s="43"/>
      <c r="G300" s="43"/>
      <c r="H300" s="277"/>
      <c r="I300" s="273"/>
      <c r="J300" s="272"/>
    </row>
    <row r="301" s="267" customFormat="1" ht="15.6" spans="1:10">
      <c r="A301" s="273">
        <v>3</v>
      </c>
      <c r="B301" s="48" t="s">
        <v>372</v>
      </c>
      <c r="C301" s="43"/>
      <c r="D301" s="18">
        <v>1</v>
      </c>
      <c r="E301" s="18">
        <v>4</v>
      </c>
      <c r="F301" s="18">
        <v>1</v>
      </c>
      <c r="G301" s="43"/>
      <c r="H301" s="277"/>
      <c r="I301" s="273"/>
      <c r="J301" s="272"/>
    </row>
    <row r="302" s="267" customFormat="1" ht="15.6" spans="1:10">
      <c r="A302" s="273">
        <v>4</v>
      </c>
      <c r="B302" s="48" t="s">
        <v>373</v>
      </c>
      <c r="C302" s="43"/>
      <c r="D302" s="18">
        <v>1</v>
      </c>
      <c r="E302" s="18">
        <v>2</v>
      </c>
      <c r="F302" s="43"/>
      <c r="G302" s="43"/>
      <c r="H302" s="277"/>
      <c r="I302" s="273"/>
      <c r="J302" s="272"/>
    </row>
    <row r="303" s="267" customFormat="1" ht="15.6" spans="1:10">
      <c r="A303" s="273">
        <v>5</v>
      </c>
      <c r="B303" s="48" t="s">
        <v>90</v>
      </c>
      <c r="C303" s="43"/>
      <c r="D303" s="18">
        <v>2</v>
      </c>
      <c r="E303" s="43"/>
      <c r="F303" s="43"/>
      <c r="G303" s="43"/>
      <c r="H303" s="277"/>
      <c r="I303" s="273"/>
      <c r="J303" s="272"/>
    </row>
    <row r="304" s="267" customFormat="1" ht="15.6" spans="1:10">
      <c r="A304" s="273">
        <v>6</v>
      </c>
      <c r="B304" s="48" t="s">
        <v>109</v>
      </c>
      <c r="C304" s="18">
        <v>2</v>
      </c>
      <c r="D304" s="18">
        <v>11</v>
      </c>
      <c r="E304" s="43"/>
      <c r="F304" s="43"/>
      <c r="G304" s="43"/>
      <c r="H304" s="277"/>
      <c r="I304" s="273"/>
      <c r="J304" s="272"/>
    </row>
    <row r="305" s="267" customFormat="1" ht="15.6" spans="1:10">
      <c r="A305" s="273"/>
      <c r="B305" s="46" t="s">
        <v>6</v>
      </c>
      <c r="C305" s="13" t="s">
        <v>30</v>
      </c>
      <c r="D305" s="13"/>
      <c r="E305" s="13"/>
      <c r="F305" s="13"/>
      <c r="G305" s="273"/>
      <c r="H305" s="277"/>
      <c r="I305" s="273"/>
      <c r="J305" s="272"/>
    </row>
    <row r="306" s="267" customFormat="1" ht="15.6" spans="1:10">
      <c r="A306" s="273"/>
      <c r="B306" s="47" t="s">
        <v>8</v>
      </c>
      <c r="C306" s="13">
        <v>100</v>
      </c>
      <c r="D306" s="13">
        <v>200</v>
      </c>
      <c r="E306" s="13">
        <v>300</v>
      </c>
      <c r="F306" s="13" t="s">
        <v>31</v>
      </c>
      <c r="G306" s="273"/>
      <c r="H306" s="277"/>
      <c r="I306" s="273"/>
      <c r="J306" s="272"/>
    </row>
    <row r="307" s="267" customFormat="1" ht="15.6" spans="1:10">
      <c r="A307" s="273">
        <v>7</v>
      </c>
      <c r="B307" s="48" t="s">
        <v>32</v>
      </c>
      <c r="C307" s="43"/>
      <c r="D307" s="43"/>
      <c r="E307" s="18">
        <v>1</v>
      </c>
      <c r="F307" s="18">
        <v>14</v>
      </c>
      <c r="G307" s="273"/>
      <c r="H307" s="277"/>
      <c r="I307" s="273"/>
      <c r="J307" s="272"/>
    </row>
    <row r="308" s="267" customFormat="1" ht="15.6" spans="1:10">
      <c r="A308" s="273">
        <v>8</v>
      </c>
      <c r="B308" s="48" t="s">
        <v>65</v>
      </c>
      <c r="C308" s="43"/>
      <c r="D308" s="18">
        <v>2</v>
      </c>
      <c r="E308" s="43"/>
      <c r="F308" s="43"/>
      <c r="G308" s="273"/>
      <c r="H308" s="277"/>
      <c r="I308" s="273"/>
      <c r="J308" s="272"/>
    </row>
    <row r="309" s="267" customFormat="1" ht="15.6" spans="1:10">
      <c r="A309" s="273"/>
      <c r="B309" s="46" t="s">
        <v>6</v>
      </c>
      <c r="C309" s="13" t="s">
        <v>35</v>
      </c>
      <c r="D309" s="13"/>
      <c r="E309" s="13"/>
      <c r="F309" s="13"/>
      <c r="G309" s="273"/>
      <c r="H309" s="277"/>
      <c r="I309" s="273"/>
      <c r="J309" s="272"/>
    </row>
    <row r="310" s="267" customFormat="1" ht="15.6" spans="1:10">
      <c r="A310" s="273"/>
      <c r="B310" s="47" t="s">
        <v>8</v>
      </c>
      <c r="C310" s="13">
        <v>100</v>
      </c>
      <c r="D310" s="13">
        <v>200</v>
      </c>
      <c r="E310" s="13">
        <v>300</v>
      </c>
      <c r="F310" s="13" t="s">
        <v>31</v>
      </c>
      <c r="G310" s="273"/>
      <c r="H310" s="277"/>
      <c r="I310" s="273"/>
      <c r="J310" s="272"/>
    </row>
    <row r="311" s="267" customFormat="1" ht="15.6" spans="1:10">
      <c r="A311" s="273">
        <v>9</v>
      </c>
      <c r="B311" s="48" t="s">
        <v>374</v>
      </c>
      <c r="C311" s="43"/>
      <c r="D311" s="18">
        <v>12</v>
      </c>
      <c r="E311" s="43"/>
      <c r="F311" s="43"/>
      <c r="G311" s="273"/>
      <c r="H311" s="277"/>
      <c r="I311" s="273"/>
      <c r="J311" s="272"/>
    </row>
    <row r="312" s="267" customFormat="1" ht="15.6" spans="1:10">
      <c r="A312" s="273"/>
      <c r="B312" s="50" t="s">
        <v>6</v>
      </c>
      <c r="C312" s="20" t="s">
        <v>7</v>
      </c>
      <c r="D312" s="20"/>
      <c r="E312" s="20"/>
      <c r="F312" s="273"/>
      <c r="G312" s="273"/>
      <c r="H312" s="277"/>
      <c r="I312" s="273"/>
      <c r="J312" s="272"/>
    </row>
    <row r="313" s="267" customFormat="1" ht="15.6" spans="1:10">
      <c r="A313" s="273"/>
      <c r="B313" s="50"/>
      <c r="C313" s="20"/>
      <c r="D313" s="20"/>
      <c r="E313" s="20"/>
      <c r="F313" s="273"/>
      <c r="G313" s="273"/>
      <c r="H313" s="277"/>
      <c r="I313" s="273"/>
      <c r="J313" s="272"/>
    </row>
    <row r="314" s="267" customFormat="1" ht="15.6" spans="1:10">
      <c r="A314" s="273"/>
      <c r="B314" s="49" t="s">
        <v>8</v>
      </c>
      <c r="C314" s="22" t="s">
        <v>9</v>
      </c>
      <c r="D314" s="22" t="s">
        <v>10</v>
      </c>
      <c r="E314" s="22" t="s">
        <v>11</v>
      </c>
      <c r="F314" s="273"/>
      <c r="G314" s="273"/>
      <c r="H314" s="277"/>
      <c r="I314" s="273"/>
      <c r="J314" s="272"/>
    </row>
    <row r="315" s="267" customFormat="1" ht="15.6" spans="1:10">
      <c r="A315" s="273">
        <v>10</v>
      </c>
      <c r="B315" s="49" t="s">
        <v>111</v>
      </c>
      <c r="C315" s="23">
        <v>39</v>
      </c>
      <c r="D315" s="22"/>
      <c r="E315" s="22"/>
      <c r="F315" s="273"/>
      <c r="G315" s="273"/>
      <c r="H315" s="277"/>
      <c r="I315" s="273"/>
      <c r="J315" s="272"/>
    </row>
    <row r="316" s="267" customFormat="1" ht="15.6" spans="1:10">
      <c r="A316" s="273">
        <v>11</v>
      </c>
      <c r="B316" s="49" t="s">
        <v>96</v>
      </c>
      <c r="C316" s="23">
        <v>23.6</v>
      </c>
      <c r="D316" s="22"/>
      <c r="E316" s="22"/>
      <c r="F316" s="273"/>
      <c r="G316" s="273"/>
      <c r="H316" s="277"/>
      <c r="I316" s="273"/>
      <c r="J316" s="272"/>
    </row>
    <row r="317" s="267" customFormat="1" ht="15.6" spans="1:10">
      <c r="A317" s="273">
        <v>12</v>
      </c>
      <c r="B317" s="49" t="s">
        <v>70</v>
      </c>
      <c r="C317" s="23">
        <v>32.2</v>
      </c>
      <c r="D317" s="22"/>
      <c r="E317" s="22"/>
      <c r="F317" s="273"/>
      <c r="G317" s="273"/>
      <c r="H317" s="277"/>
      <c r="I317" s="273"/>
      <c r="J317" s="272"/>
    </row>
    <row r="318" s="267" customFormat="1" ht="15.6" spans="1:10">
      <c r="A318" s="273">
        <v>13</v>
      </c>
      <c r="B318" s="49" t="s">
        <v>363</v>
      </c>
      <c r="C318" s="23">
        <v>9.6</v>
      </c>
      <c r="D318" s="22"/>
      <c r="E318" s="22"/>
      <c r="F318" s="273"/>
      <c r="G318" s="273"/>
      <c r="H318" s="277"/>
      <c r="I318" s="273"/>
      <c r="J318" s="272"/>
    </row>
    <row r="319" s="267" customFormat="1" ht="15.6" spans="1:10">
      <c r="A319" s="273">
        <v>14</v>
      </c>
      <c r="B319" s="49" t="s">
        <v>91</v>
      </c>
      <c r="C319" s="23">
        <v>55.1</v>
      </c>
      <c r="D319" s="22"/>
      <c r="E319" s="22"/>
      <c r="F319" s="273"/>
      <c r="G319" s="273"/>
      <c r="H319" s="277"/>
      <c r="I319" s="273"/>
      <c r="J319" s="272"/>
    </row>
    <row r="320" s="267" customFormat="1" ht="15.6" spans="1:10">
      <c r="A320" s="273">
        <v>15</v>
      </c>
      <c r="B320" s="49" t="s">
        <v>80</v>
      </c>
      <c r="C320" s="23">
        <v>28.8</v>
      </c>
      <c r="D320" s="24"/>
      <c r="E320" s="24"/>
      <c r="F320" s="273"/>
      <c r="G320" s="273"/>
      <c r="H320" s="277"/>
      <c r="I320" s="273"/>
      <c r="J320" s="272"/>
    </row>
    <row r="321" s="267" customFormat="1" ht="15.6" spans="1:10">
      <c r="A321" s="273">
        <v>16</v>
      </c>
      <c r="B321" s="49" t="s">
        <v>33</v>
      </c>
      <c r="C321" s="23">
        <v>89.7</v>
      </c>
      <c r="D321" s="24"/>
      <c r="E321" s="24"/>
      <c r="F321" s="273"/>
      <c r="G321" s="273"/>
      <c r="H321" s="277"/>
      <c r="I321" s="273"/>
      <c r="J321" s="272"/>
    </row>
    <row r="322" s="267" customFormat="1" ht="15.6" spans="1:10">
      <c r="A322" s="273">
        <v>17</v>
      </c>
      <c r="B322" s="49" t="s">
        <v>92</v>
      </c>
      <c r="C322" s="23">
        <v>200</v>
      </c>
      <c r="D322" s="24"/>
      <c r="E322" s="24"/>
      <c r="F322" s="273"/>
      <c r="G322" s="273"/>
      <c r="H322" s="277"/>
      <c r="I322" s="273"/>
      <c r="J322" s="272"/>
    </row>
    <row r="323" s="267" customFormat="1" ht="15.6" spans="1:10">
      <c r="A323" s="273"/>
      <c r="B323" s="29" t="s">
        <v>128</v>
      </c>
      <c r="C323" s="26">
        <v>80</v>
      </c>
      <c r="D323" s="26"/>
      <c r="E323" s="26"/>
      <c r="F323" s="273"/>
      <c r="G323" s="273"/>
      <c r="H323" s="277"/>
      <c r="I323" s="273"/>
      <c r="J323" s="272"/>
    </row>
    <row r="324" s="267" customFormat="1" ht="15.6" spans="1:10">
      <c r="A324" s="273"/>
      <c r="B324" s="29" t="s">
        <v>40</v>
      </c>
      <c r="C324" s="26" t="s">
        <v>41</v>
      </c>
      <c r="D324" s="26"/>
      <c r="E324" s="26"/>
      <c r="F324" s="273"/>
      <c r="G324" s="273"/>
      <c r="H324" s="277"/>
      <c r="I324" s="273"/>
      <c r="J324" s="272"/>
    </row>
    <row r="325" s="267" customFormat="1" ht="15.6" spans="1:10">
      <c r="A325" s="273"/>
      <c r="B325" s="29"/>
      <c r="C325" s="13" t="s">
        <v>42</v>
      </c>
      <c r="D325" s="13" t="s">
        <v>43</v>
      </c>
      <c r="E325" s="13" t="s">
        <v>44</v>
      </c>
      <c r="F325" s="273"/>
      <c r="G325" s="273"/>
      <c r="H325" s="277"/>
      <c r="I325" s="273"/>
      <c r="J325" s="272"/>
    </row>
    <row r="326" s="267" customFormat="1" ht="15.6" spans="1:10">
      <c r="A326" s="273">
        <v>18</v>
      </c>
      <c r="B326" s="47" t="s">
        <v>334</v>
      </c>
      <c r="C326" s="16"/>
      <c r="D326" s="16"/>
      <c r="E326" s="18">
        <v>61.1</v>
      </c>
      <c r="F326" s="273"/>
      <c r="G326" s="273"/>
      <c r="H326" s="277"/>
      <c r="I326" s="273"/>
      <c r="J326" s="272"/>
    </row>
    <row r="327" s="267" customFormat="1" ht="15.6" spans="1:10">
      <c r="A327" s="273">
        <v>19</v>
      </c>
      <c r="B327" s="47" t="s">
        <v>191</v>
      </c>
      <c r="C327" s="16"/>
      <c r="D327" s="16"/>
      <c r="E327" s="18">
        <v>295.3</v>
      </c>
      <c r="F327" s="273"/>
      <c r="G327" s="273"/>
      <c r="H327" s="277"/>
      <c r="I327" s="273"/>
      <c r="J327" s="272"/>
    </row>
    <row r="328" s="267" customFormat="1" ht="15.6" spans="1:10">
      <c r="A328" s="273"/>
      <c r="B328" s="29" t="s">
        <v>40</v>
      </c>
      <c r="C328" s="26" t="s">
        <v>46</v>
      </c>
      <c r="D328" s="273"/>
      <c r="E328" s="273"/>
      <c r="F328" s="273"/>
      <c r="G328" s="273"/>
      <c r="H328" s="277"/>
      <c r="I328" s="273"/>
      <c r="J328" s="272"/>
    </row>
    <row r="329" s="267" customFormat="1" ht="15.6" spans="1:10">
      <c r="A329" s="273"/>
      <c r="B329" s="29"/>
      <c r="C329" s="26" t="s">
        <v>47</v>
      </c>
      <c r="D329" s="273"/>
      <c r="E329" s="273"/>
      <c r="F329" s="273"/>
      <c r="G329" s="273"/>
      <c r="H329" s="277"/>
      <c r="I329" s="273"/>
      <c r="J329" s="272"/>
    </row>
    <row r="330" s="267" customFormat="1" ht="15.6" spans="1:10">
      <c r="A330" s="273">
        <v>20</v>
      </c>
      <c r="B330" s="30" t="s">
        <v>206</v>
      </c>
      <c r="C330" s="18">
        <v>3.6</v>
      </c>
      <c r="D330" s="273"/>
      <c r="E330" s="273"/>
      <c r="F330" s="273"/>
      <c r="G330" s="273"/>
      <c r="H330" s="277"/>
      <c r="I330" s="273"/>
      <c r="J330" s="272"/>
    </row>
    <row r="331" s="267" customFormat="1" ht="15.6" spans="1:10">
      <c r="A331" s="273">
        <v>21</v>
      </c>
      <c r="B331" s="30" t="s">
        <v>192</v>
      </c>
      <c r="C331" s="18">
        <v>17.2</v>
      </c>
      <c r="D331" s="273"/>
      <c r="E331" s="273"/>
      <c r="F331" s="273"/>
      <c r="G331" s="273"/>
      <c r="H331" s="277"/>
      <c r="I331" s="273"/>
      <c r="J331" s="272"/>
    </row>
    <row r="332" s="267" customFormat="1" ht="15.6" spans="1:10">
      <c r="A332" s="273">
        <v>22</v>
      </c>
      <c r="B332" s="30" t="s">
        <v>143</v>
      </c>
      <c r="C332" s="18">
        <v>37.7</v>
      </c>
      <c r="D332" s="273"/>
      <c r="E332" s="273"/>
      <c r="F332" s="273"/>
      <c r="G332" s="273"/>
      <c r="H332" s="277"/>
      <c r="I332" s="273"/>
      <c r="J332" s="272"/>
    </row>
    <row r="333" s="267" customFormat="1" ht="15.6" spans="1:10">
      <c r="A333" s="273">
        <v>23</v>
      </c>
      <c r="B333" s="30" t="s">
        <v>350</v>
      </c>
      <c r="C333" s="18">
        <v>47.8</v>
      </c>
      <c r="D333" s="273"/>
      <c r="E333" s="273"/>
      <c r="F333" s="273"/>
      <c r="G333" s="273"/>
      <c r="H333" s="277"/>
      <c r="I333" s="273"/>
      <c r="J333" s="272"/>
    </row>
    <row r="334" s="267" customFormat="1" ht="15.6" spans="1:10">
      <c r="A334" s="273">
        <v>24</v>
      </c>
      <c r="B334" s="30" t="s">
        <v>258</v>
      </c>
      <c r="C334" s="18">
        <v>12.1</v>
      </c>
      <c r="D334" s="273"/>
      <c r="E334" s="273"/>
      <c r="F334" s="273"/>
      <c r="G334" s="273"/>
      <c r="H334" s="277"/>
      <c r="I334" s="273"/>
      <c r="J334" s="272"/>
    </row>
    <row r="335" s="267" customFormat="1" ht="15.6" spans="1:10">
      <c r="A335" s="273">
        <v>25</v>
      </c>
      <c r="B335" s="30" t="s">
        <v>48</v>
      </c>
      <c r="C335" s="18">
        <v>16</v>
      </c>
      <c r="D335" s="273"/>
      <c r="E335" s="273"/>
      <c r="F335" s="273"/>
      <c r="G335" s="273"/>
      <c r="H335" s="277"/>
      <c r="I335" s="273"/>
      <c r="J335" s="272"/>
    </row>
    <row r="336" s="267" customFormat="1" ht="15.6" spans="1:10">
      <c r="A336" s="273"/>
      <c r="B336" s="29" t="s">
        <v>241</v>
      </c>
      <c r="C336" s="26">
        <v>100</v>
      </c>
      <c r="D336" s="26"/>
      <c r="E336" s="26"/>
      <c r="F336" s="273"/>
      <c r="G336" s="273"/>
      <c r="H336" s="277"/>
      <c r="I336" s="273"/>
      <c r="J336" s="272"/>
    </row>
    <row r="337" s="267" customFormat="1" ht="15.6" spans="1:10">
      <c r="A337" s="273"/>
      <c r="B337" s="46" t="s">
        <v>6</v>
      </c>
      <c r="C337" s="26" t="s">
        <v>49</v>
      </c>
      <c r="D337" s="26"/>
      <c r="E337" s="26"/>
      <c r="F337" s="273"/>
      <c r="G337" s="273"/>
      <c r="H337" s="277"/>
      <c r="I337" s="273"/>
      <c r="J337" s="272"/>
    </row>
    <row r="338" s="267" customFormat="1" ht="15.6" spans="1:10">
      <c r="A338" s="273"/>
      <c r="B338" s="47" t="s">
        <v>50</v>
      </c>
      <c r="C338" s="26">
        <v>100</v>
      </c>
      <c r="D338" s="26">
        <v>200</v>
      </c>
      <c r="E338" s="26" t="s">
        <v>51</v>
      </c>
      <c r="F338" s="273"/>
      <c r="G338" s="273"/>
      <c r="H338" s="277"/>
      <c r="I338" s="273"/>
      <c r="J338" s="272"/>
    </row>
    <row r="339" s="267" customFormat="1" ht="15.6" spans="1:10">
      <c r="A339" s="273">
        <v>27</v>
      </c>
      <c r="B339" s="48" t="s">
        <v>55</v>
      </c>
      <c r="C339" s="43"/>
      <c r="D339" s="18">
        <v>2</v>
      </c>
      <c r="E339" s="18">
        <v>12</v>
      </c>
      <c r="F339" s="273"/>
      <c r="G339" s="273"/>
      <c r="H339" s="277"/>
      <c r="I339" s="273"/>
      <c r="J339" s="272"/>
    </row>
    <row r="340" s="267" customFormat="1" ht="31.2" spans="1:10">
      <c r="A340" s="273" t="s">
        <v>375</v>
      </c>
      <c r="B340" s="273"/>
      <c r="C340" s="273"/>
      <c r="D340" s="273"/>
      <c r="E340" s="273"/>
      <c r="F340" s="273"/>
      <c r="G340" s="273"/>
      <c r="H340" s="284" t="s">
        <v>376</v>
      </c>
      <c r="I340" s="275" t="s">
        <v>4</v>
      </c>
    </row>
    <row r="341" s="267" customFormat="1" ht="15.6" spans="1:10">
      <c r="A341" s="276" t="s">
        <v>5</v>
      </c>
      <c r="B341" s="50" t="s">
        <v>6</v>
      </c>
      <c r="C341" s="20" t="s">
        <v>37</v>
      </c>
      <c r="D341" s="20"/>
      <c r="E341" s="20"/>
      <c r="F341" s="20" t="s">
        <v>7</v>
      </c>
      <c r="G341" s="20"/>
      <c r="H341" s="20"/>
      <c r="I341" s="273"/>
      <c r="J341" s="272"/>
    </row>
    <row r="342" s="267" customFormat="1" ht="15.6" spans="1:10">
      <c r="A342" s="273"/>
      <c r="B342" s="50"/>
      <c r="C342" s="20"/>
      <c r="D342" s="20"/>
      <c r="E342" s="20"/>
      <c r="F342" s="20"/>
      <c r="G342" s="20"/>
      <c r="H342" s="20"/>
      <c r="I342" s="273"/>
      <c r="J342" s="272"/>
    </row>
    <row r="343" s="267" customFormat="1" ht="15.6" spans="1:10">
      <c r="A343" s="273"/>
      <c r="B343" s="49" t="s">
        <v>8</v>
      </c>
      <c r="C343" s="22" t="s">
        <v>9</v>
      </c>
      <c r="D343" s="22" t="s">
        <v>10</v>
      </c>
      <c r="E343" s="22" t="s">
        <v>11</v>
      </c>
      <c r="F343" s="22" t="s">
        <v>9</v>
      </c>
      <c r="G343" s="22" t="s">
        <v>10</v>
      </c>
      <c r="H343" s="32" t="s">
        <v>11</v>
      </c>
      <c r="I343" s="273"/>
      <c r="J343" s="272"/>
    </row>
    <row r="344" s="267" customFormat="1" ht="15.6" spans="1:10">
      <c r="A344" s="273"/>
      <c r="B344" s="29" t="s">
        <v>128</v>
      </c>
      <c r="C344" s="26"/>
      <c r="D344" s="273"/>
      <c r="E344" s="273"/>
      <c r="F344" s="273">
        <v>100</v>
      </c>
      <c r="G344" s="273"/>
      <c r="H344" s="277"/>
      <c r="I344" s="273"/>
      <c r="J344" s="272"/>
    </row>
    <row r="345" s="267" customFormat="1" ht="15.6" spans="1:10">
      <c r="A345" s="273"/>
      <c r="B345" s="29" t="s">
        <v>92</v>
      </c>
      <c r="C345" s="26"/>
      <c r="D345" s="273"/>
      <c r="E345" s="273"/>
      <c r="F345" s="273">
        <v>164.1</v>
      </c>
      <c r="G345" s="273"/>
      <c r="H345" s="277"/>
      <c r="I345" s="273"/>
      <c r="J345" s="272"/>
    </row>
    <row r="346" s="267" customFormat="1" ht="31.2" spans="1:10">
      <c r="A346" s="273" t="s">
        <v>377</v>
      </c>
      <c r="B346" s="273"/>
      <c r="C346" s="273"/>
      <c r="D346" s="273"/>
      <c r="E346" s="273"/>
      <c r="F346" s="273"/>
      <c r="G346" s="273"/>
      <c r="H346" s="284" t="s">
        <v>378</v>
      </c>
      <c r="I346" s="275" t="s">
        <v>4</v>
      </c>
    </row>
    <row r="347" s="267" customFormat="1" ht="15.6" spans="1:10">
      <c r="A347" s="276" t="s">
        <v>5</v>
      </c>
      <c r="B347" s="46" t="s">
        <v>6</v>
      </c>
      <c r="C347" s="13" t="s">
        <v>30</v>
      </c>
      <c r="D347" s="13"/>
      <c r="E347" s="13"/>
      <c r="F347" s="13"/>
      <c r="G347" s="273"/>
      <c r="H347" s="277"/>
      <c r="I347" s="273"/>
      <c r="J347" s="272"/>
    </row>
    <row r="348" s="267" customFormat="1" ht="15.6" spans="1:10">
      <c r="A348" s="273"/>
      <c r="B348" s="47" t="s">
        <v>8</v>
      </c>
      <c r="C348" s="13">
        <v>100</v>
      </c>
      <c r="D348" s="13">
        <v>200</v>
      </c>
      <c r="E348" s="13">
        <v>300</v>
      </c>
      <c r="F348" s="13" t="s">
        <v>31</v>
      </c>
      <c r="G348" s="273"/>
      <c r="H348" s="277"/>
      <c r="I348" s="273"/>
      <c r="J348" s="272"/>
    </row>
    <row r="349" s="267" customFormat="1" ht="15.6" spans="1:10">
      <c r="A349" s="273">
        <v>1</v>
      </c>
      <c r="B349" s="48" t="s">
        <v>38</v>
      </c>
      <c r="C349" s="18">
        <v>1</v>
      </c>
      <c r="D349" s="43"/>
      <c r="E349" s="43"/>
      <c r="F349" s="43"/>
      <c r="G349" s="273"/>
      <c r="H349" s="277"/>
      <c r="I349" s="273"/>
      <c r="J349" s="272"/>
    </row>
    <row r="350" s="267" customFormat="1" ht="15.6" spans="1:10">
      <c r="A350" s="273"/>
      <c r="B350" s="50" t="s">
        <v>6</v>
      </c>
      <c r="C350" s="20" t="s">
        <v>7</v>
      </c>
      <c r="D350" s="20"/>
      <c r="E350" s="20"/>
      <c r="F350" s="273"/>
      <c r="G350" s="273"/>
      <c r="H350" s="277"/>
      <c r="I350" s="273"/>
      <c r="J350" s="272"/>
    </row>
    <row r="351" s="267" customFormat="1" ht="15.6" spans="1:10">
      <c r="A351" s="273"/>
      <c r="B351" s="50"/>
      <c r="C351" s="20"/>
      <c r="D351" s="20"/>
      <c r="E351" s="20"/>
      <c r="F351" s="273"/>
      <c r="G351" s="273"/>
      <c r="H351" s="277"/>
      <c r="I351" s="273"/>
      <c r="J351" s="272"/>
    </row>
    <row r="352" s="267" customFormat="1" ht="15.6" spans="1:10">
      <c r="A352" s="273"/>
      <c r="B352" s="49" t="s">
        <v>8</v>
      </c>
      <c r="C352" s="22" t="s">
        <v>9</v>
      </c>
      <c r="D352" s="22" t="s">
        <v>10</v>
      </c>
      <c r="E352" s="22" t="s">
        <v>11</v>
      </c>
      <c r="F352" s="273"/>
      <c r="G352" s="273"/>
      <c r="H352" s="277"/>
      <c r="I352" s="273"/>
      <c r="J352" s="272"/>
    </row>
    <row r="353" s="267" customFormat="1" ht="15.6" spans="1:10">
      <c r="A353" s="273">
        <v>3</v>
      </c>
      <c r="B353" s="49" t="s">
        <v>80</v>
      </c>
      <c r="C353" s="23">
        <v>6.9</v>
      </c>
      <c r="D353" s="24"/>
      <c r="E353" s="24"/>
      <c r="F353" s="273"/>
      <c r="G353" s="273"/>
      <c r="H353" s="277"/>
      <c r="I353" s="273"/>
      <c r="J353" s="272"/>
    </row>
    <row r="354" s="267" customFormat="1" ht="15.6" spans="1:10">
      <c r="A354" s="273">
        <v>4</v>
      </c>
      <c r="B354" s="49" t="s">
        <v>81</v>
      </c>
      <c r="C354" s="23">
        <v>10</v>
      </c>
      <c r="D354" s="24"/>
      <c r="E354" s="24"/>
      <c r="F354" s="273"/>
      <c r="G354" s="273"/>
      <c r="H354" s="277"/>
      <c r="I354" s="273"/>
      <c r="J354" s="272"/>
    </row>
    <row r="355" s="267" customFormat="1" ht="15.6" spans="1:10">
      <c r="A355" s="273"/>
      <c r="B355" s="29" t="s">
        <v>40</v>
      </c>
      <c r="C355" s="26" t="s">
        <v>46</v>
      </c>
      <c r="D355" s="273"/>
      <c r="E355" s="273"/>
      <c r="F355" s="273"/>
      <c r="G355" s="273"/>
      <c r="H355" s="277"/>
      <c r="I355" s="273"/>
      <c r="J355" s="272"/>
    </row>
    <row r="356" s="267" customFormat="1" ht="15.6" spans="1:10">
      <c r="A356" s="273"/>
      <c r="B356" s="29"/>
      <c r="C356" s="26" t="s">
        <v>47</v>
      </c>
      <c r="D356" s="273"/>
      <c r="E356" s="273"/>
      <c r="F356" s="273"/>
      <c r="G356" s="273"/>
      <c r="H356" s="277"/>
      <c r="I356" s="273"/>
      <c r="J356" s="272"/>
    </row>
    <row r="357" s="267" customFormat="1" ht="15.6" spans="1:10">
      <c r="A357" s="273">
        <v>5</v>
      </c>
      <c r="B357" s="30" t="s">
        <v>48</v>
      </c>
      <c r="C357" s="18">
        <v>14</v>
      </c>
      <c r="D357" s="273"/>
      <c r="E357" s="273"/>
      <c r="F357" s="273"/>
      <c r="G357" s="273"/>
      <c r="H357" s="277"/>
      <c r="I357" s="273"/>
      <c r="J357" s="272"/>
    </row>
    <row r="358" s="267" customFormat="1" ht="31.2" spans="1:10">
      <c r="A358" s="273" t="s">
        <v>379</v>
      </c>
      <c r="B358" s="273"/>
      <c r="C358" s="273"/>
      <c r="D358" s="273"/>
      <c r="E358" s="273"/>
      <c r="F358" s="273"/>
      <c r="G358" s="273"/>
      <c r="H358" s="284" t="s">
        <v>380</v>
      </c>
      <c r="I358" s="275" t="s">
        <v>4</v>
      </c>
    </row>
    <row r="359" s="267" customFormat="1" ht="15.6" spans="1:10">
      <c r="A359" s="276" t="s">
        <v>5</v>
      </c>
      <c r="B359" s="46" t="s">
        <v>6</v>
      </c>
      <c r="C359" s="13" t="s">
        <v>24</v>
      </c>
      <c r="D359" s="13"/>
      <c r="E359" s="13"/>
      <c r="F359" s="13"/>
      <c r="G359" s="13"/>
      <c r="H359" s="277"/>
      <c r="I359" s="273"/>
      <c r="J359" s="272"/>
    </row>
    <row r="360" s="267" customFormat="1" ht="15.6" spans="1:10">
      <c r="A360" s="273"/>
      <c r="B360" s="47" t="s">
        <v>16</v>
      </c>
      <c r="C360" s="13" t="s">
        <v>17</v>
      </c>
      <c r="D360" s="13" t="s">
        <v>18</v>
      </c>
      <c r="E360" s="13" t="s">
        <v>19</v>
      </c>
      <c r="F360" s="13" t="s">
        <v>20</v>
      </c>
      <c r="G360" s="13" t="s">
        <v>21</v>
      </c>
      <c r="H360" s="277"/>
      <c r="I360" s="273"/>
      <c r="J360" s="272"/>
    </row>
    <row r="361" s="267" customFormat="1" ht="15.6" spans="1:10">
      <c r="A361" s="273">
        <v>1</v>
      </c>
      <c r="B361" s="48" t="s">
        <v>61</v>
      </c>
      <c r="C361" s="18">
        <v>9</v>
      </c>
      <c r="D361" s="43"/>
      <c r="E361" s="43"/>
      <c r="F361" s="43"/>
      <c r="G361" s="43"/>
      <c r="H361" s="277"/>
      <c r="I361" s="273"/>
      <c r="J361" s="272"/>
    </row>
    <row r="362" s="267" customFormat="1" ht="15.6" spans="1:10">
      <c r="A362" s="273">
        <v>2</v>
      </c>
      <c r="B362" s="48" t="s">
        <v>381</v>
      </c>
      <c r="C362" s="43"/>
      <c r="D362" s="43"/>
      <c r="E362" s="18">
        <v>4</v>
      </c>
      <c r="F362" s="43"/>
      <c r="G362" s="43"/>
      <c r="H362" s="277"/>
      <c r="I362" s="273"/>
      <c r="J362" s="272"/>
    </row>
    <row r="363" s="267" customFormat="1" ht="15.6" spans="1:10">
      <c r="A363" s="273">
        <v>3</v>
      </c>
      <c r="B363" s="48" t="s">
        <v>382</v>
      </c>
      <c r="C363" s="43"/>
      <c r="D363" s="18">
        <v>1</v>
      </c>
      <c r="E363" s="18">
        <v>4</v>
      </c>
      <c r="F363" s="43"/>
      <c r="G363" s="43"/>
      <c r="H363" s="277"/>
      <c r="I363" s="273"/>
      <c r="J363" s="272"/>
    </row>
    <row r="364" s="267" customFormat="1" ht="15.6" spans="1:10">
      <c r="A364" s="273">
        <v>4</v>
      </c>
      <c r="B364" s="48" t="s">
        <v>90</v>
      </c>
      <c r="C364" s="43"/>
      <c r="D364" s="18">
        <v>2</v>
      </c>
      <c r="E364" s="18">
        <v>1</v>
      </c>
      <c r="F364" s="43"/>
      <c r="G364" s="43"/>
      <c r="H364" s="277"/>
      <c r="I364" s="273"/>
      <c r="J364" s="272"/>
    </row>
    <row r="365" s="267" customFormat="1" ht="15.6" spans="1:10">
      <c r="A365" s="273"/>
      <c r="B365" s="46" t="s">
        <v>6</v>
      </c>
      <c r="C365" s="13" t="s">
        <v>30</v>
      </c>
      <c r="D365" s="13"/>
      <c r="E365" s="13"/>
      <c r="F365" s="13"/>
      <c r="G365" s="273"/>
      <c r="H365" s="277"/>
      <c r="I365" s="273"/>
      <c r="J365" s="272"/>
    </row>
    <row r="366" s="267" customFormat="1" ht="15.6" spans="1:10">
      <c r="A366" s="273"/>
      <c r="B366" s="47" t="s">
        <v>8</v>
      </c>
      <c r="C366" s="13">
        <v>100</v>
      </c>
      <c r="D366" s="13">
        <v>200</v>
      </c>
      <c r="E366" s="13">
        <v>300</v>
      </c>
      <c r="F366" s="13" t="s">
        <v>31</v>
      </c>
      <c r="G366" s="273"/>
      <c r="H366" s="277"/>
      <c r="I366" s="273"/>
      <c r="J366" s="272"/>
    </row>
    <row r="367" s="267" customFormat="1" ht="15.6" spans="1:10">
      <c r="A367" s="273">
        <v>5</v>
      </c>
      <c r="B367" s="48" t="s">
        <v>32</v>
      </c>
      <c r="C367" s="43"/>
      <c r="D367" s="43"/>
      <c r="E367" s="18">
        <v>12</v>
      </c>
      <c r="F367" s="18">
        <v>1</v>
      </c>
      <c r="G367" s="273"/>
      <c r="H367" s="277"/>
      <c r="I367" s="273"/>
      <c r="J367" s="272"/>
    </row>
    <row r="368" s="267" customFormat="1" ht="15.6" spans="1:10">
      <c r="A368" s="273"/>
      <c r="B368" s="46" t="s">
        <v>6</v>
      </c>
      <c r="C368" s="13" t="s">
        <v>35</v>
      </c>
      <c r="D368" s="13"/>
      <c r="E368" s="13"/>
      <c r="F368" s="13"/>
      <c r="G368" s="273"/>
      <c r="H368" s="277"/>
      <c r="I368" s="273"/>
      <c r="J368" s="272"/>
    </row>
    <row r="369" s="267" customFormat="1" ht="15.6" spans="1:10">
      <c r="A369" s="273"/>
      <c r="B369" s="47" t="s">
        <v>8</v>
      </c>
      <c r="C369" s="13">
        <v>100</v>
      </c>
      <c r="D369" s="13">
        <v>200</v>
      </c>
      <c r="E369" s="13">
        <v>300</v>
      </c>
      <c r="F369" s="13" t="s">
        <v>31</v>
      </c>
      <c r="G369" s="273"/>
      <c r="H369" s="277"/>
      <c r="I369" s="273"/>
      <c r="J369" s="272"/>
    </row>
    <row r="370" s="267" customFormat="1" ht="15.6" spans="1:10">
      <c r="A370" s="273">
        <v>6</v>
      </c>
      <c r="B370" s="48" t="s">
        <v>142</v>
      </c>
      <c r="C370" s="43"/>
      <c r="D370" s="18">
        <v>12</v>
      </c>
      <c r="E370" s="43"/>
      <c r="F370" s="43"/>
      <c r="G370" s="273"/>
      <c r="H370" s="277"/>
      <c r="I370" s="273"/>
      <c r="J370" s="272"/>
    </row>
    <row r="371" s="267" customFormat="1" ht="15.6" spans="1:10">
      <c r="A371" s="273"/>
      <c r="B371" s="50" t="s">
        <v>6</v>
      </c>
      <c r="C371" s="20" t="s">
        <v>7</v>
      </c>
      <c r="D371" s="20"/>
      <c r="E371" s="20"/>
      <c r="F371" s="273"/>
      <c r="G371" s="273"/>
      <c r="H371" s="277"/>
      <c r="I371" s="273"/>
      <c r="J371" s="272"/>
    </row>
    <row r="372" s="267" customFormat="1" ht="15.6" spans="1:10">
      <c r="A372" s="273"/>
      <c r="B372" s="50"/>
      <c r="C372" s="20"/>
      <c r="D372" s="20"/>
      <c r="E372" s="20"/>
      <c r="F372" s="273"/>
      <c r="G372" s="273"/>
      <c r="H372" s="277"/>
      <c r="I372" s="273"/>
      <c r="J372" s="272"/>
    </row>
    <row r="373" s="267" customFormat="1" ht="15.6" spans="1:10">
      <c r="A373" s="273"/>
      <c r="B373" s="49" t="s">
        <v>8</v>
      </c>
      <c r="C373" s="22" t="s">
        <v>9</v>
      </c>
      <c r="D373" s="22" t="s">
        <v>10</v>
      </c>
      <c r="E373" s="22" t="s">
        <v>11</v>
      </c>
      <c r="F373" s="273"/>
      <c r="G373" s="273"/>
      <c r="H373" s="277"/>
      <c r="I373" s="273"/>
      <c r="J373" s="272"/>
    </row>
    <row r="374" s="267" customFormat="1" ht="15.6" spans="1:10">
      <c r="A374" s="273">
        <v>7</v>
      </c>
      <c r="B374" s="49" t="s">
        <v>63</v>
      </c>
      <c r="C374" s="23">
        <v>19.1</v>
      </c>
      <c r="D374" s="23">
        <v>74.8</v>
      </c>
      <c r="E374" s="24"/>
      <c r="F374" s="273"/>
      <c r="G374" s="273"/>
      <c r="H374" s="277"/>
      <c r="I374" s="273"/>
      <c r="J374" s="272"/>
    </row>
    <row r="375" s="267" customFormat="1" ht="15.6" spans="1:10">
      <c r="A375" s="273">
        <v>8</v>
      </c>
      <c r="B375" s="49" t="s">
        <v>111</v>
      </c>
      <c r="C375" s="23">
        <v>49.4</v>
      </c>
      <c r="D375" s="24"/>
      <c r="E375" s="24"/>
      <c r="F375" s="273"/>
      <c r="G375" s="273"/>
      <c r="H375" s="277"/>
      <c r="I375" s="273"/>
      <c r="J375" s="272"/>
    </row>
    <row r="376" s="267" customFormat="1" ht="15.6" spans="1:10">
      <c r="A376" s="273">
        <v>9</v>
      </c>
      <c r="B376" s="49" t="s">
        <v>96</v>
      </c>
      <c r="C376" s="23">
        <v>89.1</v>
      </c>
      <c r="D376" s="24"/>
      <c r="E376" s="24"/>
      <c r="F376" s="273"/>
      <c r="G376" s="273"/>
      <c r="H376" s="277"/>
      <c r="I376" s="273"/>
      <c r="J376" s="272"/>
    </row>
    <row r="377" s="267" customFormat="1" ht="15.6" spans="1:10">
      <c r="A377" s="273">
        <v>10</v>
      </c>
      <c r="B377" s="49" t="s">
        <v>117</v>
      </c>
      <c r="C377" s="23">
        <v>14.3</v>
      </c>
      <c r="D377" s="24"/>
      <c r="E377" s="24"/>
      <c r="F377" s="273"/>
      <c r="G377" s="273"/>
      <c r="H377" s="277"/>
      <c r="I377" s="273"/>
      <c r="J377" s="272"/>
    </row>
    <row r="378" s="267" customFormat="1" ht="15.6" spans="1:10">
      <c r="A378" s="273">
        <v>11</v>
      </c>
      <c r="B378" s="49" t="s">
        <v>118</v>
      </c>
      <c r="C378" s="23">
        <v>44.5</v>
      </c>
      <c r="D378" s="24"/>
      <c r="E378" s="24"/>
      <c r="F378" s="273"/>
      <c r="G378" s="273"/>
      <c r="H378" s="277"/>
      <c r="I378" s="273"/>
      <c r="J378" s="272"/>
    </row>
    <row r="379" s="267" customFormat="1" ht="15.6" spans="1:10">
      <c r="A379" s="273">
        <v>12</v>
      </c>
      <c r="B379" s="49" t="s">
        <v>39</v>
      </c>
      <c r="C379" s="24"/>
      <c r="D379" s="23">
        <v>7.9</v>
      </c>
      <c r="E379" s="24"/>
      <c r="F379" s="273"/>
      <c r="G379" s="273"/>
      <c r="H379" s="277"/>
      <c r="I379" s="273"/>
      <c r="J379" s="272"/>
    </row>
    <row r="380" s="267" customFormat="1" ht="15.6" spans="1:10">
      <c r="A380" s="273">
        <v>13</v>
      </c>
      <c r="B380" s="49" t="s">
        <v>91</v>
      </c>
      <c r="C380" s="23">
        <v>14</v>
      </c>
      <c r="D380" s="24"/>
      <c r="E380" s="24"/>
      <c r="F380" s="273"/>
      <c r="G380" s="273"/>
      <c r="H380" s="277"/>
      <c r="I380" s="273"/>
      <c r="J380" s="272"/>
    </row>
    <row r="381" s="267" customFormat="1" ht="15.6" spans="1:10">
      <c r="A381" s="273">
        <v>14</v>
      </c>
      <c r="B381" s="49" t="s">
        <v>80</v>
      </c>
      <c r="C381" s="23">
        <v>9.8</v>
      </c>
      <c r="D381" s="24"/>
      <c r="E381" s="24"/>
      <c r="F381" s="273"/>
      <c r="G381" s="273"/>
      <c r="H381" s="277"/>
      <c r="I381" s="273"/>
      <c r="J381" s="272"/>
    </row>
    <row r="382" s="267" customFormat="1" ht="15.6" spans="1:10">
      <c r="A382" s="273">
        <v>15</v>
      </c>
      <c r="B382" s="49" t="s">
        <v>33</v>
      </c>
      <c r="C382" s="23">
        <v>14.4</v>
      </c>
      <c r="D382" s="24"/>
      <c r="E382" s="24"/>
      <c r="F382" s="273"/>
      <c r="G382" s="273"/>
      <c r="H382" s="277"/>
      <c r="I382" s="273"/>
      <c r="J382" s="272"/>
    </row>
    <row r="383" s="267" customFormat="1" ht="15.6" spans="1:10">
      <c r="A383" s="273">
        <v>16</v>
      </c>
      <c r="B383" s="49" t="s">
        <v>92</v>
      </c>
      <c r="C383" s="23">
        <v>11.8</v>
      </c>
      <c r="D383" s="24"/>
      <c r="E383" s="24"/>
      <c r="F383" s="273"/>
      <c r="G383" s="273"/>
      <c r="H383" s="277"/>
      <c r="I383" s="273"/>
      <c r="J383" s="272"/>
    </row>
    <row r="384" s="267" customFormat="1" ht="15.6" spans="1:10">
      <c r="A384" s="273">
        <v>17</v>
      </c>
      <c r="B384" s="49" t="s">
        <v>12</v>
      </c>
      <c r="C384" s="23">
        <v>41.1</v>
      </c>
      <c r="D384" s="23">
        <v>4.4</v>
      </c>
      <c r="E384" s="24"/>
      <c r="F384" s="273"/>
      <c r="G384" s="273"/>
      <c r="H384" s="277"/>
      <c r="I384" s="273"/>
      <c r="J384" s="272"/>
    </row>
    <row r="385" s="267" customFormat="1" ht="15.6" spans="1:10">
      <c r="A385" s="273"/>
      <c r="B385" s="302" t="s">
        <v>128</v>
      </c>
      <c r="C385" s="26">
        <v>16</v>
      </c>
      <c r="D385" s="26"/>
      <c r="E385" s="26"/>
      <c r="F385" s="273"/>
      <c r="G385" s="273"/>
      <c r="H385" s="277"/>
      <c r="I385" s="273"/>
      <c r="J385" s="272"/>
    </row>
    <row r="386" s="267" customFormat="1" ht="15.6" spans="1:10">
      <c r="A386" s="273"/>
      <c r="B386" s="302" t="s">
        <v>40</v>
      </c>
      <c r="C386" s="26" t="s">
        <v>41</v>
      </c>
      <c r="D386" s="26"/>
      <c r="E386" s="26"/>
      <c r="F386" s="273"/>
      <c r="G386" s="273"/>
      <c r="H386" s="277"/>
      <c r="I386" s="273"/>
      <c r="J386" s="272"/>
    </row>
    <row r="387" s="267" customFormat="1" ht="15.6" spans="1:10">
      <c r="A387" s="273"/>
      <c r="B387" s="303"/>
      <c r="C387" s="13" t="s">
        <v>42</v>
      </c>
      <c r="D387" s="13" t="s">
        <v>43</v>
      </c>
      <c r="E387" s="13" t="s">
        <v>44</v>
      </c>
      <c r="F387" s="273"/>
      <c r="G387" s="273"/>
      <c r="H387" s="277"/>
      <c r="I387" s="273"/>
      <c r="J387" s="272"/>
    </row>
    <row r="388" s="267" customFormat="1" ht="15.6" spans="1:10">
      <c r="A388" s="273">
        <v>18</v>
      </c>
      <c r="B388" s="47" t="s">
        <v>180</v>
      </c>
      <c r="C388" s="16"/>
      <c r="D388" s="16"/>
      <c r="E388" s="18">
        <v>48.9</v>
      </c>
      <c r="F388" s="273"/>
      <c r="G388" s="273"/>
      <c r="H388" s="277"/>
      <c r="I388" s="273"/>
      <c r="J388" s="272"/>
    </row>
    <row r="389" s="267" customFormat="1" ht="15.6" spans="1:10">
      <c r="A389" s="273"/>
      <c r="B389" s="29" t="s">
        <v>40</v>
      </c>
      <c r="C389" s="26" t="s">
        <v>46</v>
      </c>
      <c r="D389" s="273"/>
      <c r="E389" s="273"/>
      <c r="F389" s="273"/>
      <c r="G389" s="273"/>
      <c r="H389" s="277"/>
      <c r="I389" s="273"/>
      <c r="J389" s="272"/>
    </row>
    <row r="390" s="267" customFormat="1" ht="15.6" spans="1:10">
      <c r="A390" s="273"/>
      <c r="B390" s="29"/>
      <c r="C390" s="26" t="s">
        <v>47</v>
      </c>
      <c r="D390" s="273"/>
      <c r="E390" s="273"/>
      <c r="F390" s="273"/>
      <c r="G390" s="273"/>
      <c r="H390" s="277"/>
      <c r="I390" s="273"/>
      <c r="J390" s="272"/>
    </row>
    <row r="391" s="267" customFormat="1" ht="15.6" spans="1:10">
      <c r="A391" s="273">
        <v>19</v>
      </c>
      <c r="B391" s="30" t="s">
        <v>383</v>
      </c>
      <c r="C391" s="18">
        <v>48.4</v>
      </c>
      <c r="D391" s="273"/>
      <c r="E391" s="273"/>
      <c r="F391" s="273"/>
      <c r="G391" s="273"/>
      <c r="H391" s="277"/>
      <c r="I391" s="273"/>
      <c r="J391" s="272"/>
    </row>
    <row r="392" s="267" customFormat="1" ht="15.6" spans="1:10">
      <c r="A392" s="273">
        <v>20</v>
      </c>
      <c r="B392" s="30" t="s">
        <v>48</v>
      </c>
      <c r="C392" s="18">
        <v>52.8</v>
      </c>
      <c r="D392" s="273"/>
      <c r="E392" s="273"/>
      <c r="F392" s="273"/>
      <c r="G392" s="273"/>
      <c r="H392" s="277"/>
      <c r="I392" s="273"/>
      <c r="J392" s="272"/>
    </row>
    <row r="393" s="267" customFormat="1" ht="15.6" spans="1:10">
      <c r="A393" s="273">
        <v>21</v>
      </c>
      <c r="B393" s="30" t="s">
        <v>278</v>
      </c>
      <c r="C393" s="18">
        <v>79.5</v>
      </c>
      <c r="D393" s="273"/>
      <c r="E393" s="273"/>
      <c r="F393" s="273"/>
      <c r="G393" s="273"/>
      <c r="H393" s="277"/>
      <c r="I393" s="273"/>
      <c r="J393" s="272"/>
    </row>
    <row r="394" s="267" customFormat="1" ht="15.6" spans="1:10">
      <c r="A394" s="273"/>
      <c r="B394" s="46" t="s">
        <v>6</v>
      </c>
      <c r="C394" s="26" t="s">
        <v>49</v>
      </c>
      <c r="D394" s="26"/>
      <c r="E394" s="26"/>
      <c r="F394" s="273"/>
      <c r="G394" s="273"/>
      <c r="H394" s="277"/>
      <c r="I394" s="273"/>
      <c r="J394" s="272"/>
    </row>
    <row r="395" s="267" customFormat="1" ht="15.6" spans="1:10">
      <c r="A395" s="273"/>
      <c r="B395" s="47" t="s">
        <v>50</v>
      </c>
      <c r="C395" s="26">
        <v>100</v>
      </c>
      <c r="D395" s="26">
        <v>200</v>
      </c>
      <c r="E395" s="26" t="s">
        <v>51</v>
      </c>
      <c r="F395" s="273"/>
      <c r="G395" s="273"/>
      <c r="H395" s="277"/>
      <c r="I395" s="273"/>
      <c r="J395" s="272"/>
    </row>
    <row r="396" s="267" customFormat="1" ht="15.6" spans="1:10">
      <c r="A396" s="273">
        <v>24</v>
      </c>
      <c r="B396" s="48" t="s">
        <v>52</v>
      </c>
      <c r="C396" s="18">
        <v>1</v>
      </c>
      <c r="D396" s="43"/>
      <c r="E396" s="43"/>
      <c r="F396" s="273"/>
      <c r="G396" s="273"/>
      <c r="H396" s="277"/>
      <c r="I396" s="273"/>
      <c r="J396" s="272"/>
    </row>
    <row r="397" s="267" customFormat="1" ht="15.6" spans="1:10">
      <c r="A397" s="273">
        <v>25</v>
      </c>
      <c r="B397" s="48" t="s">
        <v>53</v>
      </c>
      <c r="C397" s="43"/>
      <c r="D397" s="18">
        <v>6</v>
      </c>
      <c r="E397" s="43"/>
      <c r="F397" s="273"/>
      <c r="G397" s="273"/>
      <c r="H397" s="277"/>
      <c r="I397" s="273"/>
      <c r="J397" s="272"/>
    </row>
    <row r="398" s="267" customFormat="1" ht="31.2" spans="1:10">
      <c r="A398" s="273" t="s">
        <v>384</v>
      </c>
      <c r="B398" s="273"/>
      <c r="C398" s="273"/>
      <c r="D398" s="273"/>
      <c r="E398" s="273"/>
      <c r="F398" s="273"/>
      <c r="G398" s="273"/>
      <c r="H398" s="284" t="s">
        <v>385</v>
      </c>
      <c r="I398" s="275" t="s">
        <v>4</v>
      </c>
    </row>
    <row r="399" s="267" customFormat="1" ht="15.6" spans="1:10">
      <c r="A399" s="276" t="s">
        <v>5</v>
      </c>
      <c r="B399" s="46" t="s">
        <v>6</v>
      </c>
      <c r="C399" s="13" t="s">
        <v>15</v>
      </c>
      <c r="D399" s="13"/>
      <c r="E399" s="13"/>
      <c r="F399" s="13"/>
      <c r="G399" s="13"/>
      <c r="H399" s="277"/>
      <c r="I399" s="273"/>
      <c r="J399" s="272"/>
    </row>
    <row r="400" s="267" customFormat="1" ht="15.6" spans="1:10">
      <c r="A400" s="273"/>
      <c r="B400" s="47" t="s">
        <v>16</v>
      </c>
      <c r="C400" s="13" t="s">
        <v>17</v>
      </c>
      <c r="D400" s="13" t="s">
        <v>18</v>
      </c>
      <c r="E400" s="13" t="s">
        <v>19</v>
      </c>
      <c r="F400" s="13" t="s">
        <v>20</v>
      </c>
      <c r="G400" s="13" t="s">
        <v>21</v>
      </c>
      <c r="H400" s="277"/>
      <c r="I400" s="273"/>
      <c r="J400" s="272"/>
    </row>
    <row r="401" s="267" customFormat="1" ht="15.6" spans="1:10">
      <c r="A401" s="273">
        <v>1</v>
      </c>
      <c r="B401" s="47" t="s">
        <v>58</v>
      </c>
      <c r="C401" s="43"/>
      <c r="D401" s="43"/>
      <c r="E401" s="18">
        <v>6</v>
      </c>
      <c r="F401" s="18">
        <v>7</v>
      </c>
      <c r="G401" s="43"/>
      <c r="H401" s="277"/>
      <c r="I401" s="273"/>
      <c r="J401" s="272"/>
    </row>
    <row r="402" s="267" customFormat="1" ht="15.6" spans="1:10">
      <c r="A402" s="273">
        <v>2</v>
      </c>
      <c r="B402" s="47" t="s">
        <v>218</v>
      </c>
      <c r="C402" s="43"/>
      <c r="D402" s="18">
        <v>11</v>
      </c>
      <c r="E402" s="43"/>
      <c r="F402" s="43"/>
      <c r="G402" s="43"/>
      <c r="H402" s="277"/>
      <c r="I402" s="273"/>
      <c r="J402" s="272"/>
    </row>
    <row r="403" s="267" customFormat="1" ht="15.6" spans="1:10">
      <c r="A403" s="273">
        <v>3</v>
      </c>
      <c r="B403" s="47" t="s">
        <v>22</v>
      </c>
      <c r="C403" s="43"/>
      <c r="D403" s="18">
        <v>1</v>
      </c>
      <c r="E403" s="43"/>
      <c r="F403" s="43"/>
      <c r="G403" s="43"/>
      <c r="H403" s="277"/>
      <c r="I403" s="273"/>
      <c r="J403" s="272"/>
    </row>
    <row r="404" s="267" customFormat="1" ht="15.6" spans="1:10">
      <c r="A404" s="273">
        <v>4</v>
      </c>
      <c r="B404" s="47" t="s">
        <v>89</v>
      </c>
      <c r="C404" s="43"/>
      <c r="D404" s="43"/>
      <c r="E404" s="18">
        <v>2</v>
      </c>
      <c r="F404" s="18">
        <v>3</v>
      </c>
      <c r="G404" s="18">
        <v>8</v>
      </c>
      <c r="H404" s="277"/>
      <c r="I404" s="273"/>
      <c r="J404" s="272"/>
    </row>
    <row r="405" s="267" customFormat="1" ht="15.6" spans="1:10">
      <c r="A405" s="273">
        <v>5</v>
      </c>
      <c r="B405" s="47" t="s">
        <v>76</v>
      </c>
      <c r="C405" s="43"/>
      <c r="D405" s="43"/>
      <c r="E405" s="43"/>
      <c r="F405" s="18">
        <v>1</v>
      </c>
      <c r="G405" s="18">
        <v>2</v>
      </c>
      <c r="H405" s="277"/>
      <c r="I405" s="273"/>
      <c r="J405" s="272"/>
    </row>
    <row r="406" s="267" customFormat="1" ht="15.6" spans="1:10">
      <c r="A406" s="273">
        <v>6</v>
      </c>
      <c r="B406" s="47" t="s">
        <v>386</v>
      </c>
      <c r="C406" s="43"/>
      <c r="D406" s="18">
        <v>1</v>
      </c>
      <c r="E406" s="43"/>
      <c r="F406" s="43"/>
      <c r="G406" s="43"/>
      <c r="H406" s="277"/>
      <c r="I406" s="273"/>
      <c r="J406" s="272"/>
    </row>
    <row r="407" s="267" customFormat="1" ht="15.6" spans="1:10">
      <c r="A407" s="273">
        <v>7</v>
      </c>
      <c r="B407" s="47" t="s">
        <v>60</v>
      </c>
      <c r="C407" s="43"/>
      <c r="D407" s="18">
        <v>53</v>
      </c>
      <c r="E407" s="43"/>
      <c r="F407" s="43"/>
      <c r="G407" s="43"/>
      <c r="H407" s="277"/>
      <c r="I407" s="273"/>
      <c r="J407" s="272"/>
    </row>
    <row r="408" s="267" customFormat="1" ht="15.6" spans="1:10">
      <c r="A408" s="273"/>
      <c r="B408" s="46" t="s">
        <v>6</v>
      </c>
      <c r="C408" s="13" t="s">
        <v>24</v>
      </c>
      <c r="D408" s="13"/>
      <c r="E408" s="13"/>
      <c r="F408" s="13"/>
      <c r="G408" s="13"/>
      <c r="H408" s="277"/>
      <c r="I408" s="273"/>
      <c r="J408" s="272"/>
    </row>
    <row r="409" s="267" customFormat="1" ht="15.6" spans="1:10">
      <c r="A409" s="273"/>
      <c r="B409" s="47" t="s">
        <v>16</v>
      </c>
      <c r="C409" s="13" t="s">
        <v>17</v>
      </c>
      <c r="D409" s="13" t="s">
        <v>18</v>
      </c>
      <c r="E409" s="13" t="s">
        <v>19</v>
      </c>
      <c r="F409" s="13" t="s">
        <v>20</v>
      </c>
      <c r="G409" s="13" t="s">
        <v>21</v>
      </c>
      <c r="H409" s="277"/>
      <c r="I409" s="273"/>
      <c r="J409" s="272"/>
    </row>
    <row r="410" s="267" customFormat="1" ht="15.6" spans="1:10">
      <c r="A410" s="273">
        <v>8</v>
      </c>
      <c r="B410" s="48" t="s">
        <v>102</v>
      </c>
      <c r="C410" s="43"/>
      <c r="D410" s="18">
        <v>3</v>
      </c>
      <c r="E410" s="43"/>
      <c r="F410" s="43"/>
      <c r="G410" s="43"/>
      <c r="H410" s="277"/>
      <c r="I410" s="273"/>
      <c r="J410" s="272"/>
    </row>
    <row r="411" s="267" customFormat="1" ht="15.6" spans="1:10">
      <c r="A411" s="273">
        <v>9</v>
      </c>
      <c r="B411" s="48" t="s">
        <v>61</v>
      </c>
      <c r="C411" s="18">
        <v>15</v>
      </c>
      <c r="D411" s="18">
        <v>15</v>
      </c>
      <c r="E411" s="43"/>
      <c r="F411" s="43"/>
      <c r="G411" s="43"/>
      <c r="H411" s="277"/>
      <c r="I411" s="273"/>
      <c r="J411" s="272"/>
    </row>
    <row r="412" s="267" customFormat="1" ht="15.6" spans="1:10">
      <c r="A412" s="273">
        <v>10</v>
      </c>
      <c r="B412" s="48" t="s">
        <v>25</v>
      </c>
      <c r="C412" s="43"/>
      <c r="D412" s="43"/>
      <c r="E412" s="18">
        <v>2</v>
      </c>
      <c r="F412" s="18">
        <v>1</v>
      </c>
      <c r="G412" s="43"/>
      <c r="H412" s="277"/>
      <c r="I412" s="273"/>
      <c r="J412" s="272"/>
    </row>
    <row r="413" s="267" customFormat="1" ht="15.6" spans="1:10">
      <c r="A413" s="273">
        <v>11</v>
      </c>
      <c r="B413" s="48" t="s">
        <v>387</v>
      </c>
      <c r="C413" s="43"/>
      <c r="D413" s="18">
        <v>3</v>
      </c>
      <c r="E413" s="18">
        <v>2</v>
      </c>
      <c r="F413" s="43"/>
      <c r="G413" s="43"/>
      <c r="H413" s="277"/>
      <c r="I413" s="273"/>
      <c r="J413" s="272"/>
    </row>
    <row r="414" s="267" customFormat="1" ht="15.6" spans="1:10">
      <c r="A414" s="273">
        <v>12</v>
      </c>
      <c r="B414" s="48" t="s">
        <v>388</v>
      </c>
      <c r="C414" s="43"/>
      <c r="D414" s="43"/>
      <c r="E414" s="43"/>
      <c r="F414" s="43"/>
      <c r="G414" s="18">
        <v>2</v>
      </c>
      <c r="H414" s="277"/>
      <c r="I414" s="273"/>
      <c r="J414" s="272"/>
    </row>
    <row r="415" s="267" customFormat="1" ht="15.6" spans="1:10">
      <c r="A415" s="273">
        <v>13</v>
      </c>
      <c r="B415" s="48" t="s">
        <v>389</v>
      </c>
      <c r="C415" s="43"/>
      <c r="D415" s="18">
        <v>1</v>
      </c>
      <c r="E415" s="43"/>
      <c r="F415" s="43"/>
      <c r="G415" s="43"/>
      <c r="H415" s="277"/>
      <c r="I415" s="273"/>
      <c r="J415" s="272"/>
    </row>
    <row r="416" s="267" customFormat="1" ht="15.6" spans="1:10">
      <c r="A416" s="273">
        <v>14</v>
      </c>
      <c r="B416" s="48" t="s">
        <v>390</v>
      </c>
      <c r="C416" s="43"/>
      <c r="D416" s="43"/>
      <c r="E416" s="18">
        <v>1</v>
      </c>
      <c r="F416" s="43"/>
      <c r="G416" s="43"/>
      <c r="H416" s="277"/>
      <c r="I416" s="273"/>
      <c r="J416" s="272"/>
    </row>
    <row r="417" s="267" customFormat="1" ht="15.6" spans="1:10">
      <c r="A417" s="273">
        <v>15</v>
      </c>
      <c r="B417" s="48" t="s">
        <v>281</v>
      </c>
      <c r="C417" s="43"/>
      <c r="D417" s="18">
        <v>1</v>
      </c>
      <c r="E417" s="43"/>
      <c r="F417" s="43"/>
      <c r="G417" s="43"/>
      <c r="H417" s="277"/>
      <c r="I417" s="273"/>
      <c r="J417" s="272"/>
    </row>
    <row r="418" s="267" customFormat="1" ht="15.6" spans="1:10">
      <c r="A418" s="273">
        <v>16</v>
      </c>
      <c r="B418" s="48" t="s">
        <v>391</v>
      </c>
      <c r="C418" s="43"/>
      <c r="D418" s="18">
        <v>8</v>
      </c>
      <c r="E418" s="43"/>
      <c r="F418" s="43"/>
      <c r="G418" s="43"/>
      <c r="H418" s="277"/>
      <c r="I418" s="273"/>
      <c r="J418" s="272"/>
    </row>
    <row r="419" s="267" customFormat="1" ht="15.6" spans="1:10">
      <c r="A419" s="273">
        <v>17</v>
      </c>
      <c r="B419" s="48" t="s">
        <v>123</v>
      </c>
      <c r="C419" s="43"/>
      <c r="D419" s="43"/>
      <c r="E419" s="18">
        <v>1</v>
      </c>
      <c r="F419" s="43"/>
      <c r="G419" s="43"/>
      <c r="H419" s="277"/>
      <c r="I419" s="273"/>
      <c r="J419" s="272"/>
    </row>
    <row r="420" s="267" customFormat="1" ht="15.6" spans="1:10">
      <c r="A420" s="273">
        <v>18</v>
      </c>
      <c r="B420" s="48" t="s">
        <v>26</v>
      </c>
      <c r="C420" s="43"/>
      <c r="D420" s="43"/>
      <c r="E420" s="43"/>
      <c r="F420" s="43"/>
      <c r="G420" s="18">
        <v>2</v>
      </c>
      <c r="H420" s="277"/>
      <c r="I420" s="273"/>
      <c r="J420" s="272"/>
    </row>
    <row r="421" s="267" customFormat="1" ht="15.6" spans="1:10">
      <c r="A421" s="273">
        <v>19</v>
      </c>
      <c r="B421" s="48" t="s">
        <v>347</v>
      </c>
      <c r="C421" s="43"/>
      <c r="D421" s="18">
        <v>3</v>
      </c>
      <c r="E421" s="18">
        <v>1</v>
      </c>
      <c r="F421" s="43"/>
      <c r="G421" s="43"/>
      <c r="H421" s="277"/>
      <c r="I421" s="273"/>
      <c r="J421" s="272"/>
    </row>
    <row r="422" s="267" customFormat="1" ht="15.6" spans="1:10">
      <c r="A422" s="273">
        <v>20</v>
      </c>
      <c r="B422" s="48" t="s">
        <v>392</v>
      </c>
      <c r="C422" s="43"/>
      <c r="D422" s="18">
        <v>1</v>
      </c>
      <c r="E422" s="43"/>
      <c r="F422" s="43"/>
      <c r="G422" s="43"/>
      <c r="H422" s="277"/>
      <c r="I422" s="273"/>
      <c r="J422" s="272"/>
    </row>
    <row r="423" s="267" customFormat="1" ht="15.6" spans="1:10">
      <c r="A423" s="273">
        <v>21</v>
      </c>
      <c r="B423" s="48" t="s">
        <v>28</v>
      </c>
      <c r="C423" s="43"/>
      <c r="D423" s="43"/>
      <c r="E423" s="43"/>
      <c r="F423" s="43"/>
      <c r="G423" s="18">
        <v>4</v>
      </c>
      <c r="H423" s="277"/>
      <c r="I423" s="273"/>
      <c r="J423" s="272"/>
    </row>
    <row r="424" s="267" customFormat="1" ht="15.6" spans="1:10">
      <c r="A424" s="273">
        <v>22</v>
      </c>
      <c r="B424" s="48" t="s">
        <v>124</v>
      </c>
      <c r="C424" s="43"/>
      <c r="D424" s="18">
        <v>12</v>
      </c>
      <c r="E424" s="18">
        <v>12</v>
      </c>
      <c r="F424" s="43"/>
      <c r="G424" s="18">
        <v>1</v>
      </c>
      <c r="H424" s="277"/>
      <c r="I424" s="273"/>
      <c r="J424" s="272"/>
    </row>
    <row r="425" s="267" customFormat="1" ht="15.6" spans="1:10">
      <c r="A425" s="273">
        <v>23</v>
      </c>
      <c r="B425" s="48" t="s">
        <v>62</v>
      </c>
      <c r="C425" s="43"/>
      <c r="D425" s="43"/>
      <c r="E425" s="18">
        <v>1</v>
      </c>
      <c r="F425" s="18">
        <v>2</v>
      </c>
      <c r="G425" s="18">
        <v>4</v>
      </c>
      <c r="H425" s="277"/>
      <c r="I425" s="273"/>
      <c r="J425" s="272"/>
    </row>
    <row r="426" s="267" customFormat="1" ht="15.6" spans="1:10">
      <c r="A426" s="273">
        <v>24</v>
      </c>
      <c r="B426" s="48" t="s">
        <v>90</v>
      </c>
      <c r="C426" s="18">
        <v>16</v>
      </c>
      <c r="D426" s="18">
        <v>2</v>
      </c>
      <c r="E426" s="43"/>
      <c r="F426" s="43"/>
      <c r="G426" s="43"/>
      <c r="H426" s="277"/>
      <c r="I426" s="273"/>
      <c r="J426" s="272"/>
    </row>
    <row r="427" s="267" customFormat="1" ht="15.6" spans="1:10">
      <c r="A427" s="273"/>
      <c r="B427" s="46" t="s">
        <v>6</v>
      </c>
      <c r="C427" s="13" t="s">
        <v>30</v>
      </c>
      <c r="D427" s="13"/>
      <c r="E427" s="13"/>
      <c r="F427" s="13"/>
      <c r="G427" s="273"/>
      <c r="H427" s="277"/>
      <c r="I427" s="273"/>
      <c r="J427" s="272"/>
    </row>
    <row r="428" s="267" customFormat="1" ht="15.6" spans="1:10">
      <c r="A428" s="273"/>
      <c r="B428" s="47" t="s">
        <v>8</v>
      </c>
      <c r="C428" s="13">
        <v>100</v>
      </c>
      <c r="D428" s="13">
        <v>200</v>
      </c>
      <c r="E428" s="13">
        <v>300</v>
      </c>
      <c r="F428" s="13" t="s">
        <v>31</v>
      </c>
      <c r="G428" s="273"/>
      <c r="H428" s="277"/>
      <c r="I428" s="273"/>
      <c r="J428" s="272"/>
    </row>
    <row r="429" s="267" customFormat="1" ht="15.6" spans="1:10">
      <c r="A429" s="273">
        <v>25</v>
      </c>
      <c r="B429" s="48" t="s">
        <v>63</v>
      </c>
      <c r="C429" s="18">
        <v>79</v>
      </c>
      <c r="D429" s="18">
        <v>7</v>
      </c>
      <c r="E429" s="43"/>
      <c r="F429" s="43"/>
      <c r="G429" s="273"/>
      <c r="H429" s="277"/>
      <c r="I429" s="273"/>
      <c r="J429" s="272"/>
    </row>
    <row r="430" s="267" customFormat="1" ht="15.6" spans="1:10">
      <c r="A430" s="273">
        <v>26</v>
      </c>
      <c r="B430" s="48" t="s">
        <v>111</v>
      </c>
      <c r="C430" s="18">
        <v>102</v>
      </c>
      <c r="D430" s="43"/>
      <c r="E430" s="43"/>
      <c r="F430" s="43"/>
      <c r="G430" s="273"/>
      <c r="H430" s="277"/>
      <c r="I430" s="273"/>
      <c r="J430" s="272"/>
    </row>
    <row r="431" s="267" customFormat="1" ht="15.6" spans="1:10">
      <c r="A431" s="273">
        <v>27</v>
      </c>
      <c r="B431" s="48" t="s">
        <v>38</v>
      </c>
      <c r="C431" s="43"/>
      <c r="D431" s="43"/>
      <c r="E431" s="18">
        <v>1</v>
      </c>
      <c r="F431" s="43"/>
      <c r="G431" s="273"/>
      <c r="H431" s="277"/>
      <c r="I431" s="273"/>
      <c r="J431" s="272"/>
    </row>
    <row r="432" s="267" customFormat="1" ht="15.6" spans="1:10">
      <c r="A432" s="273">
        <v>28</v>
      </c>
      <c r="B432" s="48" t="s">
        <v>32</v>
      </c>
      <c r="C432" s="43"/>
      <c r="D432" s="43"/>
      <c r="E432" s="18">
        <v>6</v>
      </c>
      <c r="F432" s="18">
        <v>52</v>
      </c>
      <c r="G432" s="273"/>
      <c r="H432" s="277"/>
      <c r="I432" s="273"/>
      <c r="J432" s="272"/>
    </row>
    <row r="433" s="267" customFormat="1" ht="15.6" spans="1:10">
      <c r="A433" s="273">
        <v>29</v>
      </c>
      <c r="B433" s="48" t="s">
        <v>110</v>
      </c>
      <c r="C433" s="43"/>
      <c r="D433" s="43"/>
      <c r="E433" s="18">
        <v>2</v>
      </c>
      <c r="F433" s="18">
        <v>3</v>
      </c>
      <c r="G433" s="273"/>
      <c r="H433" s="277"/>
      <c r="I433" s="273"/>
      <c r="J433" s="272"/>
    </row>
    <row r="434" s="267" customFormat="1" ht="15.6" spans="1:10">
      <c r="A434" s="273">
        <v>30</v>
      </c>
      <c r="B434" s="48" t="s">
        <v>65</v>
      </c>
      <c r="C434" s="18">
        <v>65</v>
      </c>
      <c r="D434" s="18">
        <v>81</v>
      </c>
      <c r="E434" s="43"/>
      <c r="F434" s="43"/>
      <c r="G434" s="273"/>
      <c r="H434" s="277"/>
      <c r="I434" s="273"/>
      <c r="J434" s="272"/>
    </row>
    <row r="435" s="267" customFormat="1" ht="15.6" spans="1:10">
      <c r="A435" s="273">
        <v>31</v>
      </c>
      <c r="B435" s="48" t="s">
        <v>12</v>
      </c>
      <c r="C435" s="43"/>
      <c r="D435" s="43"/>
      <c r="E435" s="43"/>
      <c r="F435" s="18">
        <v>14</v>
      </c>
      <c r="G435" s="273"/>
      <c r="H435" s="277"/>
      <c r="I435" s="273"/>
      <c r="J435" s="272"/>
    </row>
    <row r="436" s="267" customFormat="1" ht="15.6" spans="1:10">
      <c r="A436" s="273">
        <v>32</v>
      </c>
      <c r="B436" s="48" t="s">
        <v>66</v>
      </c>
      <c r="C436" s="43"/>
      <c r="D436" s="43"/>
      <c r="E436" s="18">
        <v>14</v>
      </c>
      <c r="F436" s="18">
        <v>1</v>
      </c>
      <c r="G436" s="273"/>
      <c r="H436" s="277"/>
      <c r="I436" s="273"/>
      <c r="J436" s="272"/>
    </row>
    <row r="437" s="267" customFormat="1" ht="15.6" spans="1:10">
      <c r="A437" s="273">
        <v>33</v>
      </c>
      <c r="B437" s="48" t="s">
        <v>393</v>
      </c>
      <c r="C437" s="43"/>
      <c r="D437" s="43"/>
      <c r="E437" s="18">
        <v>1</v>
      </c>
      <c r="F437" s="43"/>
      <c r="G437" s="273"/>
      <c r="H437" s="277"/>
      <c r="I437" s="273"/>
      <c r="J437" s="272"/>
    </row>
    <row r="438" s="267" customFormat="1" ht="15.6" spans="1:10">
      <c r="A438" s="273"/>
      <c r="B438" s="46" t="s">
        <v>6</v>
      </c>
      <c r="C438" s="13" t="s">
        <v>35</v>
      </c>
      <c r="D438" s="13"/>
      <c r="E438" s="13"/>
      <c r="F438" s="13"/>
      <c r="G438" s="273"/>
      <c r="H438" s="277"/>
      <c r="I438" s="273"/>
      <c r="J438" s="272"/>
    </row>
    <row r="439" s="267" customFormat="1" ht="15.6" spans="1:10">
      <c r="A439" s="273"/>
      <c r="B439" s="47" t="s">
        <v>8</v>
      </c>
      <c r="C439" s="13">
        <v>100</v>
      </c>
      <c r="D439" s="13">
        <v>200</v>
      </c>
      <c r="E439" s="13">
        <v>300</v>
      </c>
      <c r="F439" s="13" t="s">
        <v>31</v>
      </c>
      <c r="G439" s="273"/>
      <c r="H439" s="277"/>
      <c r="I439" s="273"/>
      <c r="J439" s="272"/>
    </row>
    <row r="440" s="267" customFormat="1" ht="15.6" spans="1:10">
      <c r="A440" s="273">
        <v>34</v>
      </c>
      <c r="B440" s="48" t="s">
        <v>68</v>
      </c>
      <c r="C440" s="43"/>
      <c r="D440" s="43"/>
      <c r="E440" s="43"/>
      <c r="F440" s="18">
        <v>13</v>
      </c>
      <c r="G440" s="273"/>
      <c r="H440" s="277"/>
      <c r="I440" s="273"/>
      <c r="J440" s="272"/>
    </row>
    <row r="441" s="267" customFormat="1" ht="15.6" spans="1:10">
      <c r="A441" s="273">
        <v>35</v>
      </c>
      <c r="B441" s="48" t="s">
        <v>141</v>
      </c>
      <c r="C441" s="43"/>
      <c r="D441" s="43"/>
      <c r="E441" s="18">
        <v>4</v>
      </c>
      <c r="F441" s="18">
        <v>23</v>
      </c>
      <c r="G441" s="273"/>
      <c r="H441" s="277"/>
      <c r="I441" s="273"/>
      <c r="J441" s="272"/>
    </row>
    <row r="442" s="267" customFormat="1" ht="15.6" spans="1:10">
      <c r="A442" s="273">
        <v>36</v>
      </c>
      <c r="B442" s="48" t="s">
        <v>142</v>
      </c>
      <c r="C442" s="43"/>
      <c r="D442" s="43"/>
      <c r="E442" s="18">
        <v>3</v>
      </c>
      <c r="F442" s="43"/>
      <c r="G442" s="273"/>
      <c r="H442" s="277"/>
      <c r="I442" s="273"/>
      <c r="J442" s="272"/>
    </row>
    <row r="443" s="267" customFormat="1" ht="15.6" spans="1:10">
      <c r="A443" s="273">
        <v>37</v>
      </c>
      <c r="B443" s="48" t="s">
        <v>36</v>
      </c>
      <c r="C443" s="43"/>
      <c r="D443" s="18">
        <v>1</v>
      </c>
      <c r="E443" s="43"/>
      <c r="F443" s="43"/>
      <c r="G443" s="273"/>
      <c r="H443" s="277"/>
      <c r="I443" s="273"/>
      <c r="J443" s="272"/>
    </row>
    <row r="444" s="267" customFormat="1" ht="15.6" spans="1:10">
      <c r="A444" s="273">
        <v>38</v>
      </c>
      <c r="B444" s="48" t="s">
        <v>394</v>
      </c>
      <c r="C444" s="43"/>
      <c r="D444" s="18">
        <v>6</v>
      </c>
      <c r="E444" s="43"/>
      <c r="F444" s="43"/>
      <c r="G444" s="273"/>
      <c r="H444" s="277"/>
      <c r="I444" s="273"/>
      <c r="J444" s="272"/>
    </row>
    <row r="445" s="267" customFormat="1" ht="15.6" spans="1:10">
      <c r="A445" s="273"/>
      <c r="B445" s="50" t="s">
        <v>6</v>
      </c>
      <c r="C445" s="20" t="s">
        <v>7</v>
      </c>
      <c r="D445" s="20"/>
      <c r="E445" s="20"/>
      <c r="F445" s="273"/>
      <c r="G445" s="273"/>
      <c r="H445" s="277"/>
      <c r="I445" s="273"/>
      <c r="J445" s="272"/>
    </row>
    <row r="446" s="267" customFormat="1" ht="15.6" spans="1:10">
      <c r="A446" s="273"/>
      <c r="B446" s="50"/>
      <c r="C446" s="20"/>
      <c r="D446" s="20"/>
      <c r="E446" s="20"/>
      <c r="F446" s="273"/>
      <c r="G446" s="273"/>
      <c r="H446" s="277"/>
      <c r="I446" s="273"/>
      <c r="J446" s="272"/>
    </row>
    <row r="447" s="267" customFormat="1" ht="15.6" spans="1:10">
      <c r="A447" s="273"/>
      <c r="B447" s="49" t="s">
        <v>8</v>
      </c>
      <c r="C447" s="22" t="s">
        <v>9</v>
      </c>
      <c r="D447" s="22" t="s">
        <v>10</v>
      </c>
      <c r="E447" s="22" t="s">
        <v>11</v>
      </c>
      <c r="F447" s="273"/>
      <c r="G447" s="273"/>
      <c r="H447" s="277"/>
      <c r="I447" s="273"/>
      <c r="J447" s="272"/>
    </row>
    <row r="448" s="267" customFormat="1" ht="15.6" spans="1:10">
      <c r="A448" s="273">
        <v>39</v>
      </c>
      <c r="B448" s="49" t="s">
        <v>178</v>
      </c>
      <c r="C448" s="23">
        <v>119.9</v>
      </c>
      <c r="D448" s="24"/>
      <c r="E448" s="24"/>
      <c r="F448" s="273"/>
      <c r="G448" s="273"/>
      <c r="H448" s="277"/>
      <c r="I448" s="273"/>
      <c r="J448" s="272"/>
    </row>
    <row r="449" s="267" customFormat="1" ht="15.6" spans="1:10">
      <c r="A449" s="273">
        <v>40</v>
      </c>
      <c r="B449" s="49" t="s">
        <v>395</v>
      </c>
      <c r="C449" s="23">
        <v>35.3</v>
      </c>
      <c r="D449" s="24"/>
      <c r="E449" s="24"/>
      <c r="F449" s="273"/>
      <c r="G449" s="273"/>
      <c r="H449" s="277"/>
      <c r="I449" s="273"/>
      <c r="J449" s="272"/>
    </row>
    <row r="450" s="267" customFormat="1" ht="15.6" spans="1:10">
      <c r="A450" s="273">
        <v>41</v>
      </c>
      <c r="B450" s="49" t="s">
        <v>396</v>
      </c>
      <c r="C450" s="23">
        <v>126.5</v>
      </c>
      <c r="D450" s="24"/>
      <c r="E450" s="24"/>
      <c r="F450" s="273"/>
      <c r="G450" s="273"/>
      <c r="H450" s="277"/>
      <c r="I450" s="273"/>
      <c r="J450" s="272"/>
    </row>
    <row r="451" s="267" customFormat="1" ht="15.6" spans="1:10">
      <c r="A451" s="273">
        <v>42</v>
      </c>
      <c r="B451" s="49" t="s">
        <v>96</v>
      </c>
      <c r="C451" s="24">
        <v>163.1</v>
      </c>
      <c r="D451" s="24"/>
      <c r="E451" s="24"/>
      <c r="F451" s="273"/>
      <c r="G451" s="273"/>
      <c r="H451" s="277"/>
      <c r="I451" s="273"/>
      <c r="J451" s="272"/>
    </row>
    <row r="452" s="267" customFormat="1" ht="15.6" spans="1:10">
      <c r="A452" s="273">
        <v>43</v>
      </c>
      <c r="B452" s="49" t="s">
        <v>91</v>
      </c>
      <c r="C452" s="23">
        <v>11.1</v>
      </c>
      <c r="D452" s="24"/>
      <c r="E452" s="24"/>
      <c r="F452" s="273"/>
      <c r="G452" s="273"/>
      <c r="H452" s="277"/>
      <c r="I452" s="273"/>
      <c r="J452" s="272"/>
    </row>
    <row r="453" s="267" customFormat="1" ht="15.6" spans="1:10">
      <c r="A453" s="273">
        <v>44</v>
      </c>
      <c r="B453" s="49" t="s">
        <v>97</v>
      </c>
      <c r="C453" s="23">
        <v>37.3</v>
      </c>
      <c r="D453" s="24"/>
      <c r="E453" s="24"/>
      <c r="F453" s="273"/>
      <c r="G453" s="273"/>
      <c r="H453" s="277"/>
      <c r="I453" s="273"/>
      <c r="J453" s="272"/>
    </row>
    <row r="454" s="267" customFormat="1" ht="15.6" spans="1:10">
      <c r="A454" s="273">
        <v>45</v>
      </c>
      <c r="B454" s="49" t="s">
        <v>397</v>
      </c>
      <c r="C454" s="23">
        <v>118.6</v>
      </c>
      <c r="D454" s="24"/>
      <c r="E454" s="24"/>
      <c r="F454" s="273"/>
      <c r="G454" s="273"/>
      <c r="H454" s="277"/>
      <c r="I454" s="273"/>
      <c r="J454" s="272"/>
    </row>
    <row r="455" s="267" customFormat="1" ht="15.6" spans="1:10">
      <c r="A455" s="273">
        <v>46</v>
      </c>
      <c r="B455" s="49" t="s">
        <v>177</v>
      </c>
      <c r="C455" s="23">
        <v>81.9</v>
      </c>
      <c r="D455" s="24"/>
      <c r="E455" s="24"/>
      <c r="F455" s="273"/>
      <c r="G455" s="273"/>
      <c r="H455" s="277"/>
      <c r="I455" s="273"/>
      <c r="J455" s="272"/>
    </row>
    <row r="456" s="267" customFormat="1" ht="15.6" spans="1:10">
      <c r="A456" s="273">
        <v>47</v>
      </c>
      <c r="B456" s="49" t="s">
        <v>34</v>
      </c>
      <c r="C456" s="23">
        <v>112</v>
      </c>
      <c r="D456" s="24"/>
      <c r="E456" s="24"/>
      <c r="F456" s="273"/>
      <c r="G456" s="273"/>
      <c r="H456" s="277"/>
      <c r="I456" s="273"/>
      <c r="J456" s="272"/>
    </row>
    <row r="457" s="267" customFormat="1" ht="15.6" spans="1:10">
      <c r="A457" s="273">
        <v>48</v>
      </c>
      <c r="B457" s="49" t="s">
        <v>12</v>
      </c>
      <c r="C457" s="24"/>
      <c r="D457" s="23">
        <v>80.8</v>
      </c>
      <c r="E457" s="23">
        <v>85.6</v>
      </c>
      <c r="F457" s="273"/>
      <c r="G457" s="273"/>
      <c r="H457" s="277"/>
      <c r="I457" s="273"/>
      <c r="J457" s="272"/>
    </row>
    <row r="458" s="267" customFormat="1" ht="15.6" spans="1:10">
      <c r="A458" s="273">
        <v>49</v>
      </c>
      <c r="B458" s="49" t="s">
        <v>274</v>
      </c>
      <c r="C458" s="23">
        <v>19.4</v>
      </c>
      <c r="D458" s="24"/>
      <c r="E458" s="24"/>
      <c r="F458" s="273"/>
      <c r="G458" s="273"/>
      <c r="H458" s="277"/>
      <c r="I458" s="273"/>
      <c r="J458" s="272"/>
    </row>
    <row r="459" s="267" customFormat="1" ht="15.6" spans="1:10">
      <c r="A459" s="273">
        <v>50</v>
      </c>
      <c r="B459" s="49" t="s">
        <v>398</v>
      </c>
      <c r="C459" s="23">
        <v>3.1</v>
      </c>
      <c r="D459" s="24"/>
      <c r="E459" s="24"/>
      <c r="F459" s="273"/>
      <c r="G459" s="273"/>
      <c r="H459" s="277"/>
      <c r="I459" s="273"/>
      <c r="J459" s="272"/>
    </row>
    <row r="460" s="267" customFormat="1" ht="15.6" spans="1:10">
      <c r="A460" s="273">
        <v>51</v>
      </c>
      <c r="B460" s="49" t="s">
        <v>399</v>
      </c>
      <c r="C460" s="23">
        <v>26.9</v>
      </c>
      <c r="D460" s="24"/>
      <c r="E460" s="24"/>
      <c r="F460" s="273"/>
      <c r="G460" s="273"/>
      <c r="H460" s="277"/>
      <c r="I460" s="273"/>
      <c r="J460" s="272"/>
    </row>
    <row r="461" s="267" customFormat="1" ht="15.6" spans="1:10">
      <c r="A461" s="273"/>
      <c r="B461" s="29" t="s">
        <v>40</v>
      </c>
      <c r="C461" s="26" t="s">
        <v>41</v>
      </c>
      <c r="D461" s="26"/>
      <c r="E461" s="26"/>
      <c r="F461" s="273"/>
      <c r="G461" s="273"/>
      <c r="H461" s="277"/>
      <c r="I461" s="273"/>
      <c r="J461" s="272"/>
    </row>
    <row r="462" s="267" customFormat="1" ht="15.6" spans="1:10">
      <c r="A462" s="273"/>
      <c r="B462" s="29"/>
      <c r="C462" s="13" t="s">
        <v>42</v>
      </c>
      <c r="D462" s="13" t="s">
        <v>43</v>
      </c>
      <c r="E462" s="13" t="s">
        <v>44</v>
      </c>
      <c r="F462" s="273"/>
      <c r="G462" s="273"/>
      <c r="H462" s="277"/>
      <c r="I462" s="273"/>
      <c r="J462" s="272"/>
    </row>
    <row r="463" s="267" customFormat="1" ht="15.6" spans="1:10">
      <c r="A463" s="273">
        <v>52</v>
      </c>
      <c r="B463" s="47" t="s">
        <v>191</v>
      </c>
      <c r="C463" s="16"/>
      <c r="D463" s="16"/>
      <c r="E463" s="18">
        <v>172.1</v>
      </c>
      <c r="F463" s="273"/>
      <c r="G463" s="273"/>
      <c r="H463" s="277"/>
      <c r="I463" s="273"/>
      <c r="J463" s="272"/>
    </row>
    <row r="464" s="267" customFormat="1" ht="15.6" spans="1:10">
      <c r="A464" s="273"/>
      <c r="B464" s="29" t="s">
        <v>40</v>
      </c>
      <c r="C464" s="26" t="s">
        <v>46</v>
      </c>
      <c r="D464" s="273"/>
      <c r="E464" s="273"/>
      <c r="F464" s="273"/>
      <c r="G464" s="273"/>
      <c r="H464" s="277"/>
      <c r="I464" s="273"/>
      <c r="J464" s="272"/>
    </row>
    <row r="465" s="267" customFormat="1" ht="15.6" spans="1:10">
      <c r="A465" s="273"/>
      <c r="B465" s="29"/>
      <c r="C465" s="26" t="s">
        <v>47</v>
      </c>
      <c r="D465" s="273"/>
      <c r="E465" s="273"/>
      <c r="F465" s="273"/>
      <c r="G465" s="273"/>
      <c r="H465" s="277"/>
      <c r="I465" s="273"/>
      <c r="J465" s="272"/>
    </row>
    <row r="466" s="267" customFormat="1" ht="15.6" spans="1:10">
      <c r="A466" s="273">
        <v>53</v>
      </c>
      <c r="B466" s="30" t="s">
        <v>400</v>
      </c>
      <c r="C466" s="18">
        <v>49.2</v>
      </c>
      <c r="D466" s="273"/>
      <c r="E466" s="273"/>
      <c r="F466" s="273"/>
      <c r="G466" s="273"/>
      <c r="H466" s="277"/>
      <c r="I466" s="273"/>
      <c r="J466" s="272"/>
    </row>
    <row r="467" s="267" customFormat="1" ht="15.6" spans="1:10">
      <c r="A467" s="273">
        <v>54</v>
      </c>
      <c r="B467" s="30" t="s">
        <v>72</v>
      </c>
      <c r="C467" s="18">
        <v>173.7</v>
      </c>
      <c r="D467" s="273"/>
      <c r="E467" s="273"/>
      <c r="F467" s="273"/>
      <c r="G467" s="273"/>
      <c r="H467" s="277"/>
      <c r="I467" s="273"/>
      <c r="J467" s="272"/>
    </row>
    <row r="468" s="267" customFormat="1" ht="15.6" spans="1:10">
      <c r="A468" s="273">
        <v>55</v>
      </c>
      <c r="B468" s="30" t="s">
        <v>143</v>
      </c>
      <c r="C468" s="18">
        <v>72.1</v>
      </c>
      <c r="D468" s="273"/>
      <c r="E468" s="273"/>
      <c r="F468" s="273"/>
      <c r="G468" s="273"/>
      <c r="H468" s="277"/>
      <c r="I468" s="273"/>
      <c r="J468" s="272"/>
    </row>
    <row r="469" s="267" customFormat="1" ht="15.6" spans="1:10">
      <c r="A469" s="273">
        <v>56</v>
      </c>
      <c r="B469" s="30" t="s">
        <v>401</v>
      </c>
      <c r="C469" s="18">
        <v>11.9</v>
      </c>
      <c r="D469" s="273"/>
      <c r="E469" s="273"/>
      <c r="F469" s="273"/>
      <c r="G469" s="273"/>
      <c r="H469" s="277"/>
      <c r="I469" s="273"/>
      <c r="J469" s="272"/>
    </row>
    <row r="470" s="267" customFormat="1" ht="15.6" spans="1:10">
      <c r="A470" s="273">
        <v>57</v>
      </c>
      <c r="B470" s="30" t="s">
        <v>402</v>
      </c>
      <c r="C470" s="18">
        <v>5.9</v>
      </c>
      <c r="D470" s="273"/>
      <c r="E470" s="273"/>
      <c r="F470" s="273"/>
      <c r="G470" s="273"/>
      <c r="H470" s="277"/>
      <c r="I470" s="273"/>
      <c r="J470" s="272"/>
    </row>
    <row r="471" s="267" customFormat="1" ht="15.6" spans="1:10">
      <c r="A471" s="273">
        <v>58</v>
      </c>
      <c r="B471" s="30" t="s">
        <v>73</v>
      </c>
      <c r="C471" s="18">
        <v>73.7</v>
      </c>
      <c r="D471" s="273"/>
      <c r="E471" s="273"/>
      <c r="F471" s="273"/>
      <c r="G471" s="273"/>
      <c r="H471" s="277"/>
      <c r="I471" s="273"/>
      <c r="J471" s="272"/>
    </row>
    <row r="472" s="267" customFormat="1" ht="15.6" spans="1:10">
      <c r="A472" s="273">
        <v>59</v>
      </c>
      <c r="B472" s="30" t="s">
        <v>48</v>
      </c>
      <c r="C472" s="18">
        <v>436.9</v>
      </c>
      <c r="D472" s="273"/>
      <c r="E472" s="273"/>
      <c r="F472" s="273"/>
      <c r="G472" s="273"/>
      <c r="H472" s="277"/>
      <c r="I472" s="273"/>
      <c r="J472" s="272"/>
    </row>
    <row r="473" s="267" customFormat="1" ht="15.6" spans="1:10">
      <c r="A473" s="273">
        <v>60</v>
      </c>
      <c r="B473" s="30" t="s">
        <v>403</v>
      </c>
      <c r="C473" s="18">
        <v>40.3</v>
      </c>
      <c r="D473" s="273"/>
      <c r="E473" s="273"/>
      <c r="F473" s="273"/>
      <c r="G473" s="273"/>
      <c r="H473" s="277"/>
      <c r="I473" s="273"/>
      <c r="J473" s="272"/>
    </row>
    <row r="474" s="267" customFormat="1" ht="15.6" spans="1:10">
      <c r="A474" s="273">
        <v>61</v>
      </c>
      <c r="B474" s="30" t="s">
        <v>404</v>
      </c>
      <c r="C474" s="18">
        <v>6.6</v>
      </c>
      <c r="D474" s="273"/>
      <c r="E474" s="273"/>
      <c r="F474" s="273"/>
      <c r="G474" s="273"/>
      <c r="H474" s="277"/>
      <c r="I474" s="273"/>
      <c r="J474" s="272"/>
    </row>
    <row r="475" s="267" customFormat="1" ht="15.6" spans="1:10">
      <c r="A475" s="273"/>
      <c r="B475" s="29" t="s">
        <v>112</v>
      </c>
      <c r="C475" s="26">
        <v>11</v>
      </c>
      <c r="D475" s="26"/>
      <c r="E475" s="26"/>
      <c r="F475" s="273"/>
      <c r="G475" s="273"/>
      <c r="H475" s="277"/>
      <c r="I475" s="273"/>
      <c r="J475" s="272"/>
    </row>
    <row r="476" s="267" customFormat="1" ht="15.6" spans="1:10">
      <c r="A476" s="273"/>
      <c r="B476" s="29" t="s">
        <v>405</v>
      </c>
      <c r="C476" s="26">
        <v>286</v>
      </c>
      <c r="D476" s="26"/>
      <c r="E476" s="26"/>
      <c r="F476" s="273"/>
      <c r="G476" s="273"/>
      <c r="H476" s="277"/>
      <c r="I476" s="273"/>
      <c r="J476" s="272"/>
    </row>
    <row r="477" s="267" customFormat="1" ht="15.6" spans="1:10">
      <c r="A477" s="273"/>
      <c r="B477" s="29" t="s">
        <v>40</v>
      </c>
      <c r="C477" s="26" t="s">
        <v>194</v>
      </c>
      <c r="D477" s="26"/>
      <c r="E477" s="26"/>
      <c r="F477" s="273"/>
      <c r="G477" s="273"/>
      <c r="H477" s="277"/>
      <c r="I477" s="273"/>
      <c r="J477" s="272"/>
    </row>
    <row r="478" s="267" customFormat="1" ht="46.8" spans="1:10">
      <c r="A478" s="273"/>
      <c r="B478" s="29"/>
      <c r="C478" s="28" t="s">
        <v>195</v>
      </c>
      <c r="D478" s="28" t="s">
        <v>196</v>
      </c>
      <c r="E478" s="28" t="s">
        <v>197</v>
      </c>
      <c r="F478" s="273"/>
      <c r="G478" s="273"/>
      <c r="H478" s="277"/>
      <c r="I478" s="273"/>
      <c r="J478" s="272"/>
    </row>
    <row r="479" s="267" customFormat="1" ht="15.6" spans="1:10">
      <c r="A479" s="273">
        <v>64</v>
      </c>
      <c r="B479" s="30" t="s">
        <v>406</v>
      </c>
      <c r="C479" s="16"/>
      <c r="D479" s="18">
        <v>27.3</v>
      </c>
      <c r="E479" s="16"/>
      <c r="F479" s="273"/>
      <c r="G479" s="273"/>
      <c r="H479" s="277"/>
      <c r="I479" s="273"/>
      <c r="J479" s="272"/>
    </row>
    <row r="480" s="267" customFormat="1" ht="15.6" spans="1:10">
      <c r="A480" s="273"/>
      <c r="B480" s="302" t="s">
        <v>40</v>
      </c>
      <c r="C480" s="28" t="s">
        <v>269</v>
      </c>
      <c r="D480" s="16"/>
      <c r="E480" s="16"/>
      <c r="F480" s="273"/>
      <c r="G480" s="273"/>
      <c r="H480" s="277"/>
      <c r="I480" s="273"/>
      <c r="J480" s="272"/>
    </row>
    <row r="481" s="267" customFormat="1" ht="15.6" spans="1:10">
      <c r="A481" s="273"/>
      <c r="B481" s="303"/>
      <c r="C481" s="28"/>
      <c r="D481" s="16"/>
      <c r="E481" s="16"/>
      <c r="F481" s="273"/>
      <c r="G481" s="273"/>
      <c r="H481" s="277"/>
      <c r="I481" s="273"/>
      <c r="J481" s="272"/>
    </row>
    <row r="482" s="267" customFormat="1" ht="15.6" spans="1:10">
      <c r="A482" s="273">
        <v>65</v>
      </c>
      <c r="B482" s="30" t="s">
        <v>407</v>
      </c>
      <c r="C482" s="15">
        <v>9</v>
      </c>
      <c r="D482" s="16"/>
      <c r="E482" s="16"/>
      <c r="F482" s="273"/>
      <c r="G482" s="273"/>
      <c r="H482" s="277"/>
      <c r="I482" s="273"/>
      <c r="J482" s="272"/>
    </row>
    <row r="483" s="267" customFormat="1" ht="15.6" spans="1:10">
      <c r="A483" s="273">
        <v>66</v>
      </c>
      <c r="B483" s="30" t="s">
        <v>270</v>
      </c>
      <c r="C483" s="15">
        <v>4</v>
      </c>
      <c r="D483" s="16"/>
      <c r="E483" s="16"/>
      <c r="F483" s="273"/>
      <c r="G483" s="273"/>
      <c r="H483" s="277"/>
      <c r="I483" s="273"/>
      <c r="J483" s="272"/>
    </row>
    <row r="484" s="267" customFormat="1" ht="15.6" spans="1:10">
      <c r="A484" s="273"/>
      <c r="B484" s="46" t="s">
        <v>6</v>
      </c>
      <c r="C484" s="26" t="s">
        <v>49</v>
      </c>
      <c r="D484" s="26"/>
      <c r="E484" s="26"/>
      <c r="F484" s="273"/>
      <c r="G484" s="273"/>
      <c r="H484" s="277"/>
      <c r="I484" s="273"/>
      <c r="J484" s="272"/>
    </row>
    <row r="485" s="267" customFormat="1" ht="15.6" spans="1:10">
      <c r="A485" s="273"/>
      <c r="B485" s="47" t="s">
        <v>50</v>
      </c>
      <c r="C485" s="26">
        <v>100</v>
      </c>
      <c r="D485" s="26">
        <v>200</v>
      </c>
      <c r="E485" s="26" t="s">
        <v>51</v>
      </c>
      <c r="F485" s="273"/>
      <c r="G485" s="273"/>
      <c r="H485" s="277"/>
      <c r="I485" s="273"/>
      <c r="J485" s="272"/>
    </row>
    <row r="486" s="267" customFormat="1" ht="15.6" spans="1:10">
      <c r="A486" s="273">
        <v>67</v>
      </c>
      <c r="B486" s="48" t="s">
        <v>52</v>
      </c>
      <c r="C486" s="43"/>
      <c r="D486" s="18">
        <v>7</v>
      </c>
      <c r="E486" s="18">
        <v>3</v>
      </c>
      <c r="F486" s="273"/>
      <c r="G486" s="273"/>
      <c r="H486" s="277"/>
      <c r="I486" s="273"/>
      <c r="J486" s="272"/>
    </row>
    <row r="487" s="267" customFormat="1" ht="15.6" spans="1:10">
      <c r="A487" s="273">
        <v>68</v>
      </c>
      <c r="B487" s="48" t="s">
        <v>84</v>
      </c>
      <c r="C487" s="43"/>
      <c r="D487" s="43"/>
      <c r="E487" s="18">
        <v>2</v>
      </c>
      <c r="F487" s="273"/>
      <c r="G487" s="273"/>
      <c r="H487" s="277"/>
      <c r="I487" s="273"/>
      <c r="J487" s="272"/>
    </row>
    <row r="488" s="267" customFormat="1" ht="15.6" spans="1:10">
      <c r="A488" s="273">
        <v>69</v>
      </c>
      <c r="B488" s="48" t="s">
        <v>53</v>
      </c>
      <c r="C488" s="18">
        <v>2</v>
      </c>
      <c r="D488" s="43"/>
      <c r="E488" s="43"/>
      <c r="F488" s="273"/>
      <c r="G488" s="273"/>
      <c r="H488" s="277"/>
      <c r="I488" s="273"/>
      <c r="J488" s="272"/>
    </row>
    <row r="489" s="267" customFormat="1" ht="15.6" spans="1:10">
      <c r="A489" s="273">
        <v>70</v>
      </c>
      <c r="B489" s="48" t="s">
        <v>55</v>
      </c>
      <c r="C489" s="43"/>
      <c r="D489" s="18">
        <v>3</v>
      </c>
      <c r="E489" s="43"/>
      <c r="F489" s="273"/>
      <c r="G489" s="273"/>
      <c r="H489" s="277"/>
      <c r="I489" s="273"/>
      <c r="J489" s="272"/>
    </row>
    <row r="490" s="267" customFormat="1" ht="15.6" spans="1:10">
      <c r="A490" s="273">
        <v>71</v>
      </c>
      <c r="B490" s="48" t="s">
        <v>253</v>
      </c>
      <c r="C490" s="18">
        <v>3</v>
      </c>
      <c r="D490" s="43"/>
      <c r="E490" s="43"/>
      <c r="F490" s="273"/>
      <c r="G490" s="273"/>
      <c r="H490" s="277"/>
      <c r="I490" s="273"/>
      <c r="J490" s="272"/>
    </row>
    <row r="491" s="267" customFormat="1" ht="15.6" spans="1:10">
      <c r="A491" s="273">
        <v>72</v>
      </c>
      <c r="B491" s="48" t="s">
        <v>86</v>
      </c>
      <c r="C491" s="18">
        <v>8</v>
      </c>
      <c r="D491" s="43"/>
      <c r="E491" s="43"/>
      <c r="F491" s="273"/>
      <c r="G491" s="273"/>
      <c r="H491" s="277"/>
      <c r="I491" s="273"/>
      <c r="J491" s="272"/>
    </row>
    <row r="492" ht="31.2" spans="1:10">
      <c r="A492" s="273" t="s">
        <v>408</v>
      </c>
      <c r="B492" s="273"/>
      <c r="C492" s="273"/>
      <c r="D492" s="273"/>
      <c r="E492" s="273"/>
      <c r="F492" s="273"/>
      <c r="G492" s="273"/>
      <c r="H492" s="284" t="s">
        <v>409</v>
      </c>
      <c r="I492" s="275" t="s">
        <v>4</v>
      </c>
    </row>
    <row r="493" ht="62.4" spans="1:10">
      <c r="A493" s="273" t="s">
        <v>410</v>
      </c>
      <c r="B493" s="273"/>
      <c r="C493" s="273"/>
      <c r="D493" s="273"/>
      <c r="E493" s="273"/>
      <c r="F493" s="273"/>
      <c r="G493" s="273"/>
      <c r="H493" s="284" t="s">
        <v>411</v>
      </c>
      <c r="I493" s="273" t="s">
        <v>4</v>
      </c>
    </row>
    <row r="494" ht="31.2" spans="1:10">
      <c r="A494" s="273" t="s">
        <v>412</v>
      </c>
      <c r="B494" s="273"/>
      <c r="C494" s="273"/>
      <c r="D494" s="273"/>
      <c r="E494" s="273"/>
      <c r="F494" s="273"/>
      <c r="G494" s="273"/>
      <c r="H494" s="284" t="s">
        <v>413</v>
      </c>
      <c r="I494" s="275" t="s">
        <v>4</v>
      </c>
    </row>
    <row r="495" ht="31.2" spans="1:10">
      <c r="A495" s="273" t="s">
        <v>414</v>
      </c>
      <c r="B495" s="273"/>
      <c r="C495" s="273"/>
      <c r="D495" s="273"/>
      <c r="E495" s="273"/>
      <c r="F495" s="273"/>
      <c r="G495" s="273"/>
      <c r="H495" s="284" t="s">
        <v>415</v>
      </c>
      <c r="I495" s="275" t="s">
        <v>4</v>
      </c>
    </row>
    <row r="496" ht="31.2" spans="1:10">
      <c r="A496" s="273" t="s">
        <v>416</v>
      </c>
      <c r="B496" s="273"/>
      <c r="C496" s="273"/>
      <c r="D496" s="273"/>
      <c r="E496" s="273"/>
      <c r="F496" s="273"/>
      <c r="G496" s="273"/>
      <c r="H496" s="284" t="s">
        <v>417</v>
      </c>
      <c r="I496" s="275" t="s">
        <v>4</v>
      </c>
    </row>
    <row r="497" ht="31.2" spans="1:9">
      <c r="A497" s="273" t="s">
        <v>418</v>
      </c>
      <c r="B497" s="273"/>
      <c r="C497" s="273"/>
      <c r="D497" s="273"/>
      <c r="E497" s="273"/>
      <c r="F497" s="273"/>
      <c r="G497" s="273"/>
      <c r="H497" s="289" t="s">
        <v>419</v>
      </c>
      <c r="I497" s="273" t="s">
        <v>4</v>
      </c>
    </row>
    <row r="498" ht="15.6" spans="1:9">
      <c r="A498" s="306" t="s">
        <v>420</v>
      </c>
      <c r="B498" s="306"/>
      <c r="C498" s="306"/>
      <c r="D498" s="306"/>
      <c r="E498" s="306"/>
      <c r="F498" s="306"/>
      <c r="G498" s="306"/>
      <c r="H498" s="307" t="s">
        <v>421</v>
      </c>
      <c r="I498" s="273" t="s">
        <v>4</v>
      </c>
    </row>
    <row r="499" ht="15.6" spans="1:9">
      <c r="A499" s="306" t="s">
        <v>422</v>
      </c>
      <c r="B499" s="306"/>
      <c r="C499" s="306"/>
      <c r="D499" s="306"/>
      <c r="E499" s="306"/>
      <c r="F499" s="306"/>
      <c r="G499" s="306"/>
      <c r="H499" s="307" t="s">
        <v>423</v>
      </c>
      <c r="I499" s="273" t="s">
        <v>4</v>
      </c>
    </row>
  </sheetData>
  <mergeCells count="149">
    <mergeCell ref="A1:I1"/>
    <mergeCell ref="A2:I2"/>
    <mergeCell ref="A3:G3"/>
    <mergeCell ref="C4:G4"/>
    <mergeCell ref="C12:E12"/>
    <mergeCell ref="A15:G15"/>
    <mergeCell ref="C16:G16"/>
    <mergeCell ref="C19:G19"/>
    <mergeCell ref="C23:F23"/>
    <mergeCell ref="C34:E34"/>
    <mergeCell ref="C41:E41"/>
    <mergeCell ref="C44:E44"/>
    <mergeCell ref="A49:G49"/>
    <mergeCell ref="A54:G54"/>
    <mergeCell ref="C55:G55"/>
    <mergeCell ref="C59:G59"/>
    <mergeCell ref="C66:F66"/>
    <mergeCell ref="C69:F69"/>
    <mergeCell ref="C82:E82"/>
    <mergeCell ref="C89:E89"/>
    <mergeCell ref="A93:G93"/>
    <mergeCell ref="C94:G94"/>
    <mergeCell ref="C97:G97"/>
    <mergeCell ref="C101:F101"/>
    <mergeCell ref="C104:F104"/>
    <mergeCell ref="C120:D120"/>
    <mergeCell ref="C123:E123"/>
    <mergeCell ref="A127:G127"/>
    <mergeCell ref="C128:G128"/>
    <mergeCell ref="C137:G137"/>
    <mergeCell ref="C146:F146"/>
    <mergeCell ref="C152:F152"/>
    <mergeCell ref="C164:E164"/>
    <mergeCell ref="C177:E177"/>
    <mergeCell ref="C180:H180"/>
    <mergeCell ref="A183:G183"/>
    <mergeCell ref="C184:G184"/>
    <mergeCell ref="C189:F189"/>
    <mergeCell ref="C205:E205"/>
    <mergeCell ref="A209:G209"/>
    <mergeCell ref="C210:G210"/>
    <mergeCell ref="C213:F213"/>
    <mergeCell ref="C224:E224"/>
    <mergeCell ref="A227:G227"/>
    <mergeCell ref="C228:G228"/>
    <mergeCell ref="C232:G232"/>
    <mergeCell ref="C240:F240"/>
    <mergeCell ref="C255:E255"/>
    <mergeCell ref="A261:G261"/>
    <mergeCell ref="C262:G262"/>
    <mergeCell ref="C265:F265"/>
    <mergeCell ref="C277:E277"/>
    <mergeCell ref="A280:G280"/>
    <mergeCell ref="C281:G281"/>
    <mergeCell ref="C291:E291"/>
    <mergeCell ref="A294:G294"/>
    <mergeCell ref="C295:G295"/>
    <mergeCell ref="C298:G298"/>
    <mergeCell ref="C305:F305"/>
    <mergeCell ref="C309:F309"/>
    <mergeCell ref="C324:E324"/>
    <mergeCell ref="C337:E337"/>
    <mergeCell ref="A340:G340"/>
    <mergeCell ref="A346:G346"/>
    <mergeCell ref="C347:F347"/>
    <mergeCell ref="A358:G358"/>
    <mergeCell ref="C359:G359"/>
    <mergeCell ref="C365:F365"/>
    <mergeCell ref="C368:F368"/>
    <mergeCell ref="C386:E386"/>
    <mergeCell ref="C394:E394"/>
    <mergeCell ref="A398:G398"/>
    <mergeCell ref="C399:G399"/>
    <mergeCell ref="C408:G408"/>
    <mergeCell ref="C427:F427"/>
    <mergeCell ref="C438:F438"/>
    <mergeCell ref="C461:E461"/>
    <mergeCell ref="C477:E477"/>
    <mergeCell ref="C484:E484"/>
    <mergeCell ref="A492:G492"/>
    <mergeCell ref="A493:G493"/>
    <mergeCell ref="A494:G494"/>
    <mergeCell ref="A495:G495"/>
    <mergeCell ref="A496:G496"/>
    <mergeCell ref="A497:G497"/>
    <mergeCell ref="A498:G498"/>
    <mergeCell ref="A499:G499"/>
    <mergeCell ref="B7:B8"/>
    <mergeCell ref="B12:B13"/>
    <mergeCell ref="B28:B29"/>
    <mergeCell ref="B34:B35"/>
    <mergeCell ref="B37:B38"/>
    <mergeCell ref="B41:B42"/>
    <mergeCell ref="B50:B51"/>
    <mergeCell ref="B72:B73"/>
    <mergeCell ref="B82:B83"/>
    <mergeCell ref="B85:B86"/>
    <mergeCell ref="B107:B108"/>
    <mergeCell ref="B155:B156"/>
    <mergeCell ref="B164:B165"/>
    <mergeCell ref="B167:B168"/>
    <mergeCell ref="B174:B175"/>
    <mergeCell ref="B180:B181"/>
    <mergeCell ref="B194:B195"/>
    <mergeCell ref="B201:B202"/>
    <mergeCell ref="B216:B217"/>
    <mergeCell ref="B221:B222"/>
    <mergeCell ref="B244:B245"/>
    <mergeCell ref="B255:B256"/>
    <mergeCell ref="B258:B259"/>
    <mergeCell ref="B269:B270"/>
    <mergeCell ref="B274:B275"/>
    <mergeCell ref="B284:B285"/>
    <mergeCell ref="B288:B289"/>
    <mergeCell ref="B312:B313"/>
    <mergeCell ref="B324:B325"/>
    <mergeCell ref="B328:B329"/>
    <mergeCell ref="B341:B342"/>
    <mergeCell ref="B350:B351"/>
    <mergeCell ref="B355:B356"/>
    <mergeCell ref="B371:B372"/>
    <mergeCell ref="B386:B387"/>
    <mergeCell ref="B389:B390"/>
    <mergeCell ref="B445:B446"/>
    <mergeCell ref="B461:B462"/>
    <mergeCell ref="B464:B465"/>
    <mergeCell ref="B477:B478"/>
    <mergeCell ref="B480:B481"/>
    <mergeCell ref="C174:C175"/>
    <mergeCell ref="C480:C481"/>
    <mergeCell ref="C28:E29"/>
    <mergeCell ref="C50:E51"/>
    <mergeCell ref="C72:E73"/>
    <mergeCell ref="C107:E108"/>
    <mergeCell ref="C155:E156"/>
    <mergeCell ref="F155:H156"/>
    <mergeCell ref="C194:E195"/>
    <mergeCell ref="F194:H195"/>
    <mergeCell ref="C216:E217"/>
    <mergeCell ref="C284:E285"/>
    <mergeCell ref="C312:E313"/>
    <mergeCell ref="C341:E342"/>
    <mergeCell ref="F341:H342"/>
    <mergeCell ref="C350:E351"/>
    <mergeCell ref="C371:E372"/>
    <mergeCell ref="C445:E446"/>
    <mergeCell ref="C244:E245"/>
    <mergeCell ref="C269:E270"/>
    <mergeCell ref="C7:E8"/>
  </mergeCells>
  <conditionalFormatting sqref="A498:A499">
    <cfRule type="duplicateValues" dxfId="0" priority="1"/>
  </conditionalFormatting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58"/>
  <sheetViews>
    <sheetView workbookViewId="0">
      <selection activeCell="A1" sqref="$A1:$XFD1048576"/>
    </sheetView>
  </sheetViews>
  <sheetFormatPr defaultColWidth="8.87037037037037" defaultRowHeight="14.4"/>
  <cols>
    <col min="1" max="1" width="5.87037037037037" style="268" customWidth="1"/>
    <col min="2" max="2" width="20.1296296296296" style="268" customWidth="1"/>
    <col min="3" max="3" width="11.1296296296296" style="268" customWidth="1"/>
    <col min="4" max="4" width="9.60185185185185" style="268" customWidth="1"/>
    <col min="5" max="5" width="10.462962962963" style="268" customWidth="1"/>
    <col min="6" max="6" width="8" style="268" customWidth="1"/>
    <col min="7" max="7" width="8.12962962962963" style="268" customWidth="1"/>
    <col min="8" max="8" width="13.2685185185185" style="268" customWidth="1"/>
    <col min="9" max="9" width="9.87037037037037" style="268" customWidth="1"/>
    <col min="10" max="16384" width="8.87037037037037" style="268"/>
  </cols>
  <sheetData>
    <row r="1" s="267" customFormat="1" ht="35.45" customHeight="1" spans="1:9">
      <c r="A1" s="269" t="s">
        <v>424</v>
      </c>
      <c r="B1" s="270"/>
      <c r="C1" s="269"/>
      <c r="D1" s="269"/>
      <c r="E1" s="269"/>
      <c r="F1" s="269"/>
      <c r="G1" s="269"/>
      <c r="H1" s="271"/>
      <c r="I1" s="269"/>
    </row>
    <row r="2" s="267" customFormat="1" ht="15.6" spans="1:9">
      <c r="A2" s="5" t="s">
        <v>425</v>
      </c>
      <c r="B2" s="6"/>
      <c r="C2" s="7"/>
      <c r="D2" s="5"/>
      <c r="E2" s="5"/>
      <c r="F2" s="5"/>
      <c r="G2" s="5"/>
      <c r="H2" s="8"/>
      <c r="I2" s="5"/>
    </row>
    <row r="3" s="267" customFormat="1" ht="31.2" spans="1:9">
      <c r="A3" s="273" t="s">
        <v>426</v>
      </c>
      <c r="B3" s="273"/>
      <c r="C3" s="273"/>
      <c r="D3" s="273"/>
      <c r="E3" s="273"/>
      <c r="F3" s="273"/>
      <c r="G3" s="273"/>
      <c r="H3" s="284" t="s">
        <v>427</v>
      </c>
      <c r="I3" s="275" t="s">
        <v>4</v>
      </c>
    </row>
    <row r="4" s="267" customFormat="1" ht="15.6" spans="1:9">
      <c r="A4" s="276" t="s">
        <v>5</v>
      </c>
      <c r="B4" s="19" t="s">
        <v>6</v>
      </c>
      <c r="C4" s="20" t="s">
        <v>7</v>
      </c>
      <c r="D4" s="20"/>
      <c r="E4" s="20"/>
      <c r="F4" s="273"/>
      <c r="G4" s="273"/>
      <c r="H4" s="277"/>
      <c r="I4" s="273"/>
    </row>
    <row r="5" s="267" customFormat="1" ht="15.6" spans="1:9">
      <c r="A5" s="273"/>
      <c r="B5" s="19"/>
      <c r="C5" s="20"/>
      <c r="D5" s="20"/>
      <c r="E5" s="20"/>
      <c r="F5" s="273"/>
      <c r="G5" s="273"/>
      <c r="H5" s="277"/>
      <c r="I5" s="273"/>
    </row>
    <row r="6" s="267" customFormat="1" ht="15.6" spans="1:9">
      <c r="A6" s="273"/>
      <c r="B6" s="21" t="s">
        <v>8</v>
      </c>
      <c r="C6" s="22" t="s">
        <v>9</v>
      </c>
      <c r="D6" s="22" t="s">
        <v>10</v>
      </c>
      <c r="E6" s="22" t="s">
        <v>11</v>
      </c>
      <c r="F6" s="273"/>
      <c r="G6" s="273"/>
      <c r="H6" s="277"/>
      <c r="I6" s="273"/>
    </row>
    <row r="7" s="267" customFormat="1" ht="15.6" spans="1:9">
      <c r="A7" s="273">
        <v>1</v>
      </c>
      <c r="B7" s="21" t="s">
        <v>117</v>
      </c>
      <c r="C7" s="23">
        <v>168</v>
      </c>
      <c r="D7" s="24"/>
      <c r="E7" s="24"/>
      <c r="F7" s="273"/>
      <c r="G7" s="273"/>
      <c r="H7" s="277"/>
      <c r="I7" s="273"/>
    </row>
    <row r="8" s="267" customFormat="1" ht="15.6" spans="1:9">
      <c r="A8" s="273">
        <v>2</v>
      </c>
      <c r="B8" s="21" t="s">
        <v>118</v>
      </c>
      <c r="C8" s="23">
        <v>504.7</v>
      </c>
      <c r="D8" s="23">
        <v>68.1</v>
      </c>
      <c r="E8" s="24"/>
      <c r="F8" s="273"/>
      <c r="G8" s="273"/>
      <c r="H8" s="277"/>
      <c r="I8" s="273"/>
    </row>
    <row r="9" s="267" customFormat="1" ht="15.6" spans="1:9">
      <c r="A9" s="273">
        <v>3</v>
      </c>
      <c r="B9" s="21" t="s">
        <v>80</v>
      </c>
      <c r="C9" s="23">
        <v>40</v>
      </c>
      <c r="D9" s="24"/>
      <c r="E9" s="24"/>
      <c r="F9" s="273"/>
      <c r="G9" s="273"/>
      <c r="H9" s="277"/>
      <c r="I9" s="273"/>
    </row>
    <row r="10" s="267" customFormat="1" ht="15.6" spans="1:9">
      <c r="A10" s="273">
        <v>4</v>
      </c>
      <c r="B10" s="21" t="s">
        <v>97</v>
      </c>
      <c r="C10" s="23">
        <v>375.2</v>
      </c>
      <c r="D10" s="24"/>
      <c r="E10" s="24"/>
      <c r="F10" s="273"/>
      <c r="G10" s="273"/>
      <c r="H10" s="277"/>
      <c r="I10" s="273"/>
    </row>
    <row r="11" s="267" customFormat="1" ht="15.6" spans="1:9">
      <c r="A11" s="273"/>
      <c r="B11" s="25" t="s">
        <v>40</v>
      </c>
      <c r="C11" s="26" t="s">
        <v>41</v>
      </c>
      <c r="D11" s="26"/>
      <c r="E11" s="26"/>
      <c r="F11" s="273"/>
      <c r="G11" s="273"/>
      <c r="H11" s="277"/>
      <c r="I11" s="273"/>
    </row>
    <row r="12" s="267" customFormat="1" ht="15.6" spans="1:9">
      <c r="A12" s="273"/>
      <c r="B12" s="25"/>
      <c r="C12" s="13" t="s">
        <v>42</v>
      </c>
      <c r="D12" s="13" t="s">
        <v>43</v>
      </c>
      <c r="E12" s="13" t="s">
        <v>44</v>
      </c>
      <c r="F12" s="273"/>
      <c r="G12" s="273"/>
      <c r="H12" s="277"/>
      <c r="I12" s="273"/>
    </row>
    <row r="13" s="267" customFormat="1" ht="15.6" spans="1:9">
      <c r="A13" s="273">
        <v>5</v>
      </c>
      <c r="B13" s="15" t="s">
        <v>191</v>
      </c>
      <c r="C13" s="16"/>
      <c r="D13" s="16"/>
      <c r="E13" s="18">
        <v>1304.4</v>
      </c>
      <c r="F13" s="273"/>
      <c r="G13" s="273"/>
      <c r="H13" s="277"/>
      <c r="I13" s="273"/>
    </row>
    <row r="14" s="267" customFormat="1" ht="15.6" spans="1:9">
      <c r="A14" s="273"/>
      <c r="B14" s="25" t="s">
        <v>40</v>
      </c>
      <c r="C14" s="26" t="s">
        <v>46</v>
      </c>
      <c r="D14" s="273"/>
      <c r="E14" s="273"/>
      <c r="F14" s="273"/>
      <c r="G14" s="273"/>
      <c r="H14" s="277"/>
      <c r="I14" s="273"/>
    </row>
    <row r="15" s="267" customFormat="1" ht="15.6" spans="1:9">
      <c r="A15" s="273"/>
      <c r="B15" s="25"/>
      <c r="C15" s="26" t="s">
        <v>47</v>
      </c>
      <c r="D15" s="273"/>
      <c r="E15" s="273"/>
      <c r="F15" s="273"/>
      <c r="G15" s="273"/>
      <c r="H15" s="277"/>
      <c r="I15" s="273"/>
    </row>
    <row r="16" s="267" customFormat="1" ht="15.6" spans="1:9">
      <c r="A16" s="273">
        <v>6</v>
      </c>
      <c r="B16" s="27" t="s">
        <v>48</v>
      </c>
      <c r="C16" s="18">
        <v>11.6</v>
      </c>
      <c r="D16" s="273"/>
      <c r="E16" s="273"/>
      <c r="F16" s="273"/>
      <c r="G16" s="273"/>
      <c r="H16" s="277"/>
      <c r="I16" s="273"/>
    </row>
    <row r="17" s="267" customFormat="1" ht="15.6" spans="1:9">
      <c r="A17" s="273">
        <v>7</v>
      </c>
      <c r="B17" s="27" t="s">
        <v>428</v>
      </c>
      <c r="C17" s="18">
        <v>49.4</v>
      </c>
      <c r="D17" s="273"/>
      <c r="E17" s="273"/>
      <c r="F17" s="273"/>
      <c r="G17" s="273"/>
      <c r="H17" s="277"/>
      <c r="I17" s="273"/>
    </row>
    <row r="18" s="267" customFormat="1" ht="15.6" spans="1:9">
      <c r="A18" s="273"/>
      <c r="B18" s="12" t="s">
        <v>6</v>
      </c>
      <c r="C18" s="26" t="s">
        <v>49</v>
      </c>
      <c r="D18" s="26"/>
      <c r="E18" s="26"/>
      <c r="F18" s="273"/>
      <c r="G18" s="273"/>
      <c r="H18" s="277"/>
      <c r="I18" s="273"/>
    </row>
    <row r="19" s="267" customFormat="1" ht="15.6" spans="1:9">
      <c r="A19" s="273"/>
      <c r="B19" s="15" t="s">
        <v>50</v>
      </c>
      <c r="C19" s="26">
        <v>100</v>
      </c>
      <c r="D19" s="26">
        <v>200</v>
      </c>
      <c r="E19" s="26" t="s">
        <v>51</v>
      </c>
      <c r="F19" s="273"/>
      <c r="G19" s="273"/>
      <c r="H19" s="277"/>
      <c r="I19" s="273"/>
    </row>
    <row r="20" s="267" customFormat="1" ht="15.6" spans="1:9">
      <c r="A20" s="273">
        <v>8</v>
      </c>
      <c r="B20" s="17" t="s">
        <v>52</v>
      </c>
      <c r="C20" s="43"/>
      <c r="D20" s="18">
        <v>8</v>
      </c>
      <c r="E20" s="43"/>
      <c r="F20" s="273"/>
      <c r="G20" s="273"/>
      <c r="H20" s="277"/>
      <c r="I20" s="273"/>
    </row>
    <row r="21" s="267" customFormat="1" ht="15.6" spans="1:9">
      <c r="A21" s="273">
        <v>9</v>
      </c>
      <c r="B21" s="17" t="s">
        <v>84</v>
      </c>
      <c r="C21" s="43"/>
      <c r="D21" s="18">
        <v>10</v>
      </c>
      <c r="E21" s="43"/>
      <c r="F21" s="273"/>
      <c r="G21" s="273"/>
      <c r="H21" s="277"/>
      <c r="I21" s="273"/>
    </row>
    <row r="22" s="267" customFormat="1" ht="15.6" spans="1:9">
      <c r="A22" s="273">
        <v>10</v>
      </c>
      <c r="B22" s="17" t="s">
        <v>335</v>
      </c>
      <c r="C22" s="18">
        <v>5</v>
      </c>
      <c r="D22" s="18">
        <v>1</v>
      </c>
      <c r="E22" s="43"/>
      <c r="F22" s="273"/>
      <c r="G22" s="273"/>
      <c r="H22" s="277"/>
      <c r="I22" s="273"/>
    </row>
    <row r="23" s="267" customFormat="1" ht="15.6" spans="1:9">
      <c r="A23" s="273">
        <v>11</v>
      </c>
      <c r="B23" s="17" t="s">
        <v>169</v>
      </c>
      <c r="C23" s="18">
        <v>3</v>
      </c>
      <c r="D23" s="43"/>
      <c r="E23" s="43"/>
      <c r="F23" s="273"/>
      <c r="G23" s="273"/>
      <c r="H23" s="277"/>
      <c r="I23" s="273"/>
    </row>
    <row r="24" s="267" customFormat="1" ht="31.2" spans="1:9">
      <c r="A24" s="273" t="s">
        <v>429</v>
      </c>
      <c r="B24" s="273"/>
      <c r="C24" s="273"/>
      <c r="D24" s="273"/>
      <c r="E24" s="273"/>
      <c r="F24" s="273"/>
      <c r="G24" s="273"/>
      <c r="H24" s="274" t="s">
        <v>430</v>
      </c>
      <c r="I24" s="275" t="s">
        <v>4</v>
      </c>
    </row>
    <row r="25" s="267" customFormat="1" ht="15.6" spans="1:9">
      <c r="A25" s="276" t="s">
        <v>5</v>
      </c>
      <c r="B25" s="25" t="s">
        <v>40</v>
      </c>
      <c r="C25" s="26" t="s">
        <v>41</v>
      </c>
      <c r="D25" s="26"/>
      <c r="E25" s="26"/>
      <c r="F25" s="273"/>
      <c r="G25" s="273"/>
      <c r="H25" s="277"/>
      <c r="I25" s="273"/>
    </row>
    <row r="26" s="267" customFormat="1" ht="15.6" spans="1:9">
      <c r="A26" s="273"/>
      <c r="B26" s="25"/>
      <c r="C26" s="13" t="s">
        <v>42</v>
      </c>
      <c r="D26" s="13" t="s">
        <v>43</v>
      </c>
      <c r="E26" s="13" t="s">
        <v>44</v>
      </c>
      <c r="F26" s="273"/>
      <c r="G26" s="273"/>
      <c r="H26" s="277"/>
      <c r="I26" s="273"/>
    </row>
    <row r="27" s="267" customFormat="1" ht="15.6" spans="1:9">
      <c r="A27" s="273"/>
      <c r="B27" s="15" t="s">
        <v>191</v>
      </c>
      <c r="C27" s="16"/>
      <c r="D27" s="16"/>
      <c r="E27" s="18">
        <v>94.1</v>
      </c>
      <c r="F27" s="273"/>
      <c r="G27" s="273"/>
      <c r="H27" s="277"/>
      <c r="I27" s="273"/>
    </row>
    <row r="28" s="267" customFormat="1" ht="15.6" spans="1:9">
      <c r="A28" s="273"/>
      <c r="B28" s="25" t="s">
        <v>40</v>
      </c>
      <c r="C28" s="26" t="s">
        <v>46</v>
      </c>
      <c r="D28" s="273"/>
      <c r="E28" s="273"/>
      <c r="F28" s="273"/>
      <c r="G28" s="273"/>
      <c r="H28" s="277"/>
      <c r="I28" s="273"/>
    </row>
    <row r="29" s="267" customFormat="1" ht="15.6" spans="1:9">
      <c r="A29" s="273"/>
      <c r="B29" s="25"/>
      <c r="C29" s="26" t="s">
        <v>47</v>
      </c>
      <c r="D29" s="273"/>
      <c r="E29" s="273"/>
      <c r="F29" s="273"/>
      <c r="G29" s="273"/>
      <c r="H29" s="277"/>
      <c r="I29" s="273"/>
    </row>
    <row r="30" s="267" customFormat="1" ht="15.6" spans="1:9">
      <c r="A30" s="273"/>
      <c r="B30" s="27" t="s">
        <v>428</v>
      </c>
      <c r="C30" s="18">
        <v>54.8</v>
      </c>
      <c r="D30" s="273"/>
      <c r="E30" s="273"/>
      <c r="F30" s="273"/>
      <c r="G30" s="273"/>
      <c r="H30" s="277"/>
      <c r="I30" s="273"/>
    </row>
    <row r="31" s="267" customFormat="1" ht="31.2" spans="1:9">
      <c r="A31" s="273" t="s">
        <v>431</v>
      </c>
      <c r="B31" s="273"/>
      <c r="C31" s="273"/>
      <c r="D31" s="273"/>
      <c r="E31" s="273"/>
      <c r="F31" s="273"/>
      <c r="G31" s="273"/>
      <c r="H31" s="274" t="s">
        <v>432</v>
      </c>
      <c r="I31" s="275" t="s">
        <v>4</v>
      </c>
    </row>
    <row r="32" s="267" customFormat="1" ht="15.6" spans="1:9">
      <c r="A32" s="276" t="s">
        <v>5</v>
      </c>
      <c r="B32" s="12" t="s">
        <v>6</v>
      </c>
      <c r="C32" s="13" t="s">
        <v>24</v>
      </c>
      <c r="D32" s="13"/>
      <c r="E32" s="13"/>
      <c r="F32" s="13"/>
      <c r="G32" s="13"/>
      <c r="H32" s="277"/>
      <c r="I32" s="273"/>
    </row>
    <row r="33" s="267" customFormat="1" ht="15.6" spans="1:9">
      <c r="A33" s="273"/>
      <c r="B33" s="15" t="s">
        <v>16</v>
      </c>
      <c r="C33" s="13" t="s">
        <v>17</v>
      </c>
      <c r="D33" s="13" t="s">
        <v>18</v>
      </c>
      <c r="E33" s="13" t="s">
        <v>19</v>
      </c>
      <c r="F33" s="13" t="s">
        <v>20</v>
      </c>
      <c r="G33" s="13" t="s">
        <v>21</v>
      </c>
      <c r="H33" s="277"/>
      <c r="I33" s="273"/>
    </row>
    <row r="34" s="267" customFormat="1" ht="15.6" spans="1:9">
      <c r="A34" s="273">
        <v>1</v>
      </c>
      <c r="B34" s="17" t="s">
        <v>433</v>
      </c>
      <c r="C34" s="43"/>
      <c r="D34" s="18">
        <v>1</v>
      </c>
      <c r="E34" s="18">
        <v>3</v>
      </c>
      <c r="F34" s="18">
        <v>2</v>
      </c>
      <c r="G34" s="43"/>
      <c r="H34" s="277"/>
      <c r="I34" s="273"/>
    </row>
    <row r="35" s="267" customFormat="1" ht="15.6" spans="1:9">
      <c r="A35" s="273">
        <v>2</v>
      </c>
      <c r="B35" s="17" t="s">
        <v>124</v>
      </c>
      <c r="C35" s="43"/>
      <c r="D35" s="18">
        <v>7</v>
      </c>
      <c r="E35" s="43"/>
      <c r="F35" s="43"/>
      <c r="G35" s="43"/>
      <c r="H35" s="277"/>
      <c r="I35" s="273"/>
    </row>
    <row r="36" s="267" customFormat="1" ht="15.6" spans="1:9">
      <c r="A36" s="273"/>
      <c r="B36" s="12" t="s">
        <v>6</v>
      </c>
      <c r="C36" s="13" t="s">
        <v>30</v>
      </c>
      <c r="D36" s="13"/>
      <c r="E36" s="13"/>
      <c r="F36" s="13"/>
      <c r="G36" s="273"/>
      <c r="H36" s="277"/>
      <c r="I36" s="273"/>
    </row>
    <row r="37" s="267" customFormat="1" ht="15.6" spans="1:9">
      <c r="A37" s="273"/>
      <c r="B37" s="15" t="s">
        <v>8</v>
      </c>
      <c r="C37" s="13">
        <v>100</v>
      </c>
      <c r="D37" s="13">
        <v>200</v>
      </c>
      <c r="E37" s="13">
        <v>300</v>
      </c>
      <c r="F37" s="13" t="s">
        <v>31</v>
      </c>
      <c r="G37" s="273"/>
      <c r="H37" s="277"/>
      <c r="I37" s="273"/>
    </row>
    <row r="38" s="267" customFormat="1" ht="15.6" spans="1:9">
      <c r="A38" s="273">
        <v>3</v>
      </c>
      <c r="B38" s="17" t="s">
        <v>63</v>
      </c>
      <c r="C38" s="43"/>
      <c r="D38" s="43"/>
      <c r="E38" s="18">
        <v>1</v>
      </c>
      <c r="F38" s="43"/>
      <c r="G38" s="273"/>
      <c r="H38" s="277"/>
      <c r="I38" s="273"/>
    </row>
    <row r="39" s="267" customFormat="1" ht="15.6" spans="1:9">
      <c r="A39" s="273">
        <v>4</v>
      </c>
      <c r="B39" s="17" t="s">
        <v>64</v>
      </c>
      <c r="C39" s="43"/>
      <c r="D39" s="43"/>
      <c r="E39" s="43"/>
      <c r="F39" s="18">
        <v>188</v>
      </c>
      <c r="G39" s="273"/>
      <c r="H39" s="277"/>
      <c r="I39" s="273"/>
    </row>
    <row r="40" s="267" customFormat="1" ht="15.6" spans="1:9">
      <c r="A40" s="273"/>
      <c r="B40" s="19" t="s">
        <v>6</v>
      </c>
      <c r="C40" s="20" t="s">
        <v>7</v>
      </c>
      <c r="D40" s="20"/>
      <c r="E40" s="20"/>
      <c r="F40" s="273"/>
      <c r="G40" s="273"/>
      <c r="H40" s="277"/>
      <c r="I40" s="273"/>
    </row>
    <row r="41" s="267" customFormat="1" ht="15.6" spans="1:9">
      <c r="A41" s="273"/>
      <c r="B41" s="19"/>
      <c r="C41" s="20"/>
      <c r="D41" s="20"/>
      <c r="E41" s="20"/>
      <c r="F41" s="273"/>
      <c r="G41" s="273"/>
      <c r="H41" s="277"/>
      <c r="I41" s="273"/>
    </row>
    <row r="42" s="267" customFormat="1" ht="15.6" spans="1:9">
      <c r="A42" s="273"/>
      <c r="B42" s="21" t="s">
        <v>8</v>
      </c>
      <c r="C42" s="22" t="s">
        <v>9</v>
      </c>
      <c r="D42" s="22" t="s">
        <v>10</v>
      </c>
      <c r="E42" s="22" t="s">
        <v>11</v>
      </c>
      <c r="F42" s="273"/>
      <c r="G42" s="273"/>
      <c r="H42" s="277"/>
      <c r="I42" s="273"/>
    </row>
    <row r="43" s="267" customFormat="1" ht="15.6" spans="1:9">
      <c r="A43" s="273">
        <v>5</v>
      </c>
      <c r="B43" s="21" t="s">
        <v>63</v>
      </c>
      <c r="C43" s="24"/>
      <c r="D43" s="23">
        <v>42</v>
      </c>
      <c r="E43" s="24"/>
      <c r="F43" s="273"/>
      <c r="G43" s="273"/>
      <c r="H43" s="277"/>
      <c r="I43" s="273"/>
    </row>
    <row r="44" s="267" customFormat="1" ht="15.6" spans="1:9">
      <c r="A44" s="273">
        <v>6</v>
      </c>
      <c r="B44" s="21" t="s">
        <v>118</v>
      </c>
      <c r="C44" s="23">
        <v>970.4</v>
      </c>
      <c r="D44" s="24"/>
      <c r="E44" s="24"/>
      <c r="F44" s="273"/>
      <c r="G44" s="273"/>
      <c r="H44" s="277"/>
      <c r="I44" s="273"/>
    </row>
    <row r="45" s="267" customFormat="1" ht="15.6" spans="1:9">
      <c r="A45" s="273"/>
      <c r="B45" s="25" t="s">
        <v>40</v>
      </c>
      <c r="C45" s="26" t="s">
        <v>41</v>
      </c>
      <c r="D45" s="26"/>
      <c r="E45" s="26"/>
      <c r="F45" s="273"/>
      <c r="G45" s="273"/>
      <c r="H45" s="277"/>
      <c r="I45" s="273"/>
    </row>
    <row r="46" s="267" customFormat="1" ht="15.6" spans="1:9">
      <c r="A46" s="273"/>
      <c r="B46" s="25"/>
      <c r="C46" s="13" t="s">
        <v>42</v>
      </c>
      <c r="D46" s="13" t="s">
        <v>43</v>
      </c>
      <c r="E46" s="13" t="s">
        <v>44</v>
      </c>
      <c r="F46" s="273"/>
      <c r="G46" s="273"/>
      <c r="H46" s="277"/>
      <c r="I46" s="273"/>
    </row>
    <row r="47" s="267" customFormat="1" ht="15.6" spans="1:9">
      <c r="A47" s="273">
        <v>7</v>
      </c>
      <c r="B47" s="15" t="s">
        <v>45</v>
      </c>
      <c r="C47" s="18">
        <v>506.6</v>
      </c>
      <c r="D47" s="16"/>
      <c r="E47" s="18">
        <v>584.1</v>
      </c>
      <c r="F47" s="273"/>
      <c r="G47" s="273"/>
      <c r="H47" s="277"/>
      <c r="I47" s="273"/>
    </row>
    <row r="48" s="267" customFormat="1" ht="15.6" spans="1:9">
      <c r="A48" s="273"/>
      <c r="B48" s="25" t="s">
        <v>40</v>
      </c>
      <c r="C48" s="26" t="s">
        <v>46</v>
      </c>
      <c r="D48" s="273"/>
      <c r="E48" s="273"/>
      <c r="F48" s="273"/>
      <c r="G48" s="273"/>
      <c r="H48" s="277"/>
      <c r="I48" s="273"/>
    </row>
    <row r="49" s="267" customFormat="1" ht="15.6" spans="1:9">
      <c r="A49" s="273"/>
      <c r="B49" s="25"/>
      <c r="C49" s="26" t="s">
        <v>47</v>
      </c>
      <c r="D49" s="273"/>
      <c r="E49" s="273"/>
      <c r="F49" s="273"/>
      <c r="G49" s="273"/>
      <c r="H49" s="277"/>
      <c r="I49" s="273"/>
    </row>
    <row r="50" s="267" customFormat="1" ht="15.6" spans="1:9">
      <c r="A50" s="273">
        <v>8</v>
      </c>
      <c r="B50" s="27" t="s">
        <v>48</v>
      </c>
      <c r="C50" s="18">
        <v>665.8</v>
      </c>
      <c r="D50" s="273"/>
      <c r="E50" s="273"/>
      <c r="F50" s="273"/>
      <c r="G50" s="273"/>
      <c r="H50" s="277"/>
      <c r="I50" s="273"/>
    </row>
    <row r="51" s="267" customFormat="1" ht="15.6" spans="1:9">
      <c r="A51" s="273"/>
      <c r="B51" s="12" t="s">
        <v>6</v>
      </c>
      <c r="C51" s="26" t="s">
        <v>49</v>
      </c>
      <c r="D51" s="26"/>
      <c r="E51" s="26"/>
      <c r="F51" s="273"/>
      <c r="G51" s="273"/>
      <c r="H51" s="277"/>
      <c r="I51" s="273"/>
    </row>
    <row r="52" s="267" customFormat="1" ht="15.6" spans="1:9">
      <c r="A52" s="273"/>
      <c r="B52" s="15" t="s">
        <v>50</v>
      </c>
      <c r="C52" s="26">
        <v>100</v>
      </c>
      <c r="D52" s="26">
        <v>200</v>
      </c>
      <c r="E52" s="26" t="s">
        <v>51</v>
      </c>
      <c r="F52" s="273"/>
      <c r="G52" s="273"/>
      <c r="H52" s="277"/>
      <c r="I52" s="273"/>
    </row>
    <row r="53" s="267" customFormat="1" ht="15.6" spans="1:9">
      <c r="A53" s="273">
        <v>9</v>
      </c>
      <c r="B53" s="17" t="s">
        <v>52</v>
      </c>
      <c r="C53" s="43"/>
      <c r="D53" s="18">
        <v>2</v>
      </c>
      <c r="E53" s="43"/>
      <c r="F53" s="273"/>
      <c r="G53" s="273"/>
      <c r="H53" s="277"/>
      <c r="I53" s="273"/>
    </row>
    <row r="54" s="267" customFormat="1" ht="31.2" spans="1:9">
      <c r="A54" s="273" t="s">
        <v>434</v>
      </c>
      <c r="B54" s="273"/>
      <c r="C54" s="273"/>
      <c r="D54" s="273"/>
      <c r="E54" s="273"/>
      <c r="F54" s="273"/>
      <c r="G54" s="273"/>
      <c r="H54" s="274" t="s">
        <v>435</v>
      </c>
      <c r="I54" s="275" t="s">
        <v>4</v>
      </c>
    </row>
    <row r="55" s="267" customFormat="1" ht="15.6" spans="1:9">
      <c r="A55" s="276" t="s">
        <v>5</v>
      </c>
      <c r="B55" s="12" t="s">
        <v>6</v>
      </c>
      <c r="C55" s="13" t="s">
        <v>15</v>
      </c>
      <c r="D55" s="13"/>
      <c r="E55" s="13"/>
      <c r="F55" s="13"/>
      <c r="G55" s="13"/>
      <c r="H55" s="277"/>
      <c r="I55" s="273"/>
    </row>
    <row r="56" s="267" customFormat="1" ht="15.6" spans="1:9">
      <c r="A56" s="273"/>
      <c r="B56" s="15" t="s">
        <v>16</v>
      </c>
      <c r="C56" s="13" t="s">
        <v>17</v>
      </c>
      <c r="D56" s="13" t="s">
        <v>18</v>
      </c>
      <c r="E56" s="13" t="s">
        <v>19</v>
      </c>
      <c r="F56" s="13" t="s">
        <v>20</v>
      </c>
      <c r="G56" s="13" t="s">
        <v>21</v>
      </c>
      <c r="H56" s="277"/>
      <c r="I56" s="273"/>
    </row>
    <row r="57" s="267" customFormat="1" ht="15.6" spans="1:9">
      <c r="A57" s="273">
        <v>1</v>
      </c>
      <c r="B57" s="15" t="s">
        <v>58</v>
      </c>
      <c r="C57" s="43"/>
      <c r="D57" s="43"/>
      <c r="E57" s="18">
        <v>3</v>
      </c>
      <c r="F57" s="43"/>
      <c r="G57" s="43"/>
      <c r="H57" s="277"/>
      <c r="I57" s="273"/>
    </row>
    <row r="58" s="267" customFormat="1" ht="15.6" spans="1:9">
      <c r="A58" s="273">
        <v>2</v>
      </c>
      <c r="B58" s="15" t="s">
        <v>22</v>
      </c>
      <c r="C58" s="18">
        <v>3</v>
      </c>
      <c r="D58" s="43"/>
      <c r="E58" s="43"/>
      <c r="F58" s="43"/>
      <c r="G58" s="43"/>
      <c r="H58" s="277"/>
      <c r="I58" s="273"/>
    </row>
    <row r="59" s="267" customFormat="1" ht="15.6" spans="1:9">
      <c r="A59" s="273">
        <v>3</v>
      </c>
      <c r="B59" s="15" t="s">
        <v>89</v>
      </c>
      <c r="C59" s="43"/>
      <c r="D59" s="18">
        <v>1</v>
      </c>
      <c r="E59" s="18">
        <v>3</v>
      </c>
      <c r="F59" s="18">
        <v>7</v>
      </c>
      <c r="G59" s="43"/>
      <c r="H59" s="277"/>
      <c r="I59" s="273"/>
    </row>
    <row r="60" s="267" customFormat="1" ht="15.6" spans="1:9">
      <c r="A60" s="273">
        <v>4</v>
      </c>
      <c r="B60" s="15" t="s">
        <v>76</v>
      </c>
      <c r="C60" s="43"/>
      <c r="D60" s="43"/>
      <c r="E60" s="18">
        <v>1</v>
      </c>
      <c r="F60" s="43"/>
      <c r="G60" s="43"/>
      <c r="H60" s="277"/>
      <c r="I60" s="273"/>
    </row>
    <row r="61" s="267" customFormat="1" ht="15.6" spans="1:9">
      <c r="A61" s="273">
        <v>5</v>
      </c>
      <c r="B61" s="15" t="s">
        <v>60</v>
      </c>
      <c r="C61" s="43"/>
      <c r="D61" s="18">
        <v>17</v>
      </c>
      <c r="E61" s="43"/>
      <c r="F61" s="43"/>
      <c r="G61" s="43"/>
      <c r="H61" s="277"/>
      <c r="I61" s="273"/>
    </row>
    <row r="62" s="267" customFormat="1" ht="15.6" spans="1:9">
      <c r="A62" s="273"/>
      <c r="B62" s="12" t="s">
        <v>6</v>
      </c>
      <c r="C62" s="13" t="s">
        <v>24</v>
      </c>
      <c r="D62" s="13"/>
      <c r="E62" s="13"/>
      <c r="F62" s="13"/>
      <c r="G62" s="13"/>
      <c r="H62" s="277"/>
      <c r="I62" s="273"/>
    </row>
    <row r="63" s="267" customFormat="1" ht="15.6" spans="1:9">
      <c r="A63" s="273"/>
      <c r="B63" s="15" t="s">
        <v>16</v>
      </c>
      <c r="C63" s="13" t="s">
        <v>17</v>
      </c>
      <c r="D63" s="13" t="s">
        <v>18</v>
      </c>
      <c r="E63" s="13" t="s">
        <v>19</v>
      </c>
      <c r="F63" s="13" t="s">
        <v>20</v>
      </c>
      <c r="G63" s="13" t="s">
        <v>21</v>
      </c>
      <c r="H63" s="277"/>
      <c r="I63" s="273"/>
    </row>
    <row r="64" s="267" customFormat="1" ht="15.6" spans="1:9">
      <c r="A64" s="273">
        <v>6</v>
      </c>
      <c r="B64" s="17" t="s">
        <v>61</v>
      </c>
      <c r="C64" s="18">
        <v>1</v>
      </c>
      <c r="D64" s="43"/>
      <c r="E64" s="43"/>
      <c r="F64" s="43"/>
      <c r="G64" s="43"/>
      <c r="H64" s="277"/>
      <c r="I64" s="273"/>
    </row>
    <row r="65" s="267" customFormat="1" ht="15.6" spans="1:9">
      <c r="A65" s="273">
        <v>7</v>
      </c>
      <c r="B65" s="17" t="s">
        <v>107</v>
      </c>
      <c r="C65" s="18">
        <v>2</v>
      </c>
      <c r="D65" s="43"/>
      <c r="E65" s="43"/>
      <c r="F65" s="43"/>
      <c r="G65" s="43"/>
      <c r="H65" s="277"/>
      <c r="I65" s="273"/>
    </row>
    <row r="66" s="267" customFormat="1" ht="15.6" spans="1:9">
      <c r="A66" s="273">
        <v>8</v>
      </c>
      <c r="B66" s="17" t="s">
        <v>90</v>
      </c>
      <c r="C66" s="18">
        <v>37</v>
      </c>
      <c r="D66" s="18">
        <v>1</v>
      </c>
      <c r="E66" s="43"/>
      <c r="F66" s="43"/>
      <c r="G66" s="43"/>
      <c r="H66" s="277"/>
      <c r="I66" s="273"/>
    </row>
    <row r="67" s="267" customFormat="1" ht="15.6" spans="1:9">
      <c r="A67" s="273"/>
      <c r="B67" s="12" t="s">
        <v>6</v>
      </c>
      <c r="C67" s="13" t="s">
        <v>30</v>
      </c>
      <c r="D67" s="13"/>
      <c r="E67" s="13"/>
      <c r="F67" s="13"/>
      <c r="G67" s="273"/>
      <c r="H67" s="277"/>
      <c r="I67" s="273"/>
    </row>
    <row r="68" s="267" customFormat="1" ht="15.6" spans="1:9">
      <c r="A68" s="273"/>
      <c r="B68" s="15" t="s">
        <v>8</v>
      </c>
      <c r="C68" s="13">
        <v>100</v>
      </c>
      <c r="D68" s="13">
        <v>200</v>
      </c>
      <c r="E68" s="13">
        <v>300</v>
      </c>
      <c r="F68" s="13" t="s">
        <v>31</v>
      </c>
      <c r="G68" s="273"/>
      <c r="H68" s="277"/>
      <c r="I68" s="273"/>
    </row>
    <row r="69" s="267" customFormat="1" ht="15.6" spans="1:9">
      <c r="A69" s="273">
        <v>9</v>
      </c>
      <c r="B69" s="17" t="s">
        <v>63</v>
      </c>
      <c r="C69" s="18">
        <v>7</v>
      </c>
      <c r="D69" s="18">
        <v>16</v>
      </c>
      <c r="E69" s="43"/>
      <c r="F69" s="43"/>
      <c r="G69" s="273"/>
      <c r="H69" s="277"/>
      <c r="I69" s="273"/>
    </row>
    <row r="70" s="267" customFormat="1" ht="15.6" spans="1:9">
      <c r="A70" s="273">
        <v>10</v>
      </c>
      <c r="B70" s="17" t="s">
        <v>436</v>
      </c>
      <c r="C70" s="43"/>
      <c r="D70" s="18">
        <v>1</v>
      </c>
      <c r="E70" s="43"/>
      <c r="F70" s="43"/>
      <c r="G70" s="273"/>
      <c r="H70" s="277"/>
      <c r="I70" s="273"/>
    </row>
    <row r="71" s="267" customFormat="1" ht="15.6" spans="1:9">
      <c r="A71" s="273">
        <v>11</v>
      </c>
      <c r="B71" s="17" t="s">
        <v>38</v>
      </c>
      <c r="C71" s="18">
        <v>1</v>
      </c>
      <c r="D71" s="43"/>
      <c r="E71" s="18">
        <v>1</v>
      </c>
      <c r="F71" s="43"/>
      <c r="G71" s="273"/>
      <c r="H71" s="277"/>
      <c r="I71" s="273"/>
    </row>
    <row r="72" s="267" customFormat="1" ht="15.6" spans="1:9">
      <c r="A72" s="273">
        <v>12</v>
      </c>
      <c r="B72" s="17" t="s">
        <v>32</v>
      </c>
      <c r="C72" s="43"/>
      <c r="D72" s="43"/>
      <c r="E72" s="18">
        <v>1</v>
      </c>
      <c r="F72" s="18">
        <v>76</v>
      </c>
      <c r="G72" s="273"/>
      <c r="H72" s="277"/>
      <c r="I72" s="273"/>
    </row>
    <row r="73" s="267" customFormat="1" ht="15.6" spans="1:9">
      <c r="A73" s="273">
        <v>13</v>
      </c>
      <c r="B73" s="17" t="s">
        <v>118</v>
      </c>
      <c r="C73" s="18">
        <v>2</v>
      </c>
      <c r="D73" s="43"/>
      <c r="E73" s="18">
        <v>1</v>
      </c>
      <c r="F73" s="43"/>
      <c r="G73" s="273"/>
      <c r="H73" s="277"/>
      <c r="I73" s="273"/>
    </row>
    <row r="74" s="267" customFormat="1" ht="15.6" spans="1:9">
      <c r="A74" s="273">
        <v>14</v>
      </c>
      <c r="B74" s="17" t="s">
        <v>91</v>
      </c>
      <c r="C74" s="18">
        <v>1</v>
      </c>
      <c r="D74" s="18">
        <v>4</v>
      </c>
      <c r="E74" s="43"/>
      <c r="F74" s="43"/>
      <c r="G74" s="273"/>
      <c r="H74" s="277"/>
      <c r="I74" s="273"/>
    </row>
    <row r="75" s="267" customFormat="1" ht="15.6" spans="1:9">
      <c r="A75" s="273">
        <v>15</v>
      </c>
      <c r="B75" s="17" t="s">
        <v>34</v>
      </c>
      <c r="C75" s="43"/>
      <c r="D75" s="18">
        <v>6</v>
      </c>
      <c r="E75" s="43"/>
      <c r="F75" s="43"/>
      <c r="G75" s="273"/>
      <c r="H75" s="277"/>
      <c r="I75" s="273"/>
    </row>
    <row r="76" s="267" customFormat="1" ht="15.6" spans="1:9">
      <c r="A76" s="273">
        <v>16</v>
      </c>
      <c r="B76" s="17" t="s">
        <v>12</v>
      </c>
      <c r="C76" s="18">
        <v>1</v>
      </c>
      <c r="D76" s="43"/>
      <c r="E76" s="18">
        <v>1</v>
      </c>
      <c r="F76" s="43"/>
      <c r="G76" s="273"/>
      <c r="H76" s="277"/>
      <c r="I76" s="273"/>
    </row>
    <row r="77" s="267" customFormat="1" ht="15.6" spans="1:9">
      <c r="A77" s="273"/>
      <c r="B77" s="12" t="s">
        <v>6</v>
      </c>
      <c r="C77" s="13" t="s">
        <v>35</v>
      </c>
      <c r="D77" s="13"/>
      <c r="E77" s="13"/>
      <c r="F77" s="13"/>
      <c r="G77" s="273"/>
      <c r="H77" s="277"/>
      <c r="I77" s="273"/>
    </row>
    <row r="78" s="267" customFormat="1" ht="15.6" spans="1:9">
      <c r="A78" s="273"/>
      <c r="B78" s="15" t="s">
        <v>8</v>
      </c>
      <c r="C78" s="13">
        <v>100</v>
      </c>
      <c r="D78" s="13">
        <v>200</v>
      </c>
      <c r="E78" s="13">
        <v>300</v>
      </c>
      <c r="F78" s="13" t="s">
        <v>31</v>
      </c>
      <c r="G78" s="273"/>
      <c r="H78" s="277"/>
      <c r="I78" s="273"/>
    </row>
    <row r="79" s="267" customFormat="1" ht="15.6" spans="1:9">
      <c r="A79" s="273">
        <v>17</v>
      </c>
      <c r="B79" s="17" t="s">
        <v>68</v>
      </c>
      <c r="C79" s="43"/>
      <c r="D79" s="43"/>
      <c r="E79" s="43"/>
      <c r="F79" s="18">
        <v>4</v>
      </c>
      <c r="G79" s="273"/>
      <c r="H79" s="277"/>
      <c r="I79" s="273"/>
    </row>
    <row r="80" s="267" customFormat="1" ht="15.6" spans="1:9">
      <c r="A80" s="273">
        <v>18</v>
      </c>
      <c r="B80" s="17" t="s">
        <v>97</v>
      </c>
      <c r="C80" s="43"/>
      <c r="D80" s="18">
        <v>3</v>
      </c>
      <c r="E80" s="43"/>
      <c r="F80" s="43"/>
      <c r="G80" s="273"/>
      <c r="H80" s="277"/>
      <c r="I80" s="273"/>
    </row>
    <row r="81" s="267" customFormat="1" ht="15.6" spans="1:9">
      <c r="A81" s="273">
        <v>19</v>
      </c>
      <c r="B81" s="17" t="s">
        <v>36</v>
      </c>
      <c r="C81" s="43"/>
      <c r="D81" s="43"/>
      <c r="E81" s="43"/>
      <c r="F81" s="18">
        <v>1</v>
      </c>
      <c r="G81" s="273"/>
      <c r="H81" s="277"/>
      <c r="I81" s="273"/>
    </row>
    <row r="82" s="267" customFormat="1" ht="15.6" spans="1:9">
      <c r="A82" s="273"/>
      <c r="B82" s="19" t="s">
        <v>6</v>
      </c>
      <c r="C82" s="20" t="s">
        <v>7</v>
      </c>
      <c r="D82" s="20"/>
      <c r="E82" s="20"/>
      <c r="F82" s="273"/>
      <c r="G82" s="273"/>
      <c r="H82" s="277"/>
      <c r="I82" s="273"/>
    </row>
    <row r="83" s="267" customFormat="1" ht="15.6" spans="1:9">
      <c r="A83" s="273"/>
      <c r="B83" s="19"/>
      <c r="C83" s="20"/>
      <c r="D83" s="20"/>
      <c r="E83" s="20"/>
      <c r="F83" s="273"/>
      <c r="G83" s="273"/>
      <c r="H83" s="277"/>
      <c r="I83" s="273"/>
    </row>
    <row r="84" s="267" customFormat="1" ht="15.6" spans="1:9">
      <c r="A84" s="273"/>
      <c r="B84" s="21" t="s">
        <v>8</v>
      </c>
      <c r="C84" s="22" t="s">
        <v>9</v>
      </c>
      <c r="D84" s="22" t="s">
        <v>10</v>
      </c>
      <c r="E84" s="22" t="s">
        <v>11</v>
      </c>
      <c r="F84" s="273"/>
      <c r="G84" s="273"/>
      <c r="H84" s="277"/>
      <c r="I84" s="273"/>
    </row>
    <row r="85" s="267" customFormat="1" ht="15.6" spans="1:9">
      <c r="A85" s="273">
        <v>20</v>
      </c>
      <c r="B85" s="21" t="s">
        <v>63</v>
      </c>
      <c r="C85" s="24"/>
      <c r="D85" s="23">
        <v>506.4</v>
      </c>
      <c r="E85" s="23">
        <v>162.6</v>
      </c>
      <c r="F85" s="273"/>
      <c r="G85" s="273"/>
      <c r="H85" s="277"/>
      <c r="I85" s="273"/>
    </row>
    <row r="86" s="267" customFormat="1" ht="15.6" spans="1:9">
      <c r="A86" s="273">
        <v>21</v>
      </c>
      <c r="B86" s="21" t="s">
        <v>437</v>
      </c>
      <c r="C86" s="23">
        <v>85.4</v>
      </c>
      <c r="D86" s="24"/>
      <c r="E86" s="24"/>
      <c r="F86" s="273"/>
      <c r="G86" s="273"/>
      <c r="H86" s="277"/>
      <c r="I86" s="273"/>
    </row>
    <row r="87" s="267" customFormat="1" ht="15.6" spans="1:9">
      <c r="A87" s="273">
        <v>22</v>
      </c>
      <c r="B87" s="21" t="s">
        <v>38</v>
      </c>
      <c r="C87" s="23">
        <v>445.3</v>
      </c>
      <c r="D87" s="24"/>
      <c r="E87" s="24"/>
      <c r="F87" s="273"/>
      <c r="G87" s="273"/>
      <c r="H87" s="277"/>
      <c r="I87" s="273"/>
    </row>
    <row r="88" s="267" customFormat="1" ht="15.6" spans="1:9">
      <c r="A88" s="273">
        <v>23</v>
      </c>
      <c r="B88" s="21" t="s">
        <v>118</v>
      </c>
      <c r="C88" s="23">
        <v>90.5</v>
      </c>
      <c r="D88" s="23">
        <v>352.7</v>
      </c>
      <c r="E88" s="24"/>
      <c r="F88" s="273"/>
      <c r="G88" s="273"/>
      <c r="H88" s="277"/>
      <c r="I88" s="273"/>
    </row>
    <row r="89" s="267" customFormat="1" ht="15.6" spans="1:9">
      <c r="A89" s="273">
        <v>24</v>
      </c>
      <c r="B89" s="21" t="s">
        <v>39</v>
      </c>
      <c r="C89" s="23">
        <v>161.1</v>
      </c>
      <c r="D89" s="24"/>
      <c r="E89" s="24"/>
      <c r="F89" s="273"/>
      <c r="G89" s="273"/>
      <c r="H89" s="277"/>
      <c r="I89" s="273"/>
    </row>
    <row r="90" s="267" customFormat="1" ht="15.6" spans="1:9">
      <c r="A90" s="273">
        <v>25</v>
      </c>
      <c r="B90" s="21" t="s">
        <v>91</v>
      </c>
      <c r="C90" s="23">
        <v>931.5</v>
      </c>
      <c r="D90" s="23">
        <v>182.1</v>
      </c>
      <c r="E90" s="24"/>
      <c r="F90" s="273"/>
      <c r="G90" s="273"/>
      <c r="H90" s="277"/>
      <c r="I90" s="273"/>
    </row>
    <row r="91" s="267" customFormat="1" ht="15.6" spans="1:9">
      <c r="A91" s="273">
        <v>26</v>
      </c>
      <c r="B91" s="21" t="s">
        <v>80</v>
      </c>
      <c r="C91" s="23">
        <v>68.6</v>
      </c>
      <c r="D91" s="24"/>
      <c r="E91" s="24"/>
      <c r="F91" s="273"/>
      <c r="G91" s="273"/>
      <c r="H91" s="277"/>
      <c r="I91" s="273"/>
    </row>
    <row r="92" s="267" customFormat="1" ht="15.6" spans="1:9">
      <c r="A92" s="273">
        <v>27</v>
      </c>
      <c r="B92" s="21" t="s">
        <v>97</v>
      </c>
      <c r="C92" s="23">
        <v>25.4</v>
      </c>
      <c r="D92" s="24"/>
      <c r="E92" s="24"/>
      <c r="F92" s="273"/>
      <c r="G92" s="273"/>
      <c r="H92" s="277"/>
      <c r="I92" s="273"/>
    </row>
    <row r="93" s="267" customFormat="1" ht="15.6" spans="1:9">
      <c r="A93" s="273">
        <v>28</v>
      </c>
      <c r="B93" s="21" t="s">
        <v>81</v>
      </c>
      <c r="C93" s="23">
        <v>36.6</v>
      </c>
      <c r="D93" s="24"/>
      <c r="E93" s="24"/>
      <c r="F93" s="273"/>
      <c r="G93" s="273"/>
      <c r="H93" s="277"/>
      <c r="I93" s="273"/>
    </row>
    <row r="94" s="267" customFormat="1" ht="15.6" spans="1:9">
      <c r="A94" s="273">
        <v>29</v>
      </c>
      <c r="B94" s="21" t="s">
        <v>34</v>
      </c>
      <c r="C94" s="23">
        <v>61</v>
      </c>
      <c r="D94" s="23">
        <v>756.7</v>
      </c>
      <c r="E94" s="24"/>
      <c r="F94" s="273"/>
      <c r="G94" s="273"/>
      <c r="H94" s="277"/>
      <c r="I94" s="273"/>
    </row>
    <row r="95" s="267" customFormat="1" ht="15.6" spans="1:9">
      <c r="A95" s="273">
        <v>30</v>
      </c>
      <c r="B95" s="21" t="s">
        <v>12</v>
      </c>
      <c r="C95" s="23">
        <v>153.5</v>
      </c>
      <c r="D95" s="23">
        <v>1046.3</v>
      </c>
      <c r="E95" s="23">
        <v>22</v>
      </c>
      <c r="F95" s="273"/>
      <c r="G95" s="273"/>
      <c r="H95" s="277"/>
      <c r="I95" s="273"/>
    </row>
    <row r="96" s="267" customFormat="1" ht="15.6" spans="1:9">
      <c r="A96" s="273">
        <v>31</v>
      </c>
      <c r="B96" s="21" t="s">
        <v>438</v>
      </c>
      <c r="C96" s="23">
        <v>62.6</v>
      </c>
      <c r="D96" s="24"/>
      <c r="E96" s="24"/>
      <c r="F96" s="273"/>
      <c r="G96" s="273"/>
      <c r="H96" s="277"/>
      <c r="I96" s="273"/>
    </row>
    <row r="97" s="267" customFormat="1" ht="15.6" spans="1:9">
      <c r="A97" s="273"/>
      <c r="B97" s="25" t="s">
        <v>40</v>
      </c>
      <c r="C97" s="26" t="s">
        <v>41</v>
      </c>
      <c r="D97" s="26"/>
      <c r="E97" s="26"/>
      <c r="F97" s="273"/>
      <c r="G97" s="273"/>
      <c r="H97" s="277"/>
      <c r="I97" s="273"/>
    </row>
    <row r="98" s="267" customFormat="1" ht="15.6" spans="1:9">
      <c r="A98" s="273"/>
      <c r="B98" s="25"/>
      <c r="C98" s="13" t="s">
        <v>42</v>
      </c>
      <c r="D98" s="13" t="s">
        <v>43</v>
      </c>
      <c r="E98" s="13" t="s">
        <v>44</v>
      </c>
      <c r="F98" s="273"/>
      <c r="G98" s="273"/>
      <c r="H98" s="277"/>
      <c r="I98" s="273"/>
    </row>
    <row r="99" s="267" customFormat="1" ht="15.6" spans="1:9">
      <c r="A99" s="273">
        <v>32</v>
      </c>
      <c r="B99" s="15" t="s">
        <v>191</v>
      </c>
      <c r="C99" s="16"/>
      <c r="D99" s="16"/>
      <c r="E99" s="18">
        <v>325.8</v>
      </c>
      <c r="F99" s="273"/>
      <c r="G99" s="273"/>
      <c r="H99" s="277"/>
      <c r="I99" s="273"/>
    </row>
    <row r="100" s="267" customFormat="1" ht="15.6" spans="1:9">
      <c r="A100" s="273"/>
      <c r="B100" s="25" t="s">
        <v>40</v>
      </c>
      <c r="C100" s="26" t="s">
        <v>46</v>
      </c>
      <c r="D100" s="273"/>
      <c r="E100" s="273"/>
      <c r="F100" s="273"/>
      <c r="G100" s="273"/>
      <c r="H100" s="277"/>
      <c r="I100" s="273"/>
    </row>
    <row r="101" s="267" customFormat="1" ht="15.6" spans="1:9">
      <c r="A101" s="273"/>
      <c r="B101" s="25"/>
      <c r="C101" s="26" t="s">
        <v>47</v>
      </c>
      <c r="D101" s="273"/>
      <c r="E101" s="273"/>
      <c r="F101" s="273"/>
      <c r="G101" s="273"/>
      <c r="H101" s="277"/>
      <c r="I101" s="273"/>
    </row>
    <row r="102" s="267" customFormat="1" ht="15.6" spans="1:9">
      <c r="A102" s="273">
        <v>33</v>
      </c>
      <c r="B102" s="27" t="s">
        <v>439</v>
      </c>
      <c r="C102" s="18">
        <v>95</v>
      </c>
      <c r="D102" s="273"/>
      <c r="E102" s="273"/>
      <c r="F102" s="273"/>
      <c r="G102" s="273"/>
      <c r="H102" s="277"/>
      <c r="I102" s="273"/>
    </row>
    <row r="103" s="267" customFormat="1" ht="15.6" spans="1:9">
      <c r="A103" s="273">
        <v>34</v>
      </c>
      <c r="B103" s="27" t="s">
        <v>400</v>
      </c>
      <c r="C103" s="18">
        <v>102.3</v>
      </c>
      <c r="D103" s="273"/>
      <c r="E103" s="273"/>
      <c r="F103" s="273"/>
      <c r="G103" s="273"/>
      <c r="H103" s="277"/>
      <c r="I103" s="273"/>
    </row>
    <row r="104" s="267" customFormat="1" ht="15.6" spans="1:9">
      <c r="A104" s="273">
        <v>35</v>
      </c>
      <c r="B104" s="27" t="s">
        <v>143</v>
      </c>
      <c r="C104" s="18">
        <v>191.5</v>
      </c>
      <c r="D104" s="273"/>
      <c r="E104" s="273"/>
      <c r="F104" s="273"/>
      <c r="G104" s="273"/>
      <c r="H104" s="277"/>
      <c r="I104" s="273"/>
    </row>
    <row r="105" s="267" customFormat="1" ht="15.6" spans="1:9">
      <c r="A105" s="273">
        <v>36</v>
      </c>
      <c r="B105" s="27" t="s">
        <v>48</v>
      </c>
      <c r="C105" s="18">
        <v>382.4</v>
      </c>
      <c r="D105" s="273"/>
      <c r="E105" s="273"/>
      <c r="F105" s="273"/>
      <c r="G105" s="273"/>
      <c r="H105" s="277"/>
      <c r="I105" s="273"/>
    </row>
    <row r="106" s="267" customFormat="1" ht="15.6" spans="1:9">
      <c r="A106" s="273">
        <v>37</v>
      </c>
      <c r="B106" s="27" t="s">
        <v>428</v>
      </c>
      <c r="C106" s="18">
        <v>26.5</v>
      </c>
      <c r="D106" s="273"/>
      <c r="E106" s="273"/>
      <c r="F106" s="273"/>
      <c r="G106" s="273"/>
      <c r="H106" s="277"/>
      <c r="I106" s="273"/>
    </row>
    <row r="107" s="267" customFormat="1" ht="15.6" spans="1:9">
      <c r="A107" s="273">
        <v>38</v>
      </c>
      <c r="B107" s="27" t="s">
        <v>440</v>
      </c>
      <c r="C107" s="18">
        <v>8.6</v>
      </c>
      <c r="D107" s="273"/>
      <c r="E107" s="273"/>
      <c r="F107" s="273"/>
      <c r="G107" s="273"/>
      <c r="H107" s="277"/>
      <c r="I107" s="273"/>
    </row>
    <row r="108" s="267" customFormat="1" ht="15.6" spans="1:9">
      <c r="A108" s="273">
        <v>39</v>
      </c>
      <c r="B108" s="27" t="s">
        <v>441</v>
      </c>
      <c r="C108" s="18">
        <v>62.4</v>
      </c>
      <c r="D108" s="273"/>
      <c r="E108" s="273"/>
      <c r="F108" s="273"/>
      <c r="G108" s="273"/>
      <c r="H108" s="277"/>
      <c r="I108" s="273"/>
    </row>
    <row r="109" s="267" customFormat="1" ht="15.6" spans="1:9">
      <c r="A109" s="273">
        <v>40</v>
      </c>
      <c r="B109" s="27" t="s">
        <v>442</v>
      </c>
      <c r="C109" s="18">
        <v>37</v>
      </c>
      <c r="D109" s="273"/>
      <c r="E109" s="273"/>
      <c r="F109" s="273"/>
      <c r="G109" s="273"/>
      <c r="H109" s="277"/>
      <c r="I109" s="273"/>
    </row>
    <row r="110" s="267" customFormat="1" ht="15.6" spans="1:9">
      <c r="A110" s="273"/>
      <c r="B110" s="12" t="s">
        <v>6</v>
      </c>
      <c r="C110" s="26" t="s">
        <v>49</v>
      </c>
      <c r="D110" s="26"/>
      <c r="E110" s="26"/>
      <c r="F110" s="273"/>
      <c r="G110" s="273"/>
      <c r="H110" s="277"/>
      <c r="I110" s="273"/>
    </row>
    <row r="111" s="267" customFormat="1" ht="15.6" spans="1:9">
      <c r="A111" s="273"/>
      <c r="B111" s="15" t="s">
        <v>50</v>
      </c>
      <c r="C111" s="26">
        <v>100</v>
      </c>
      <c r="D111" s="26">
        <v>200</v>
      </c>
      <c r="E111" s="26" t="s">
        <v>51</v>
      </c>
      <c r="F111" s="273"/>
      <c r="G111" s="273"/>
      <c r="H111" s="277"/>
      <c r="I111" s="273"/>
    </row>
    <row r="112" s="267" customFormat="1" ht="15.6" spans="1:9">
      <c r="A112" s="273">
        <v>41</v>
      </c>
      <c r="B112" s="17" t="s">
        <v>52</v>
      </c>
      <c r="C112" s="43"/>
      <c r="D112" s="18">
        <v>3</v>
      </c>
      <c r="E112" s="43"/>
      <c r="F112" s="273"/>
      <c r="G112" s="273"/>
      <c r="H112" s="277"/>
      <c r="I112" s="273"/>
    </row>
    <row r="113" s="267" customFormat="1" ht="15.6" spans="1:9">
      <c r="A113" s="273">
        <v>42</v>
      </c>
      <c r="B113" s="17" t="s">
        <v>252</v>
      </c>
      <c r="C113" s="43"/>
      <c r="D113" s="18">
        <v>3</v>
      </c>
      <c r="E113" s="43"/>
      <c r="F113" s="273"/>
      <c r="G113" s="273"/>
      <c r="H113" s="277"/>
      <c r="I113" s="273"/>
    </row>
    <row r="114" s="267" customFormat="1" ht="15.6" spans="1:9">
      <c r="A114" s="273">
        <v>43</v>
      </c>
      <c r="B114" s="17" t="s">
        <v>55</v>
      </c>
      <c r="C114" s="43"/>
      <c r="D114" s="18">
        <v>7</v>
      </c>
      <c r="E114" s="43"/>
      <c r="F114" s="273"/>
      <c r="G114" s="273"/>
      <c r="H114" s="277"/>
      <c r="I114" s="273"/>
    </row>
    <row r="115" s="267" customFormat="1" ht="31.2" spans="1:9">
      <c r="A115" s="273" t="s">
        <v>443</v>
      </c>
      <c r="B115" s="273"/>
      <c r="C115" s="273"/>
      <c r="D115" s="273"/>
      <c r="E115" s="273"/>
      <c r="F115" s="273"/>
      <c r="G115" s="273"/>
      <c r="H115" s="274" t="s">
        <v>444</v>
      </c>
      <c r="I115" s="275" t="s">
        <v>4</v>
      </c>
    </row>
    <row r="116" s="267" customFormat="1" ht="15.6" spans="1:9">
      <c r="A116" s="276" t="s">
        <v>5</v>
      </c>
      <c r="B116" s="25" t="s">
        <v>40</v>
      </c>
      <c r="C116" s="26" t="s">
        <v>41</v>
      </c>
      <c r="D116" s="26"/>
      <c r="E116" s="26"/>
      <c r="F116" s="273"/>
      <c r="G116" s="273"/>
      <c r="H116" s="277"/>
      <c r="I116" s="273"/>
    </row>
    <row r="117" s="267" customFormat="1" ht="15.6" spans="1:9">
      <c r="A117" s="273"/>
      <c r="B117" s="25"/>
      <c r="C117" s="13" t="s">
        <v>42</v>
      </c>
      <c r="D117" s="13" t="s">
        <v>43</v>
      </c>
      <c r="E117" s="13" t="s">
        <v>44</v>
      </c>
      <c r="F117" s="273"/>
      <c r="G117" s="273"/>
      <c r="H117" s="277"/>
      <c r="I117" s="273"/>
    </row>
    <row r="118" s="267" customFormat="1" ht="15.6" spans="1:9">
      <c r="A118" s="273">
        <v>1</v>
      </c>
      <c r="B118" s="15" t="s">
        <v>45</v>
      </c>
      <c r="C118" s="16"/>
      <c r="D118" s="16"/>
      <c r="E118" s="18">
        <v>199.7</v>
      </c>
      <c r="F118" s="273"/>
      <c r="G118" s="273"/>
      <c r="H118" s="277"/>
      <c r="I118" s="273"/>
    </row>
    <row r="119" s="267" customFormat="1" ht="31.2" spans="1:9">
      <c r="A119" s="277" t="s">
        <v>445</v>
      </c>
      <c r="B119" s="277"/>
      <c r="C119" s="277"/>
      <c r="D119" s="277"/>
      <c r="E119" s="277"/>
      <c r="F119" s="277"/>
      <c r="G119" s="277"/>
      <c r="H119" s="274" t="s">
        <v>446</v>
      </c>
      <c r="I119" s="275" t="s">
        <v>4</v>
      </c>
    </row>
    <row r="120" s="267" customFormat="1" ht="15.6" spans="1:9">
      <c r="A120" s="276" t="s">
        <v>5</v>
      </c>
      <c r="B120" s="19" t="s">
        <v>6</v>
      </c>
      <c r="C120" s="20" t="s">
        <v>7</v>
      </c>
      <c r="D120" s="20"/>
      <c r="E120" s="20"/>
      <c r="F120" s="273"/>
      <c r="G120" s="273"/>
      <c r="H120" s="277"/>
      <c r="I120" s="273"/>
    </row>
    <row r="121" s="267" customFormat="1" ht="15.6" spans="1:9">
      <c r="A121" s="273"/>
      <c r="B121" s="19"/>
      <c r="C121" s="20"/>
      <c r="D121" s="20"/>
      <c r="E121" s="20"/>
      <c r="F121" s="273"/>
      <c r="G121" s="273"/>
      <c r="H121" s="277"/>
      <c r="I121" s="273"/>
    </row>
    <row r="122" s="267" customFormat="1" ht="15.6" spans="1:9">
      <c r="A122" s="273"/>
      <c r="B122" s="21" t="s">
        <v>8</v>
      </c>
      <c r="C122" s="22" t="s">
        <v>9</v>
      </c>
      <c r="D122" s="22" t="s">
        <v>10</v>
      </c>
      <c r="E122" s="22" t="s">
        <v>11</v>
      </c>
      <c r="F122" s="273"/>
      <c r="G122" s="273"/>
      <c r="H122" s="277"/>
      <c r="I122" s="273"/>
    </row>
    <row r="123" s="267" customFormat="1" ht="15.6" spans="1:9">
      <c r="A123" s="273">
        <v>1</v>
      </c>
      <c r="B123" s="21" t="s">
        <v>38</v>
      </c>
      <c r="C123" s="23">
        <v>31.4</v>
      </c>
      <c r="D123" s="24"/>
      <c r="E123" s="24"/>
      <c r="F123" s="273"/>
      <c r="G123" s="273"/>
      <c r="H123" s="277"/>
      <c r="I123" s="273"/>
    </row>
    <row r="124" s="267" customFormat="1" ht="15.6" spans="1:9">
      <c r="A124" s="273">
        <v>2</v>
      </c>
      <c r="B124" s="21" t="s">
        <v>118</v>
      </c>
      <c r="C124" s="23">
        <v>36.2</v>
      </c>
      <c r="D124" s="24"/>
      <c r="E124" s="24"/>
      <c r="F124" s="273"/>
      <c r="G124" s="273"/>
      <c r="H124" s="277"/>
      <c r="I124" s="273"/>
    </row>
    <row r="125" s="267" customFormat="1" ht="31.2" spans="1:9">
      <c r="A125" s="277" t="s">
        <v>447</v>
      </c>
      <c r="B125" s="277"/>
      <c r="C125" s="277"/>
      <c r="D125" s="277"/>
      <c r="E125" s="277"/>
      <c r="F125" s="277"/>
      <c r="G125" s="277"/>
      <c r="H125" s="274" t="s">
        <v>448</v>
      </c>
      <c r="I125" s="275" t="s">
        <v>4</v>
      </c>
    </row>
    <row r="126" s="267" customFormat="1" ht="15.6" customHeight="1" spans="1:9">
      <c r="A126" s="276" t="s">
        <v>5</v>
      </c>
      <c r="B126" s="35" t="s">
        <v>6</v>
      </c>
      <c r="C126" s="36" t="s">
        <v>7</v>
      </c>
      <c r="D126" s="37"/>
      <c r="E126" s="38"/>
      <c r="F126" s="273"/>
      <c r="G126" s="273"/>
      <c r="H126" s="277"/>
      <c r="I126" s="273"/>
    </row>
    <row r="127" s="267" customFormat="1" ht="15.6" spans="1:9">
      <c r="A127" s="273"/>
      <c r="B127" s="39"/>
      <c r="C127" s="40"/>
      <c r="D127" s="41"/>
      <c r="E127" s="42"/>
      <c r="F127" s="273"/>
      <c r="G127" s="273"/>
      <c r="H127" s="277"/>
      <c r="I127" s="273"/>
    </row>
    <row r="128" s="267" customFormat="1" ht="15.6" spans="1:9">
      <c r="A128" s="273"/>
      <c r="B128" s="21" t="s">
        <v>8</v>
      </c>
      <c r="C128" s="22" t="s">
        <v>9</v>
      </c>
      <c r="D128" s="22" t="s">
        <v>10</v>
      </c>
      <c r="E128" s="22" t="s">
        <v>11</v>
      </c>
      <c r="F128" s="273"/>
      <c r="G128" s="273"/>
      <c r="H128" s="277"/>
      <c r="I128" s="273"/>
    </row>
    <row r="129" s="267" customFormat="1" ht="15.6" spans="1:9">
      <c r="A129" s="273">
        <v>1</v>
      </c>
      <c r="B129" s="21" t="s">
        <v>38</v>
      </c>
      <c r="C129" s="23">
        <v>176.2</v>
      </c>
      <c r="D129" s="24"/>
      <c r="E129" s="24"/>
      <c r="F129" s="273"/>
      <c r="G129" s="273"/>
      <c r="H129" s="277"/>
      <c r="I129" s="273"/>
    </row>
    <row r="130" s="267" customFormat="1" ht="31.2" spans="1:9">
      <c r="A130" s="273" t="s">
        <v>449</v>
      </c>
      <c r="B130" s="273"/>
      <c r="C130" s="273"/>
      <c r="D130" s="273"/>
      <c r="E130" s="273"/>
      <c r="F130" s="273"/>
      <c r="G130" s="273"/>
      <c r="H130" s="274" t="s">
        <v>450</v>
      </c>
      <c r="I130" s="275" t="s">
        <v>4</v>
      </c>
    </row>
    <row r="131" s="267" customFormat="1" ht="15.6" spans="1:9">
      <c r="A131" s="276" t="s">
        <v>5</v>
      </c>
      <c r="B131" s="19" t="s">
        <v>6</v>
      </c>
      <c r="C131" s="20" t="s">
        <v>7</v>
      </c>
      <c r="D131" s="20"/>
      <c r="E131" s="20"/>
      <c r="F131" s="273"/>
      <c r="G131" s="273"/>
      <c r="H131" s="277"/>
      <c r="I131" s="273"/>
    </row>
    <row r="132" s="267" customFormat="1" ht="15.6" spans="1:9">
      <c r="A132" s="273"/>
      <c r="B132" s="19"/>
      <c r="C132" s="20"/>
      <c r="D132" s="20"/>
      <c r="E132" s="20"/>
      <c r="F132" s="273"/>
      <c r="G132" s="273"/>
      <c r="H132" s="277"/>
      <c r="I132" s="273"/>
    </row>
    <row r="133" s="267" customFormat="1" ht="15.6" spans="1:9">
      <c r="A133" s="273"/>
      <c r="B133" s="21" t="s">
        <v>8</v>
      </c>
      <c r="C133" s="22" t="s">
        <v>9</v>
      </c>
      <c r="D133" s="22" t="s">
        <v>10</v>
      </c>
      <c r="E133" s="22" t="s">
        <v>11</v>
      </c>
      <c r="F133" s="273"/>
      <c r="G133" s="273"/>
      <c r="H133" s="277"/>
      <c r="I133" s="273"/>
    </row>
    <row r="134" s="267" customFormat="1" ht="15.6" spans="1:9">
      <c r="A134" s="273">
        <v>1</v>
      </c>
      <c r="B134" s="21" t="s">
        <v>118</v>
      </c>
      <c r="C134" s="23">
        <v>2074.8</v>
      </c>
      <c r="D134" s="23">
        <v>0</v>
      </c>
      <c r="E134" s="23">
        <v>0</v>
      </c>
      <c r="F134" s="273"/>
      <c r="G134" s="273"/>
      <c r="H134" s="277"/>
      <c r="I134" s="273"/>
    </row>
    <row r="135" s="267" customFormat="1" ht="15.6" spans="1:9">
      <c r="A135" s="273">
        <v>2</v>
      </c>
      <c r="B135" s="21" t="s">
        <v>91</v>
      </c>
      <c r="C135" s="23">
        <v>274.5</v>
      </c>
      <c r="D135" s="23">
        <v>0</v>
      </c>
      <c r="E135" s="23">
        <v>0</v>
      </c>
      <c r="F135" s="273"/>
      <c r="G135" s="273"/>
      <c r="H135" s="277"/>
      <c r="I135" s="273"/>
    </row>
    <row r="136" s="267" customFormat="1" ht="15.6" spans="1:9">
      <c r="A136" s="273"/>
      <c r="B136" s="25" t="s">
        <v>40</v>
      </c>
      <c r="C136" s="26" t="s">
        <v>46</v>
      </c>
      <c r="D136" s="273"/>
      <c r="E136" s="273"/>
      <c r="F136" s="273"/>
      <c r="G136" s="273"/>
      <c r="H136" s="277"/>
      <c r="I136" s="273"/>
    </row>
    <row r="137" s="267" customFormat="1" ht="15.6" spans="1:9">
      <c r="A137" s="273"/>
      <c r="B137" s="25"/>
      <c r="C137" s="26" t="s">
        <v>47</v>
      </c>
      <c r="D137" s="273"/>
      <c r="E137" s="273"/>
      <c r="F137" s="273"/>
      <c r="G137" s="273"/>
      <c r="H137" s="277"/>
      <c r="I137" s="273"/>
    </row>
    <row r="138" s="267" customFormat="1" ht="15.6" spans="1:9">
      <c r="A138" s="273">
        <v>3</v>
      </c>
      <c r="B138" s="27" t="s">
        <v>48</v>
      </c>
      <c r="C138" s="18">
        <v>60.8</v>
      </c>
      <c r="D138" s="273"/>
      <c r="E138" s="273"/>
      <c r="F138" s="273"/>
      <c r="G138" s="273"/>
      <c r="H138" s="277"/>
      <c r="I138" s="273"/>
    </row>
    <row r="139" s="267" customFormat="1" ht="15.6" spans="1:9">
      <c r="A139" s="273"/>
      <c r="B139" s="12" t="s">
        <v>6</v>
      </c>
      <c r="C139" s="26" t="s">
        <v>49</v>
      </c>
      <c r="D139" s="26"/>
      <c r="E139" s="26"/>
      <c r="F139" s="273"/>
      <c r="G139" s="273"/>
      <c r="H139" s="277"/>
      <c r="I139" s="273"/>
    </row>
    <row r="140" s="267" customFormat="1" ht="15.6" spans="1:9">
      <c r="A140" s="273"/>
      <c r="B140" s="15" t="s">
        <v>50</v>
      </c>
      <c r="C140" s="26">
        <v>100</v>
      </c>
      <c r="D140" s="26">
        <v>200</v>
      </c>
      <c r="E140" s="26" t="s">
        <v>51</v>
      </c>
      <c r="F140" s="273"/>
      <c r="G140" s="273"/>
      <c r="H140" s="277"/>
      <c r="I140" s="273"/>
    </row>
    <row r="141" s="267" customFormat="1" ht="15.6" spans="1:9">
      <c r="A141" s="273">
        <v>4</v>
      </c>
      <c r="B141" s="17" t="s">
        <v>84</v>
      </c>
      <c r="C141" s="18">
        <v>0</v>
      </c>
      <c r="D141" s="18">
        <v>17</v>
      </c>
      <c r="E141" s="18">
        <v>0</v>
      </c>
      <c r="F141" s="273"/>
      <c r="G141" s="273"/>
      <c r="H141" s="277"/>
      <c r="I141" s="273"/>
    </row>
    <row r="142" s="267" customFormat="1" ht="31.2" spans="1:9">
      <c r="A142" s="277" t="s">
        <v>451</v>
      </c>
      <c r="B142" s="277"/>
      <c r="C142" s="277"/>
      <c r="D142" s="277"/>
      <c r="E142" s="277"/>
      <c r="F142" s="277"/>
      <c r="G142" s="277"/>
      <c r="H142" s="284" t="s">
        <v>452</v>
      </c>
      <c r="I142" s="275" t="s">
        <v>4</v>
      </c>
    </row>
    <row r="143" s="267" customFormat="1" ht="15.6" spans="1:9">
      <c r="A143" s="276" t="s">
        <v>5</v>
      </c>
      <c r="B143" s="19" t="s">
        <v>6</v>
      </c>
      <c r="C143" s="20" t="s">
        <v>7</v>
      </c>
      <c r="D143" s="20"/>
      <c r="E143" s="20"/>
      <c r="F143" s="273"/>
      <c r="G143" s="273"/>
      <c r="H143" s="277"/>
      <c r="I143" s="273"/>
    </row>
    <row r="144" s="267" customFormat="1" ht="15.6" spans="1:9">
      <c r="A144" s="273"/>
      <c r="B144" s="19"/>
      <c r="C144" s="20"/>
      <c r="D144" s="20"/>
      <c r="E144" s="20"/>
      <c r="F144" s="273"/>
      <c r="G144" s="273"/>
      <c r="H144" s="277"/>
      <c r="I144" s="273"/>
    </row>
    <row r="145" s="267" customFormat="1" ht="15.6" spans="1:9">
      <c r="A145" s="273"/>
      <c r="B145" s="21" t="s">
        <v>8</v>
      </c>
      <c r="C145" s="22" t="s">
        <v>9</v>
      </c>
      <c r="D145" s="22" t="s">
        <v>10</v>
      </c>
      <c r="E145" s="22" t="s">
        <v>11</v>
      </c>
      <c r="F145" s="273"/>
      <c r="G145" s="273"/>
      <c r="H145" s="277"/>
      <c r="I145" s="273"/>
    </row>
    <row r="146" s="267" customFormat="1" ht="15.6" spans="1:9">
      <c r="A146" s="273">
        <v>1</v>
      </c>
      <c r="B146" s="21" t="s">
        <v>38</v>
      </c>
      <c r="C146" s="23">
        <v>187.5</v>
      </c>
      <c r="D146" s="24"/>
      <c r="E146" s="24"/>
      <c r="F146" s="273"/>
      <c r="G146" s="273"/>
      <c r="H146" s="277"/>
      <c r="I146" s="273"/>
    </row>
    <row r="147" s="267" customFormat="1" ht="15.6" spans="1:9">
      <c r="A147" s="273">
        <v>2</v>
      </c>
      <c r="B147" s="21" t="s">
        <v>91</v>
      </c>
      <c r="C147" s="23">
        <v>201.5</v>
      </c>
      <c r="D147" s="24"/>
      <c r="E147" s="24"/>
      <c r="F147" s="273"/>
      <c r="G147" s="273"/>
      <c r="H147" s="277"/>
      <c r="I147" s="273"/>
    </row>
    <row r="148" s="267" customFormat="1" ht="31.2" spans="1:9">
      <c r="A148" s="273" t="s">
        <v>453</v>
      </c>
      <c r="B148" s="273"/>
      <c r="C148" s="273"/>
      <c r="D148" s="273"/>
      <c r="E148" s="273"/>
      <c r="F148" s="273"/>
      <c r="G148" s="273"/>
      <c r="H148" s="284" t="s">
        <v>454</v>
      </c>
      <c r="I148" s="275" t="s">
        <v>4</v>
      </c>
    </row>
    <row r="149" s="267" customFormat="1" ht="15.6" spans="1:9">
      <c r="A149" s="276" t="s">
        <v>5</v>
      </c>
      <c r="B149" s="12" t="s">
        <v>6</v>
      </c>
      <c r="C149" s="13" t="s">
        <v>15</v>
      </c>
      <c r="D149" s="13"/>
      <c r="E149" s="13"/>
      <c r="F149" s="13"/>
      <c r="G149" s="13"/>
      <c r="H149" s="277"/>
      <c r="I149" s="273"/>
    </row>
    <row r="150" s="267" customFormat="1" ht="15.6" spans="1:9">
      <c r="A150" s="273"/>
      <c r="B150" s="15" t="s">
        <v>16</v>
      </c>
      <c r="C150" s="13" t="s">
        <v>17</v>
      </c>
      <c r="D150" s="13" t="s">
        <v>18</v>
      </c>
      <c r="E150" s="13" t="s">
        <v>19</v>
      </c>
      <c r="F150" s="13" t="s">
        <v>20</v>
      </c>
      <c r="G150" s="13" t="s">
        <v>21</v>
      </c>
      <c r="H150" s="277"/>
      <c r="I150" s="273"/>
    </row>
    <row r="151" s="267" customFormat="1" ht="15.6" spans="1:9">
      <c r="A151" s="273">
        <v>1</v>
      </c>
      <c r="B151" s="15" t="s">
        <v>140</v>
      </c>
      <c r="C151" s="43"/>
      <c r="D151" s="18">
        <v>1</v>
      </c>
      <c r="E151" s="43"/>
      <c r="F151" s="43"/>
      <c r="G151" s="43"/>
      <c r="H151" s="277"/>
      <c r="I151" s="273"/>
    </row>
    <row r="152" s="267" customFormat="1" ht="15.6" spans="1:9">
      <c r="A152" s="273">
        <v>2</v>
      </c>
      <c r="B152" s="15" t="s">
        <v>60</v>
      </c>
      <c r="C152" s="43"/>
      <c r="D152" s="18">
        <v>5</v>
      </c>
      <c r="E152" s="43"/>
      <c r="F152" s="43"/>
      <c r="G152" s="43"/>
      <c r="H152" s="277"/>
      <c r="I152" s="273"/>
    </row>
    <row r="153" s="267" customFormat="1" ht="15.6" spans="1:9">
      <c r="A153" s="273"/>
      <c r="B153" s="12" t="s">
        <v>6</v>
      </c>
      <c r="C153" s="13" t="s">
        <v>24</v>
      </c>
      <c r="D153" s="13"/>
      <c r="E153" s="13"/>
      <c r="F153" s="13"/>
      <c r="G153" s="13"/>
      <c r="H153" s="277"/>
      <c r="I153" s="273"/>
    </row>
    <row r="154" s="267" customFormat="1" ht="15.6" spans="1:9">
      <c r="A154" s="273"/>
      <c r="B154" s="15" t="s">
        <v>16</v>
      </c>
      <c r="C154" s="13" t="s">
        <v>17</v>
      </c>
      <c r="D154" s="13" t="s">
        <v>18</v>
      </c>
      <c r="E154" s="13" t="s">
        <v>19</v>
      </c>
      <c r="F154" s="13" t="s">
        <v>20</v>
      </c>
      <c r="G154" s="13" t="s">
        <v>21</v>
      </c>
      <c r="H154" s="277"/>
      <c r="I154" s="273"/>
    </row>
    <row r="155" s="267" customFormat="1" ht="15.6" spans="1:9">
      <c r="A155" s="273">
        <v>3</v>
      </c>
      <c r="B155" s="17" t="s">
        <v>203</v>
      </c>
      <c r="C155" s="43"/>
      <c r="D155" s="18">
        <v>1</v>
      </c>
      <c r="E155" s="43"/>
      <c r="F155" s="43"/>
      <c r="G155" s="43"/>
      <c r="H155" s="277"/>
      <c r="I155" s="273"/>
    </row>
    <row r="156" s="267" customFormat="1" ht="15.6" spans="1:9">
      <c r="A156" s="273"/>
      <c r="B156" s="12" t="s">
        <v>6</v>
      </c>
      <c r="C156" s="13" t="s">
        <v>30</v>
      </c>
      <c r="D156" s="13"/>
      <c r="E156" s="13"/>
      <c r="F156" s="13"/>
      <c r="G156" s="273"/>
      <c r="H156" s="277"/>
      <c r="I156" s="273"/>
    </row>
    <row r="157" s="267" customFormat="1" ht="15.6" spans="1:9">
      <c r="A157" s="273"/>
      <c r="B157" s="15" t="s">
        <v>8</v>
      </c>
      <c r="C157" s="13">
        <v>100</v>
      </c>
      <c r="D157" s="13">
        <v>200</v>
      </c>
      <c r="E157" s="13">
        <v>300</v>
      </c>
      <c r="F157" s="13" t="s">
        <v>31</v>
      </c>
      <c r="G157" s="273"/>
      <c r="H157" s="277"/>
      <c r="I157" s="273"/>
    </row>
    <row r="158" s="267" customFormat="1" ht="15.6" spans="1:9">
      <c r="A158" s="273">
        <v>4</v>
      </c>
      <c r="B158" s="17" t="s">
        <v>32</v>
      </c>
      <c r="C158" s="43"/>
      <c r="D158" s="43"/>
      <c r="E158" s="18">
        <v>1</v>
      </c>
      <c r="F158" s="43"/>
      <c r="G158" s="273"/>
      <c r="H158" s="277"/>
      <c r="I158" s="273"/>
    </row>
    <row r="159" s="267" customFormat="1" ht="15.6" spans="1:9">
      <c r="A159" s="273"/>
      <c r="B159" s="19" t="s">
        <v>6</v>
      </c>
      <c r="C159" s="20" t="s">
        <v>7</v>
      </c>
      <c r="D159" s="20"/>
      <c r="E159" s="20"/>
      <c r="F159" s="273"/>
      <c r="G159" s="273"/>
      <c r="H159" s="277"/>
      <c r="I159" s="273"/>
    </row>
    <row r="160" s="267" customFormat="1" ht="15.6" spans="1:9">
      <c r="A160" s="273"/>
      <c r="B160" s="19"/>
      <c r="C160" s="20"/>
      <c r="D160" s="20"/>
      <c r="E160" s="20"/>
      <c r="F160" s="273"/>
      <c r="G160" s="273"/>
      <c r="H160" s="277"/>
      <c r="I160" s="273"/>
    </row>
    <row r="161" s="267" customFormat="1" ht="15.6" spans="1:9">
      <c r="A161" s="273"/>
      <c r="B161" s="21" t="s">
        <v>8</v>
      </c>
      <c r="C161" s="22" t="s">
        <v>9</v>
      </c>
      <c r="D161" s="22" t="s">
        <v>10</v>
      </c>
      <c r="E161" s="22" t="s">
        <v>11</v>
      </c>
      <c r="F161" s="273"/>
      <c r="G161" s="273"/>
      <c r="H161" s="277"/>
      <c r="I161" s="273"/>
    </row>
    <row r="162" s="267" customFormat="1" ht="15.6" spans="1:9">
      <c r="A162" s="273">
        <v>5</v>
      </c>
      <c r="B162" s="21" t="s">
        <v>38</v>
      </c>
      <c r="C162" s="23">
        <v>34.7</v>
      </c>
      <c r="D162" s="24"/>
      <c r="E162" s="24"/>
      <c r="F162" s="273"/>
      <c r="G162" s="273"/>
      <c r="H162" s="277"/>
      <c r="I162" s="273"/>
    </row>
    <row r="163" s="267" customFormat="1" ht="15.6" spans="1:9">
      <c r="A163" s="273"/>
      <c r="B163" s="25" t="s">
        <v>286</v>
      </c>
      <c r="C163" s="26">
        <v>100</v>
      </c>
      <c r="D163" s="26"/>
      <c r="E163" s="26"/>
      <c r="F163" s="273"/>
      <c r="G163" s="273"/>
      <c r="H163" s="277"/>
      <c r="I163" s="273"/>
    </row>
    <row r="164" s="267" customFormat="1" ht="15.6" spans="1:9">
      <c r="A164" s="273"/>
      <c r="B164" s="25" t="s">
        <v>40</v>
      </c>
      <c r="C164" s="26" t="s">
        <v>41</v>
      </c>
      <c r="D164" s="26"/>
      <c r="E164" s="26"/>
      <c r="F164" s="273"/>
      <c r="G164" s="273"/>
      <c r="H164" s="277"/>
      <c r="I164" s="273"/>
    </row>
    <row r="165" s="267" customFormat="1" ht="15.6" spans="1:9">
      <c r="A165" s="273"/>
      <c r="B165" s="25"/>
      <c r="C165" s="13" t="s">
        <v>42</v>
      </c>
      <c r="D165" s="13" t="s">
        <v>43</v>
      </c>
      <c r="E165" s="13" t="s">
        <v>44</v>
      </c>
      <c r="F165" s="273"/>
      <c r="G165" s="273"/>
      <c r="H165" s="277"/>
      <c r="I165" s="273"/>
    </row>
    <row r="166" s="267" customFormat="1" ht="15.6" spans="1:9">
      <c r="A166" s="273">
        <v>6</v>
      </c>
      <c r="B166" s="15" t="s">
        <v>191</v>
      </c>
      <c r="C166" s="16"/>
      <c r="D166" s="16"/>
      <c r="E166" s="18">
        <v>275</v>
      </c>
      <c r="F166" s="273"/>
      <c r="G166" s="273"/>
      <c r="H166" s="277"/>
      <c r="I166" s="273"/>
    </row>
    <row r="167" s="267" customFormat="1" ht="15.6" spans="1:9">
      <c r="A167" s="273"/>
      <c r="B167" s="25" t="s">
        <v>40</v>
      </c>
      <c r="C167" s="26" t="s">
        <v>46</v>
      </c>
      <c r="D167" s="273"/>
      <c r="E167" s="273"/>
      <c r="F167" s="273"/>
      <c r="G167" s="273"/>
      <c r="H167" s="277"/>
      <c r="I167" s="273"/>
    </row>
    <row r="168" s="267" customFormat="1" ht="15.6" spans="1:9">
      <c r="A168" s="273"/>
      <c r="B168" s="25"/>
      <c r="C168" s="26" t="s">
        <v>47</v>
      </c>
      <c r="D168" s="273"/>
      <c r="E168" s="273"/>
      <c r="F168" s="273"/>
      <c r="G168" s="273"/>
      <c r="H168" s="277"/>
      <c r="I168" s="273"/>
    </row>
    <row r="169" s="267" customFormat="1" ht="15.6" spans="1:9">
      <c r="A169" s="273">
        <v>7</v>
      </c>
      <c r="B169" s="27" t="s">
        <v>400</v>
      </c>
      <c r="C169" s="18">
        <v>1.3</v>
      </c>
      <c r="D169" s="273"/>
      <c r="E169" s="273"/>
      <c r="F169" s="273"/>
      <c r="G169" s="273"/>
      <c r="H169" s="277"/>
      <c r="I169" s="273"/>
    </row>
    <row r="170" s="267" customFormat="1" ht="15.6" spans="1:9">
      <c r="A170" s="273">
        <v>8</v>
      </c>
      <c r="B170" s="27" t="s">
        <v>73</v>
      </c>
      <c r="C170" s="18">
        <v>43.4</v>
      </c>
      <c r="D170" s="273"/>
      <c r="E170" s="273"/>
      <c r="F170" s="273"/>
      <c r="G170" s="273"/>
      <c r="H170" s="277"/>
      <c r="I170" s="273"/>
    </row>
    <row r="171" s="267" customFormat="1" ht="15.6" spans="1:9">
      <c r="A171" s="273"/>
      <c r="B171" s="12" t="s">
        <v>6</v>
      </c>
      <c r="C171" s="26" t="s">
        <v>49</v>
      </c>
      <c r="D171" s="26"/>
      <c r="E171" s="26"/>
      <c r="F171" s="273"/>
      <c r="G171" s="273"/>
      <c r="H171" s="277"/>
      <c r="I171" s="273"/>
    </row>
    <row r="172" s="267" customFormat="1" ht="15.6" spans="1:9">
      <c r="A172" s="273"/>
      <c r="B172" s="15" t="s">
        <v>50</v>
      </c>
      <c r="C172" s="26">
        <v>100</v>
      </c>
      <c r="D172" s="26">
        <v>200</v>
      </c>
      <c r="E172" s="26" t="s">
        <v>51</v>
      </c>
      <c r="F172" s="273"/>
      <c r="G172" s="273"/>
      <c r="H172" s="277"/>
      <c r="I172" s="273"/>
    </row>
    <row r="173" s="267" customFormat="1" ht="15.6" spans="1:9">
      <c r="A173" s="273">
        <v>10</v>
      </c>
      <c r="B173" s="17" t="s">
        <v>52</v>
      </c>
      <c r="C173" s="43"/>
      <c r="D173" s="18">
        <v>4</v>
      </c>
      <c r="E173" s="43"/>
      <c r="F173" s="273"/>
      <c r="G173" s="273"/>
      <c r="H173" s="277"/>
      <c r="I173" s="273"/>
    </row>
    <row r="174" s="267" customFormat="1" ht="15.6" spans="1:9">
      <c r="A174" s="273">
        <v>11</v>
      </c>
      <c r="B174" s="17" t="s">
        <v>53</v>
      </c>
      <c r="C174" s="43"/>
      <c r="D174" s="18">
        <v>3</v>
      </c>
      <c r="E174" s="43"/>
      <c r="F174" s="273"/>
      <c r="G174" s="273"/>
      <c r="H174" s="277"/>
      <c r="I174" s="273"/>
    </row>
    <row r="175" s="267" customFormat="1" ht="31.2" spans="1:9">
      <c r="A175" s="273" t="s">
        <v>455</v>
      </c>
      <c r="B175" s="273"/>
      <c r="C175" s="273"/>
      <c r="D175" s="273"/>
      <c r="E175" s="273"/>
      <c r="F175" s="273"/>
      <c r="G175" s="273"/>
      <c r="H175" s="284" t="s">
        <v>456</v>
      </c>
      <c r="I175" s="275" t="s">
        <v>4</v>
      </c>
    </row>
    <row r="176" s="267" customFormat="1" ht="15.6" spans="1:9">
      <c r="A176" s="276" t="s">
        <v>5</v>
      </c>
      <c r="B176" s="12" t="s">
        <v>6</v>
      </c>
      <c r="C176" s="13" t="s">
        <v>15</v>
      </c>
      <c r="D176" s="13"/>
      <c r="E176" s="13"/>
      <c r="F176" s="13"/>
      <c r="G176" s="13"/>
      <c r="H176" s="277"/>
      <c r="I176" s="273"/>
    </row>
    <row r="177" s="267" customFormat="1" ht="15.6" spans="1:9">
      <c r="A177" s="273"/>
      <c r="B177" s="15" t="s">
        <v>16</v>
      </c>
      <c r="C177" s="13" t="s">
        <v>17</v>
      </c>
      <c r="D177" s="13" t="s">
        <v>18</v>
      </c>
      <c r="E177" s="13" t="s">
        <v>19</v>
      </c>
      <c r="F177" s="13" t="s">
        <v>20</v>
      </c>
      <c r="G177" s="13" t="s">
        <v>21</v>
      </c>
      <c r="H177" s="277"/>
      <c r="I177" s="273"/>
    </row>
    <row r="178" s="267" customFormat="1" ht="15.6" spans="1:9">
      <c r="A178" s="273">
        <v>1</v>
      </c>
      <c r="B178" s="15" t="s">
        <v>23</v>
      </c>
      <c r="C178" s="43"/>
      <c r="D178" s="18">
        <v>1</v>
      </c>
      <c r="E178" s="43"/>
      <c r="F178" s="43"/>
      <c r="G178" s="43"/>
      <c r="H178" s="277"/>
      <c r="I178" s="273"/>
    </row>
    <row r="179" s="267" customFormat="1" ht="15.6" spans="1:9">
      <c r="A179" s="273">
        <v>2</v>
      </c>
      <c r="B179" s="15" t="s">
        <v>60</v>
      </c>
      <c r="C179" s="43"/>
      <c r="D179" s="18">
        <v>5</v>
      </c>
      <c r="E179" s="43"/>
      <c r="F179" s="43"/>
      <c r="G179" s="43"/>
      <c r="H179" s="277"/>
      <c r="I179" s="273"/>
    </row>
    <row r="180" s="267" customFormat="1" ht="15.6" spans="1:9">
      <c r="A180" s="273"/>
      <c r="B180" s="12" t="s">
        <v>6</v>
      </c>
      <c r="C180" s="13" t="s">
        <v>24</v>
      </c>
      <c r="D180" s="13"/>
      <c r="E180" s="13"/>
      <c r="F180" s="13"/>
      <c r="G180" s="13"/>
      <c r="H180" s="277"/>
      <c r="I180" s="273"/>
    </row>
    <row r="181" s="267" customFormat="1" ht="15.6" spans="1:9">
      <c r="A181" s="273"/>
      <c r="B181" s="15" t="s">
        <v>16</v>
      </c>
      <c r="C181" s="13" t="s">
        <v>17</v>
      </c>
      <c r="D181" s="13" t="s">
        <v>18</v>
      </c>
      <c r="E181" s="13" t="s">
        <v>19</v>
      </c>
      <c r="F181" s="13" t="s">
        <v>20</v>
      </c>
      <c r="G181" s="13" t="s">
        <v>21</v>
      </c>
      <c r="H181" s="277"/>
      <c r="I181" s="273"/>
    </row>
    <row r="182" s="267" customFormat="1" ht="15.6" spans="1:9">
      <c r="A182" s="273">
        <v>3</v>
      </c>
      <c r="B182" s="17" t="s">
        <v>61</v>
      </c>
      <c r="C182" s="18">
        <v>6</v>
      </c>
      <c r="D182" s="43"/>
      <c r="E182" s="43"/>
      <c r="F182" s="43"/>
      <c r="G182" s="43"/>
      <c r="H182" s="277"/>
      <c r="I182" s="273"/>
    </row>
    <row r="183" s="267" customFormat="1" ht="15.6" spans="1:9">
      <c r="A183" s="273">
        <v>4</v>
      </c>
      <c r="B183" s="17" t="s">
        <v>457</v>
      </c>
      <c r="C183" s="43"/>
      <c r="D183" s="18">
        <v>1</v>
      </c>
      <c r="E183" s="18">
        <v>4</v>
      </c>
      <c r="F183" s="18">
        <v>1</v>
      </c>
      <c r="G183" s="43"/>
      <c r="H183" s="277"/>
      <c r="I183" s="273"/>
    </row>
    <row r="184" s="267" customFormat="1" ht="15.6" spans="1:9">
      <c r="A184" s="273"/>
      <c r="B184" s="12" t="s">
        <v>6</v>
      </c>
      <c r="C184" s="13" t="s">
        <v>30</v>
      </c>
      <c r="D184" s="13"/>
      <c r="E184" s="13"/>
      <c r="F184" s="13"/>
      <c r="G184" s="273"/>
      <c r="H184" s="277"/>
      <c r="I184" s="273"/>
    </row>
    <row r="185" s="267" customFormat="1" ht="15.6" spans="1:9">
      <c r="A185" s="273"/>
      <c r="B185" s="15" t="s">
        <v>8</v>
      </c>
      <c r="C185" s="13">
        <v>100</v>
      </c>
      <c r="D185" s="13">
        <v>200</v>
      </c>
      <c r="E185" s="13">
        <v>300</v>
      </c>
      <c r="F185" s="13" t="s">
        <v>31</v>
      </c>
      <c r="G185" s="273"/>
      <c r="H185" s="277"/>
      <c r="I185" s="273"/>
    </row>
    <row r="186" s="267" customFormat="1" ht="15.6" spans="1:9">
      <c r="A186" s="273">
        <v>5</v>
      </c>
      <c r="B186" s="17" t="s">
        <v>63</v>
      </c>
      <c r="C186" s="18">
        <v>9</v>
      </c>
      <c r="D186" s="18">
        <v>2</v>
      </c>
      <c r="E186" s="43"/>
      <c r="F186" s="43"/>
      <c r="G186" s="273"/>
      <c r="H186" s="277"/>
      <c r="I186" s="273"/>
    </row>
    <row r="187" s="267" customFormat="1" ht="15.6" spans="1:9">
      <c r="A187" s="273">
        <v>6</v>
      </c>
      <c r="B187" s="17" t="s">
        <v>32</v>
      </c>
      <c r="C187" s="43"/>
      <c r="D187" s="43"/>
      <c r="E187" s="18">
        <v>9</v>
      </c>
      <c r="F187" s="43"/>
      <c r="G187" s="273"/>
      <c r="H187" s="277"/>
      <c r="I187" s="273"/>
    </row>
    <row r="188" s="267" customFormat="1" ht="15.6" spans="1:9">
      <c r="A188" s="273">
        <v>7</v>
      </c>
      <c r="B188" s="17" t="s">
        <v>66</v>
      </c>
      <c r="C188" s="43"/>
      <c r="D188" s="43"/>
      <c r="E188" s="18">
        <v>2</v>
      </c>
      <c r="F188" s="43"/>
      <c r="G188" s="273"/>
      <c r="H188" s="277"/>
      <c r="I188" s="273"/>
    </row>
    <row r="189" s="267" customFormat="1" ht="15.6" spans="1:9">
      <c r="A189" s="273"/>
      <c r="B189" s="12" t="s">
        <v>6</v>
      </c>
      <c r="C189" s="13" t="s">
        <v>35</v>
      </c>
      <c r="D189" s="13"/>
      <c r="E189" s="13"/>
      <c r="F189" s="13"/>
      <c r="G189" s="273"/>
      <c r="H189" s="277"/>
      <c r="I189" s="273"/>
    </row>
    <row r="190" s="267" customFormat="1" ht="15.6" spans="1:9">
      <c r="A190" s="273"/>
      <c r="B190" s="15" t="s">
        <v>8</v>
      </c>
      <c r="C190" s="13">
        <v>100</v>
      </c>
      <c r="D190" s="13">
        <v>200</v>
      </c>
      <c r="E190" s="13">
        <v>300</v>
      </c>
      <c r="F190" s="13" t="s">
        <v>31</v>
      </c>
      <c r="G190" s="273"/>
      <c r="H190" s="277"/>
      <c r="I190" s="273"/>
    </row>
    <row r="191" s="267" customFormat="1" ht="15.6" spans="1:9">
      <c r="A191" s="273">
        <v>8</v>
      </c>
      <c r="B191" s="17" t="s">
        <v>68</v>
      </c>
      <c r="C191" s="43"/>
      <c r="D191" s="18">
        <v>1</v>
      </c>
      <c r="E191" s="43"/>
      <c r="F191" s="43"/>
      <c r="G191" s="273"/>
      <c r="H191" s="277"/>
      <c r="I191" s="273"/>
    </row>
    <row r="192" s="267" customFormat="1" ht="15.6" spans="1:9">
      <c r="A192" s="273"/>
      <c r="B192" s="19" t="s">
        <v>6</v>
      </c>
      <c r="C192" s="20" t="s">
        <v>7</v>
      </c>
      <c r="D192" s="20"/>
      <c r="E192" s="20"/>
      <c r="F192" s="273"/>
      <c r="G192" s="273"/>
      <c r="H192" s="277"/>
      <c r="I192" s="273"/>
    </row>
    <row r="193" s="267" customFormat="1" ht="15.6" spans="1:9">
      <c r="A193" s="273"/>
      <c r="B193" s="19"/>
      <c r="C193" s="20"/>
      <c r="D193" s="20"/>
      <c r="E193" s="20"/>
      <c r="F193" s="273"/>
      <c r="G193" s="273"/>
      <c r="H193" s="277"/>
      <c r="I193" s="273"/>
    </row>
    <row r="194" s="267" customFormat="1" ht="15.6" spans="1:9">
      <c r="A194" s="273"/>
      <c r="B194" s="21" t="s">
        <v>8</v>
      </c>
      <c r="C194" s="22" t="s">
        <v>9</v>
      </c>
      <c r="D194" s="22" t="s">
        <v>10</v>
      </c>
      <c r="E194" s="22" t="s">
        <v>11</v>
      </c>
      <c r="F194" s="273"/>
      <c r="G194" s="273"/>
      <c r="H194" s="277"/>
      <c r="I194" s="273"/>
    </row>
    <row r="195" s="267" customFormat="1" ht="15.6" spans="1:9">
      <c r="A195" s="273">
        <v>9</v>
      </c>
      <c r="B195" s="21" t="s">
        <v>118</v>
      </c>
      <c r="C195" s="23">
        <v>77</v>
      </c>
      <c r="D195" s="24"/>
      <c r="E195" s="24"/>
      <c r="F195" s="273"/>
      <c r="G195" s="273"/>
      <c r="H195" s="277"/>
      <c r="I195" s="273"/>
    </row>
    <row r="196" s="267" customFormat="1" ht="15.6" spans="1:9">
      <c r="A196" s="273">
        <v>10</v>
      </c>
      <c r="B196" s="21" t="s">
        <v>91</v>
      </c>
      <c r="C196" s="23">
        <v>36.8</v>
      </c>
      <c r="D196" s="24"/>
      <c r="E196" s="24"/>
      <c r="F196" s="273"/>
      <c r="G196" s="273"/>
      <c r="H196" s="277"/>
      <c r="I196" s="273"/>
    </row>
    <row r="197" s="267" customFormat="1" ht="15.6" spans="1:9">
      <c r="A197" s="273">
        <v>11</v>
      </c>
      <c r="B197" s="21" t="s">
        <v>33</v>
      </c>
      <c r="C197" s="23">
        <v>3.3</v>
      </c>
      <c r="D197" s="24"/>
      <c r="E197" s="24"/>
      <c r="F197" s="273"/>
      <c r="G197" s="273"/>
      <c r="H197" s="277"/>
      <c r="I197" s="273"/>
    </row>
    <row r="198" s="267" customFormat="1" ht="15.6" spans="1:9">
      <c r="A198" s="273">
        <v>12</v>
      </c>
      <c r="B198" s="21" t="s">
        <v>438</v>
      </c>
      <c r="C198" s="23">
        <v>14.4</v>
      </c>
      <c r="D198" s="24"/>
      <c r="E198" s="24"/>
      <c r="F198" s="273"/>
      <c r="G198" s="273"/>
      <c r="H198" s="277"/>
      <c r="I198" s="273"/>
    </row>
    <row r="199" s="267" customFormat="1" ht="15.6" spans="1:9">
      <c r="A199" s="273"/>
      <c r="B199" s="25" t="s">
        <v>40</v>
      </c>
      <c r="C199" s="26" t="s">
        <v>46</v>
      </c>
      <c r="D199" s="273"/>
      <c r="E199" s="273"/>
      <c r="F199" s="273"/>
      <c r="G199" s="273"/>
      <c r="H199" s="277"/>
      <c r="I199" s="273"/>
    </row>
    <row r="200" s="267" customFormat="1" ht="15.6" spans="1:9">
      <c r="A200" s="273"/>
      <c r="B200" s="25"/>
      <c r="C200" s="26" t="s">
        <v>47</v>
      </c>
      <c r="D200" s="273"/>
      <c r="E200" s="273"/>
      <c r="F200" s="273"/>
      <c r="G200" s="273"/>
      <c r="H200" s="277"/>
      <c r="I200" s="273"/>
    </row>
    <row r="201" s="267" customFormat="1" ht="15.6" spans="1:9">
      <c r="A201" s="273">
        <v>13</v>
      </c>
      <c r="B201" s="27" t="s">
        <v>143</v>
      </c>
      <c r="C201" s="18">
        <v>142.2</v>
      </c>
      <c r="D201" s="273"/>
      <c r="E201" s="273"/>
      <c r="F201" s="273"/>
      <c r="G201" s="273"/>
      <c r="H201" s="277"/>
      <c r="I201" s="273"/>
    </row>
    <row r="202" s="267" customFormat="1" ht="15.6" spans="1:9">
      <c r="A202" s="273">
        <v>14</v>
      </c>
      <c r="B202" s="27" t="s">
        <v>458</v>
      </c>
      <c r="C202" s="18">
        <v>142.9</v>
      </c>
      <c r="D202" s="273"/>
      <c r="E202" s="273"/>
      <c r="F202" s="273"/>
      <c r="G202" s="273"/>
      <c r="H202" s="277"/>
      <c r="I202" s="273"/>
    </row>
    <row r="203" s="267" customFormat="1" ht="15.6" spans="1:9">
      <c r="A203" s="273">
        <v>15</v>
      </c>
      <c r="B203" s="27" t="s">
        <v>73</v>
      </c>
      <c r="C203" s="18">
        <v>78.1</v>
      </c>
      <c r="D203" s="273"/>
      <c r="E203" s="273"/>
      <c r="F203" s="273"/>
      <c r="G203" s="273"/>
      <c r="H203" s="277"/>
      <c r="I203" s="273"/>
    </row>
    <row r="204" s="267" customFormat="1" ht="15.6" spans="1:9">
      <c r="A204" s="273">
        <v>16</v>
      </c>
      <c r="B204" s="27" t="s">
        <v>48</v>
      </c>
      <c r="C204" s="18">
        <v>49.3</v>
      </c>
      <c r="D204" s="273"/>
      <c r="E204" s="273"/>
      <c r="F204" s="273"/>
      <c r="G204" s="273"/>
      <c r="H204" s="277"/>
      <c r="I204" s="273"/>
    </row>
    <row r="205" s="267" customFormat="1" ht="15.6" spans="1:9">
      <c r="A205" s="273"/>
      <c r="B205" s="12" t="s">
        <v>6</v>
      </c>
      <c r="C205" s="26" t="s">
        <v>49</v>
      </c>
      <c r="D205" s="26"/>
      <c r="E205" s="26"/>
      <c r="F205" s="273"/>
      <c r="G205" s="273"/>
      <c r="H205" s="277"/>
      <c r="I205" s="273"/>
    </row>
    <row r="206" s="267" customFormat="1" ht="15.6" spans="1:9">
      <c r="A206" s="273"/>
      <c r="B206" s="15" t="s">
        <v>50</v>
      </c>
      <c r="C206" s="26">
        <v>100</v>
      </c>
      <c r="D206" s="26">
        <v>200</v>
      </c>
      <c r="E206" s="26" t="s">
        <v>51</v>
      </c>
      <c r="F206" s="273"/>
      <c r="G206" s="273"/>
      <c r="H206" s="277"/>
      <c r="I206" s="273"/>
    </row>
    <row r="207" s="267" customFormat="1" ht="15.6" spans="1:9">
      <c r="A207" s="273">
        <v>18</v>
      </c>
      <c r="B207" s="17" t="s">
        <v>52</v>
      </c>
      <c r="C207" s="43"/>
      <c r="D207" s="18">
        <v>3</v>
      </c>
      <c r="E207" s="43"/>
      <c r="F207" s="273"/>
      <c r="G207" s="273"/>
      <c r="H207" s="277"/>
      <c r="I207" s="273"/>
    </row>
    <row r="208" s="267" customFormat="1" ht="15.6" spans="1:9">
      <c r="A208" s="273">
        <v>19</v>
      </c>
      <c r="B208" s="17" t="s">
        <v>53</v>
      </c>
      <c r="C208" s="18">
        <v>4</v>
      </c>
      <c r="D208" s="18">
        <v>2</v>
      </c>
      <c r="E208" s="43"/>
      <c r="F208" s="273"/>
      <c r="G208" s="273"/>
      <c r="H208" s="277"/>
      <c r="I208" s="273"/>
    </row>
    <row r="209" s="267" customFormat="1" ht="31.2" spans="1:9">
      <c r="A209" s="273" t="s">
        <v>459</v>
      </c>
      <c r="B209" s="273"/>
      <c r="C209" s="273"/>
      <c r="D209" s="273"/>
      <c r="E209" s="273"/>
      <c r="F209" s="273"/>
      <c r="G209" s="273"/>
      <c r="H209" s="274" t="s">
        <v>460</v>
      </c>
      <c r="I209" s="275" t="s">
        <v>4</v>
      </c>
    </row>
    <row r="210" s="267" customFormat="1" ht="15.6" spans="1:9">
      <c r="A210" s="276" t="s">
        <v>5</v>
      </c>
      <c r="B210" s="12" t="s">
        <v>6</v>
      </c>
      <c r="C210" s="13" t="s">
        <v>15</v>
      </c>
      <c r="D210" s="13"/>
      <c r="E210" s="13"/>
      <c r="F210" s="13"/>
      <c r="G210" s="13"/>
      <c r="H210" s="277"/>
      <c r="I210" s="273"/>
    </row>
    <row r="211" s="267" customFormat="1" ht="15.6" spans="1:9">
      <c r="A211" s="273"/>
      <c r="B211" s="15" t="s">
        <v>16</v>
      </c>
      <c r="C211" s="13" t="s">
        <v>17</v>
      </c>
      <c r="D211" s="13" t="s">
        <v>18</v>
      </c>
      <c r="E211" s="13" t="s">
        <v>19</v>
      </c>
      <c r="F211" s="13" t="s">
        <v>20</v>
      </c>
      <c r="G211" s="13" t="s">
        <v>21</v>
      </c>
      <c r="H211" s="277"/>
      <c r="I211" s="273"/>
    </row>
    <row r="212" s="267" customFormat="1" ht="19.15" customHeight="1" spans="1:9">
      <c r="A212" s="273">
        <v>1</v>
      </c>
      <c r="B212" s="15" t="s">
        <v>89</v>
      </c>
      <c r="C212" s="43"/>
      <c r="D212" s="18">
        <v>2</v>
      </c>
      <c r="E212" s="18">
        <v>4</v>
      </c>
      <c r="F212" s="18">
        <v>2</v>
      </c>
      <c r="G212" s="18">
        <v>2</v>
      </c>
      <c r="H212" s="277"/>
      <c r="I212" s="273"/>
    </row>
    <row r="213" s="267" customFormat="1" ht="15.6" spans="1:9">
      <c r="A213" s="273"/>
      <c r="B213" s="12" t="s">
        <v>6</v>
      </c>
      <c r="C213" s="13" t="s">
        <v>24</v>
      </c>
      <c r="D213" s="13"/>
      <c r="E213" s="13"/>
      <c r="F213" s="13"/>
      <c r="G213" s="13"/>
      <c r="H213" s="277"/>
      <c r="I213" s="273"/>
    </row>
    <row r="214" s="267" customFormat="1" ht="15.6" spans="1:9">
      <c r="A214" s="273"/>
      <c r="B214" s="15" t="s">
        <v>16</v>
      </c>
      <c r="C214" s="13" t="s">
        <v>17</v>
      </c>
      <c r="D214" s="13" t="s">
        <v>18</v>
      </c>
      <c r="E214" s="13" t="s">
        <v>19</v>
      </c>
      <c r="F214" s="13" t="s">
        <v>20</v>
      </c>
      <c r="G214" s="13" t="s">
        <v>21</v>
      </c>
      <c r="H214" s="277"/>
      <c r="I214" s="273"/>
    </row>
    <row r="215" s="267" customFormat="1" ht="15.6" spans="1:9">
      <c r="A215" s="273">
        <v>2</v>
      </c>
      <c r="B215" s="17" t="s">
        <v>123</v>
      </c>
      <c r="C215" s="43"/>
      <c r="D215" s="18">
        <v>1</v>
      </c>
      <c r="E215" s="43"/>
      <c r="F215" s="43"/>
      <c r="G215" s="43"/>
      <c r="H215" s="277"/>
      <c r="I215" s="273"/>
    </row>
    <row r="216" s="267" customFormat="1" ht="15.6" spans="1:9">
      <c r="A216" s="273">
        <v>3</v>
      </c>
      <c r="B216" s="17" t="s">
        <v>223</v>
      </c>
      <c r="C216" s="43"/>
      <c r="D216" s="43"/>
      <c r="E216" s="18">
        <v>13</v>
      </c>
      <c r="F216" s="18">
        <v>7</v>
      </c>
      <c r="G216" s="43"/>
      <c r="H216" s="277"/>
      <c r="I216" s="273"/>
    </row>
    <row r="217" s="267" customFormat="1" ht="15.6" spans="1:9">
      <c r="A217" s="273"/>
      <c r="B217" s="12" t="s">
        <v>6</v>
      </c>
      <c r="C217" s="13" t="s">
        <v>35</v>
      </c>
      <c r="D217" s="13"/>
      <c r="E217" s="13"/>
      <c r="F217" s="13"/>
      <c r="G217" s="273"/>
      <c r="H217" s="277"/>
      <c r="I217" s="273"/>
    </row>
    <row r="218" s="267" customFormat="1" ht="15.6" spans="1:9">
      <c r="A218" s="273"/>
      <c r="B218" s="15" t="s">
        <v>8</v>
      </c>
      <c r="C218" s="13">
        <v>100</v>
      </c>
      <c r="D218" s="13">
        <v>200</v>
      </c>
      <c r="E218" s="13">
        <v>300</v>
      </c>
      <c r="F218" s="13" t="s">
        <v>31</v>
      </c>
      <c r="G218" s="273"/>
      <c r="H218" s="277"/>
      <c r="I218" s="273"/>
    </row>
    <row r="219" s="267" customFormat="1" ht="15.6" spans="1:9">
      <c r="A219" s="273">
        <v>4</v>
      </c>
      <c r="B219" s="17" t="s">
        <v>142</v>
      </c>
      <c r="C219" s="43"/>
      <c r="D219" s="43"/>
      <c r="E219" s="18">
        <v>17</v>
      </c>
      <c r="F219" s="43"/>
      <c r="G219" s="273"/>
      <c r="H219" s="277"/>
      <c r="I219" s="273"/>
    </row>
    <row r="220" s="267" customFormat="1" ht="15.6" spans="1:9">
      <c r="A220" s="273">
        <v>5</v>
      </c>
      <c r="B220" s="17" t="s">
        <v>69</v>
      </c>
      <c r="C220" s="43"/>
      <c r="D220" s="18">
        <v>12</v>
      </c>
      <c r="E220" s="18">
        <v>5</v>
      </c>
      <c r="F220" s="43"/>
      <c r="G220" s="273"/>
      <c r="H220" s="277"/>
      <c r="I220" s="273"/>
    </row>
    <row r="221" s="267" customFormat="1" ht="15.6" spans="1:9">
      <c r="A221" s="273"/>
      <c r="B221" s="19" t="s">
        <v>6</v>
      </c>
      <c r="C221" s="20" t="s">
        <v>7</v>
      </c>
      <c r="D221" s="20"/>
      <c r="E221" s="20"/>
      <c r="F221" s="273"/>
      <c r="G221" s="273"/>
      <c r="H221" s="277"/>
      <c r="I221" s="273"/>
    </row>
    <row r="222" s="267" customFormat="1" ht="15.6" spans="1:9">
      <c r="A222" s="273"/>
      <c r="B222" s="19"/>
      <c r="C222" s="20"/>
      <c r="D222" s="20"/>
      <c r="E222" s="20"/>
      <c r="F222" s="273"/>
      <c r="G222" s="273"/>
      <c r="H222" s="277"/>
      <c r="I222" s="273"/>
    </row>
    <row r="223" s="267" customFormat="1" ht="15.6" spans="1:9">
      <c r="A223" s="273"/>
      <c r="B223" s="21" t="s">
        <v>8</v>
      </c>
      <c r="C223" s="22" t="s">
        <v>9</v>
      </c>
      <c r="D223" s="22" t="s">
        <v>10</v>
      </c>
      <c r="E223" s="22" t="s">
        <v>11</v>
      </c>
      <c r="F223" s="273"/>
      <c r="G223" s="273"/>
      <c r="H223" s="277"/>
      <c r="I223" s="273"/>
    </row>
    <row r="224" s="267" customFormat="1" ht="15.6" spans="1:9">
      <c r="A224" s="273">
        <v>6</v>
      </c>
      <c r="B224" s="21" t="s">
        <v>91</v>
      </c>
      <c r="C224" s="23">
        <v>102.8</v>
      </c>
      <c r="D224" s="24"/>
      <c r="E224" s="24"/>
      <c r="F224" s="273"/>
      <c r="G224" s="273"/>
      <c r="H224" s="277"/>
      <c r="I224" s="273"/>
    </row>
    <row r="225" s="267" customFormat="1" ht="15.6" spans="1:9">
      <c r="A225" s="273">
        <v>7</v>
      </c>
      <c r="B225" s="21" t="s">
        <v>97</v>
      </c>
      <c r="C225" s="23">
        <v>91.3</v>
      </c>
      <c r="D225" s="24"/>
      <c r="E225" s="24"/>
      <c r="F225" s="273"/>
      <c r="G225" s="273"/>
      <c r="H225" s="277"/>
      <c r="I225" s="273"/>
    </row>
    <row r="226" s="267" customFormat="1" ht="15.6" spans="1:9">
      <c r="A226" s="273"/>
      <c r="B226" s="25" t="s">
        <v>40</v>
      </c>
      <c r="C226" s="26" t="s">
        <v>46</v>
      </c>
      <c r="D226" s="273"/>
      <c r="E226" s="273"/>
      <c r="F226" s="273"/>
      <c r="G226" s="273"/>
      <c r="H226" s="277"/>
      <c r="I226" s="273"/>
    </row>
    <row r="227" s="267" customFormat="1" ht="15.6" spans="1:9">
      <c r="A227" s="273"/>
      <c r="B227" s="25"/>
      <c r="C227" s="26" t="s">
        <v>47</v>
      </c>
      <c r="D227" s="273"/>
      <c r="E227" s="273"/>
      <c r="F227" s="273"/>
      <c r="G227" s="273"/>
      <c r="H227" s="277"/>
      <c r="I227" s="273"/>
    </row>
    <row r="228" s="267" customFormat="1" ht="15.6" spans="1:9">
      <c r="A228" s="273">
        <v>8</v>
      </c>
      <c r="B228" s="27" t="s">
        <v>48</v>
      </c>
      <c r="C228" s="18">
        <v>785.8</v>
      </c>
      <c r="D228" s="273"/>
      <c r="E228" s="273"/>
      <c r="F228" s="273"/>
      <c r="G228" s="273"/>
      <c r="H228" s="277"/>
      <c r="I228" s="273"/>
    </row>
    <row r="229" s="267" customFormat="1" ht="15.6" spans="1:9">
      <c r="A229" s="273"/>
      <c r="B229" s="12" t="s">
        <v>6</v>
      </c>
      <c r="C229" s="26" t="s">
        <v>49</v>
      </c>
      <c r="D229" s="26"/>
      <c r="E229" s="26"/>
      <c r="F229" s="273"/>
      <c r="G229" s="273"/>
      <c r="H229" s="277"/>
      <c r="I229" s="273"/>
    </row>
    <row r="230" s="267" customFormat="1" ht="15.6" spans="1:9">
      <c r="A230" s="273"/>
      <c r="B230" s="15" t="s">
        <v>50</v>
      </c>
      <c r="C230" s="26">
        <v>100</v>
      </c>
      <c r="D230" s="26">
        <v>200</v>
      </c>
      <c r="E230" s="26" t="s">
        <v>51</v>
      </c>
      <c r="F230" s="273"/>
      <c r="G230" s="273"/>
      <c r="H230" s="277"/>
      <c r="I230" s="273"/>
    </row>
    <row r="231" s="267" customFormat="1" ht="15.6" spans="1:9">
      <c r="A231" s="273">
        <v>9</v>
      </c>
      <c r="B231" s="17" t="s">
        <v>137</v>
      </c>
      <c r="C231" s="43"/>
      <c r="D231" s="18">
        <v>4</v>
      </c>
      <c r="E231" s="18">
        <v>4</v>
      </c>
      <c r="F231" s="273"/>
      <c r="G231" s="273"/>
      <c r="H231" s="277"/>
      <c r="I231" s="273"/>
    </row>
    <row r="232" s="267" customFormat="1" ht="31.2" spans="1:9">
      <c r="A232" s="273" t="s">
        <v>461</v>
      </c>
      <c r="B232" s="273"/>
      <c r="C232" s="273"/>
      <c r="D232" s="273"/>
      <c r="E232" s="273"/>
      <c r="F232" s="273"/>
      <c r="G232" s="273"/>
      <c r="H232" s="284" t="s">
        <v>462</v>
      </c>
      <c r="I232" s="275" t="s">
        <v>4</v>
      </c>
    </row>
    <row r="233" s="267" customFormat="1" ht="15.6" spans="1:9">
      <c r="A233" s="276" t="s">
        <v>5</v>
      </c>
      <c r="B233" s="12" t="s">
        <v>6</v>
      </c>
      <c r="C233" s="13" t="s">
        <v>24</v>
      </c>
      <c r="D233" s="13"/>
      <c r="E233" s="13"/>
      <c r="F233" s="13"/>
      <c r="G233" s="13"/>
      <c r="H233" s="277"/>
      <c r="I233" s="273"/>
    </row>
    <row r="234" s="267" customFormat="1" ht="15.6" spans="1:9">
      <c r="A234" s="273"/>
      <c r="B234" s="15" t="s">
        <v>16</v>
      </c>
      <c r="C234" s="13" t="s">
        <v>17</v>
      </c>
      <c r="D234" s="13" t="s">
        <v>18</v>
      </c>
      <c r="E234" s="13" t="s">
        <v>19</v>
      </c>
      <c r="F234" s="13" t="s">
        <v>20</v>
      </c>
      <c r="G234" s="13" t="s">
        <v>21</v>
      </c>
      <c r="H234" s="277"/>
      <c r="I234" s="273"/>
    </row>
    <row r="235" s="267" customFormat="1" ht="15.6" spans="1:9">
      <c r="A235" s="273">
        <v>1</v>
      </c>
      <c r="B235" s="17" t="s">
        <v>102</v>
      </c>
      <c r="C235" s="18">
        <v>1</v>
      </c>
      <c r="D235" s="18">
        <v>1</v>
      </c>
      <c r="E235" s="43"/>
      <c r="F235" s="43"/>
      <c r="G235" s="43"/>
      <c r="H235" s="277"/>
      <c r="I235" s="273"/>
    </row>
    <row r="236" s="267" customFormat="1" ht="15.6" spans="1:9">
      <c r="A236" s="273">
        <v>2</v>
      </c>
      <c r="B236" s="17" t="s">
        <v>107</v>
      </c>
      <c r="C236" s="18">
        <v>2</v>
      </c>
      <c r="D236" s="43"/>
      <c r="E236" s="43"/>
      <c r="F236" s="43"/>
      <c r="G236" s="43"/>
      <c r="H236" s="277"/>
      <c r="I236" s="273"/>
    </row>
    <row r="237" s="267" customFormat="1" ht="15.6" spans="1:9">
      <c r="A237" s="273">
        <v>3</v>
      </c>
      <c r="B237" s="17" t="s">
        <v>90</v>
      </c>
      <c r="C237" s="18">
        <v>6</v>
      </c>
      <c r="D237" s="43"/>
      <c r="E237" s="43"/>
      <c r="F237" s="43"/>
      <c r="G237" s="43"/>
      <c r="H237" s="277"/>
      <c r="I237" s="273"/>
    </row>
    <row r="238" s="267" customFormat="1" ht="15.6" spans="1:9">
      <c r="A238" s="273"/>
      <c r="B238" s="12" t="s">
        <v>6</v>
      </c>
      <c r="C238" s="13" t="s">
        <v>30</v>
      </c>
      <c r="D238" s="13"/>
      <c r="E238" s="13"/>
      <c r="F238" s="13"/>
      <c r="G238" s="273"/>
      <c r="H238" s="277"/>
      <c r="I238" s="273"/>
    </row>
    <row r="239" s="267" customFormat="1" ht="15.6" spans="1:9">
      <c r="A239" s="273"/>
      <c r="B239" s="15" t="s">
        <v>8</v>
      </c>
      <c r="C239" s="13">
        <v>100</v>
      </c>
      <c r="D239" s="13">
        <v>200</v>
      </c>
      <c r="E239" s="13">
        <v>300</v>
      </c>
      <c r="F239" s="13" t="s">
        <v>31</v>
      </c>
      <c r="G239" s="273"/>
      <c r="H239" s="277"/>
      <c r="I239" s="273"/>
    </row>
    <row r="240" s="267" customFormat="1" ht="15.6" spans="1:9">
      <c r="A240" s="273">
        <v>4</v>
      </c>
      <c r="B240" s="17" t="s">
        <v>32</v>
      </c>
      <c r="C240" s="43"/>
      <c r="D240" s="43"/>
      <c r="E240" s="18">
        <v>3</v>
      </c>
      <c r="F240" s="43"/>
      <c r="G240" s="273"/>
      <c r="H240" s="277"/>
      <c r="I240" s="273"/>
    </row>
    <row r="241" s="267" customFormat="1" ht="15.6" spans="1:9">
      <c r="A241" s="273"/>
      <c r="B241" s="19" t="s">
        <v>6</v>
      </c>
      <c r="C241" s="20" t="s">
        <v>7</v>
      </c>
      <c r="D241" s="20"/>
      <c r="E241" s="20"/>
      <c r="F241" s="273"/>
      <c r="G241" s="273"/>
      <c r="H241" s="277"/>
      <c r="I241" s="273"/>
    </row>
    <row r="242" s="267" customFormat="1" ht="15.6" spans="1:9">
      <c r="A242" s="273"/>
      <c r="B242" s="19"/>
      <c r="C242" s="20"/>
      <c r="D242" s="20"/>
      <c r="E242" s="20"/>
      <c r="F242" s="273"/>
      <c r="G242" s="273"/>
      <c r="H242" s="277"/>
      <c r="I242" s="273"/>
    </row>
    <row r="243" s="267" customFormat="1" ht="15.6" spans="1:9">
      <c r="A243" s="273"/>
      <c r="B243" s="21" t="s">
        <v>8</v>
      </c>
      <c r="C243" s="22" t="s">
        <v>9</v>
      </c>
      <c r="D243" s="22" t="s">
        <v>10</v>
      </c>
      <c r="E243" s="22" t="s">
        <v>11</v>
      </c>
      <c r="F243" s="273"/>
      <c r="G243" s="273"/>
      <c r="H243" s="277"/>
      <c r="I243" s="273"/>
    </row>
    <row r="244" s="267" customFormat="1" ht="15.6" spans="1:9">
      <c r="A244" s="273">
        <v>5</v>
      </c>
      <c r="B244" s="21" t="s">
        <v>111</v>
      </c>
      <c r="C244" s="23">
        <v>24.2</v>
      </c>
      <c r="D244" s="24"/>
      <c r="E244" s="24"/>
      <c r="F244" s="273"/>
      <c r="G244" s="273"/>
      <c r="H244" s="277"/>
      <c r="I244" s="273"/>
    </row>
    <row r="245" s="267" customFormat="1" ht="15.6" spans="1:9">
      <c r="A245" s="273">
        <v>6</v>
      </c>
      <c r="B245" s="21" t="s">
        <v>348</v>
      </c>
      <c r="C245" s="23">
        <v>15.7</v>
      </c>
      <c r="D245" s="24"/>
      <c r="E245" s="24"/>
      <c r="F245" s="273"/>
      <c r="G245" s="273"/>
      <c r="H245" s="277"/>
      <c r="I245" s="273"/>
    </row>
    <row r="246" s="267" customFormat="1" ht="15.6" spans="1:9">
      <c r="A246" s="273">
        <v>7</v>
      </c>
      <c r="B246" s="21" t="s">
        <v>97</v>
      </c>
      <c r="C246" s="23">
        <v>25.4</v>
      </c>
      <c r="D246" s="24"/>
      <c r="E246" s="24"/>
      <c r="F246" s="273"/>
      <c r="G246" s="273"/>
      <c r="H246" s="277"/>
      <c r="I246" s="273"/>
    </row>
    <row r="247" s="267" customFormat="1" ht="15.6" spans="1:9">
      <c r="A247" s="273">
        <v>8</v>
      </c>
      <c r="B247" s="21" t="s">
        <v>92</v>
      </c>
      <c r="C247" s="23">
        <v>22.2</v>
      </c>
      <c r="D247" s="24"/>
      <c r="E247" s="24"/>
      <c r="F247" s="273"/>
      <c r="G247" s="273"/>
      <c r="H247" s="277"/>
      <c r="I247" s="273"/>
    </row>
    <row r="248" s="267" customFormat="1" ht="15.6" spans="1:9">
      <c r="A248" s="273">
        <v>9</v>
      </c>
      <c r="B248" s="21" t="s">
        <v>177</v>
      </c>
      <c r="C248" s="23">
        <v>16.8</v>
      </c>
      <c r="D248" s="24"/>
      <c r="E248" s="24"/>
      <c r="F248" s="273"/>
      <c r="G248" s="273"/>
      <c r="H248" s="277"/>
      <c r="I248" s="273"/>
    </row>
    <row r="249" s="267" customFormat="1" ht="15.6" spans="1:9">
      <c r="A249" s="273">
        <v>10</v>
      </c>
      <c r="B249" s="21" t="s">
        <v>12</v>
      </c>
      <c r="C249" s="24"/>
      <c r="D249" s="23">
        <v>15.3</v>
      </c>
      <c r="E249" s="24"/>
      <c r="F249" s="273"/>
      <c r="G249" s="273"/>
      <c r="H249" s="277"/>
      <c r="I249" s="273"/>
    </row>
    <row r="250" s="267" customFormat="1" ht="15.6" spans="1:9">
      <c r="A250" s="273"/>
      <c r="B250" s="25" t="s">
        <v>40</v>
      </c>
      <c r="C250" s="26" t="s">
        <v>41</v>
      </c>
      <c r="D250" s="26"/>
      <c r="E250" s="26"/>
      <c r="F250" s="273"/>
      <c r="G250" s="273"/>
      <c r="H250" s="277"/>
      <c r="I250" s="273"/>
    </row>
    <row r="251" s="267" customFormat="1" ht="15.6" spans="1:9">
      <c r="A251" s="273"/>
      <c r="B251" s="25"/>
      <c r="C251" s="13" t="s">
        <v>42</v>
      </c>
      <c r="D251" s="13" t="s">
        <v>43</v>
      </c>
      <c r="E251" s="13" t="s">
        <v>44</v>
      </c>
      <c r="F251" s="273"/>
      <c r="G251" s="273"/>
      <c r="H251" s="277"/>
      <c r="I251" s="273"/>
    </row>
    <row r="252" s="267" customFormat="1" ht="15.6" spans="1:9">
      <c r="A252" s="273">
        <v>11</v>
      </c>
      <c r="B252" s="15" t="s">
        <v>191</v>
      </c>
      <c r="C252" s="16"/>
      <c r="D252" s="16"/>
      <c r="E252" s="18">
        <v>194</v>
      </c>
      <c r="F252" s="273"/>
      <c r="G252" s="273"/>
      <c r="H252" s="277"/>
      <c r="I252" s="273"/>
    </row>
    <row r="253" s="267" customFormat="1" ht="15.6" spans="1:9">
      <c r="A253" s="273"/>
      <c r="B253" s="25" t="s">
        <v>40</v>
      </c>
      <c r="C253" s="26" t="s">
        <v>46</v>
      </c>
      <c r="D253" s="273"/>
      <c r="E253" s="273"/>
      <c r="F253" s="273"/>
      <c r="G253" s="273"/>
      <c r="H253" s="277"/>
      <c r="I253" s="273"/>
    </row>
    <row r="254" s="267" customFormat="1" ht="15.6" spans="1:9">
      <c r="A254" s="273"/>
      <c r="B254" s="25"/>
      <c r="C254" s="26" t="s">
        <v>47</v>
      </c>
      <c r="D254" s="273"/>
      <c r="E254" s="273"/>
      <c r="F254" s="273"/>
      <c r="G254" s="273"/>
      <c r="H254" s="277"/>
      <c r="I254" s="273"/>
    </row>
    <row r="255" s="267" customFormat="1" ht="15.6" spans="1:9">
      <c r="A255" s="273">
        <v>12</v>
      </c>
      <c r="B255" s="27" t="s">
        <v>72</v>
      </c>
      <c r="C255" s="18">
        <v>45.1</v>
      </c>
      <c r="D255" s="273"/>
      <c r="E255" s="273"/>
      <c r="F255" s="273"/>
      <c r="G255" s="273"/>
      <c r="H255" s="277"/>
      <c r="I255" s="273"/>
    </row>
    <row r="256" s="267" customFormat="1" ht="15.6" spans="1:9">
      <c r="A256" s="273">
        <v>13</v>
      </c>
      <c r="B256" s="27" t="s">
        <v>258</v>
      </c>
      <c r="C256" s="18">
        <v>15.9</v>
      </c>
      <c r="D256" s="273"/>
      <c r="E256" s="273"/>
      <c r="F256" s="273"/>
      <c r="G256" s="273"/>
      <c r="H256" s="277"/>
      <c r="I256" s="273"/>
    </row>
    <row r="257" s="267" customFormat="1" ht="15.6" spans="1:9">
      <c r="A257" s="273">
        <v>14</v>
      </c>
      <c r="B257" s="27" t="s">
        <v>73</v>
      </c>
      <c r="C257" s="18">
        <v>27.5</v>
      </c>
      <c r="D257" s="273"/>
      <c r="E257" s="273"/>
      <c r="F257" s="273"/>
      <c r="G257" s="273"/>
      <c r="H257" s="277"/>
      <c r="I257" s="273"/>
    </row>
    <row r="258" s="267" customFormat="1" ht="15.6" spans="1:9">
      <c r="A258" s="273"/>
      <c r="B258" s="12" t="s">
        <v>6</v>
      </c>
      <c r="C258" s="26" t="s">
        <v>49</v>
      </c>
      <c r="D258" s="26"/>
      <c r="E258" s="26"/>
      <c r="F258" s="273"/>
      <c r="G258" s="273"/>
      <c r="H258" s="277"/>
      <c r="I258" s="273"/>
    </row>
    <row r="259" s="267" customFormat="1" ht="15.6" spans="1:9">
      <c r="A259" s="273"/>
      <c r="B259" s="15" t="s">
        <v>50</v>
      </c>
      <c r="C259" s="26">
        <v>100</v>
      </c>
      <c r="D259" s="26">
        <v>200</v>
      </c>
      <c r="E259" s="26" t="s">
        <v>51</v>
      </c>
      <c r="F259" s="273"/>
      <c r="G259" s="273"/>
      <c r="H259" s="277"/>
      <c r="I259" s="273"/>
    </row>
    <row r="260" s="267" customFormat="1" ht="15.6" spans="1:9">
      <c r="A260" s="273">
        <v>15</v>
      </c>
      <c r="B260" s="17" t="s">
        <v>53</v>
      </c>
      <c r="C260" s="43"/>
      <c r="D260" s="18">
        <v>2</v>
      </c>
      <c r="E260" s="43"/>
      <c r="F260" s="273"/>
      <c r="G260" s="273"/>
      <c r="H260" s="277"/>
      <c r="I260" s="273"/>
    </row>
    <row r="261" s="267" customFormat="1" ht="15.6" spans="1:9">
      <c r="A261" s="273">
        <v>16</v>
      </c>
      <c r="B261" s="17" t="s">
        <v>252</v>
      </c>
      <c r="C261" s="43"/>
      <c r="D261" s="18">
        <v>1</v>
      </c>
      <c r="E261" s="43"/>
      <c r="F261" s="273"/>
      <c r="G261" s="273"/>
      <c r="H261" s="277"/>
      <c r="I261" s="273"/>
    </row>
    <row r="262" s="267" customFormat="1" ht="15.6" spans="1:9">
      <c r="A262" s="273">
        <v>17</v>
      </c>
      <c r="B262" s="17" t="s">
        <v>463</v>
      </c>
      <c r="C262" s="43"/>
      <c r="D262" s="18">
        <v>3</v>
      </c>
      <c r="E262" s="43"/>
      <c r="F262" s="273"/>
      <c r="G262" s="273"/>
      <c r="H262" s="277"/>
      <c r="I262" s="273"/>
    </row>
    <row r="263" s="267" customFormat="1" ht="15.6" spans="1:9">
      <c r="A263" s="273">
        <v>18</v>
      </c>
      <c r="B263" s="17" t="s">
        <v>253</v>
      </c>
      <c r="C263" s="43"/>
      <c r="D263" s="18">
        <v>4</v>
      </c>
      <c r="E263" s="43"/>
      <c r="F263" s="273"/>
      <c r="G263" s="273"/>
      <c r="H263" s="277"/>
      <c r="I263" s="273"/>
    </row>
    <row r="264" s="267" customFormat="1" ht="31.2" spans="1:9">
      <c r="A264" s="273" t="s">
        <v>464</v>
      </c>
      <c r="B264" s="273"/>
      <c r="C264" s="273"/>
      <c r="D264" s="273"/>
      <c r="E264" s="273"/>
      <c r="F264" s="273"/>
      <c r="G264" s="273"/>
      <c r="H264" s="274" t="s">
        <v>465</v>
      </c>
      <c r="I264" s="275" t="s">
        <v>4</v>
      </c>
    </row>
    <row r="265" s="267" customFormat="1" ht="15.6" spans="1:9">
      <c r="A265" s="276" t="s">
        <v>5</v>
      </c>
      <c r="B265" s="12" t="s">
        <v>6</v>
      </c>
      <c r="C265" s="13" t="s">
        <v>15</v>
      </c>
      <c r="D265" s="13"/>
      <c r="E265" s="13"/>
      <c r="F265" s="13"/>
      <c r="G265" s="13"/>
      <c r="H265" s="277"/>
      <c r="I265" s="273"/>
    </row>
    <row r="266" s="267" customFormat="1" ht="15.6" spans="1:9">
      <c r="A266" s="273"/>
      <c r="B266" s="15" t="s">
        <v>16</v>
      </c>
      <c r="C266" s="13" t="s">
        <v>17</v>
      </c>
      <c r="D266" s="13" t="s">
        <v>18</v>
      </c>
      <c r="E266" s="13" t="s">
        <v>19</v>
      </c>
      <c r="F266" s="13" t="s">
        <v>20</v>
      </c>
      <c r="G266" s="13" t="s">
        <v>21</v>
      </c>
      <c r="H266" s="277"/>
      <c r="I266" s="273"/>
    </row>
    <row r="267" s="267" customFormat="1" ht="15.6" spans="1:9">
      <c r="A267" s="273">
        <v>1</v>
      </c>
      <c r="B267" s="15" t="s">
        <v>89</v>
      </c>
      <c r="C267" s="43"/>
      <c r="D267" s="18">
        <v>2</v>
      </c>
      <c r="E267" s="43"/>
      <c r="F267" s="43"/>
      <c r="G267" s="43"/>
      <c r="H267" s="277"/>
      <c r="I267" s="273"/>
    </row>
    <row r="268" s="267" customFormat="1" ht="15.6" spans="1:9">
      <c r="A268" s="273"/>
      <c r="B268" s="12" t="s">
        <v>6</v>
      </c>
      <c r="C268" s="13" t="s">
        <v>24</v>
      </c>
      <c r="D268" s="13"/>
      <c r="E268" s="13"/>
      <c r="F268" s="13"/>
      <c r="G268" s="13"/>
      <c r="H268" s="277"/>
      <c r="I268" s="273"/>
    </row>
    <row r="269" s="267" customFormat="1" ht="15.6" spans="1:9">
      <c r="A269" s="273"/>
      <c r="B269" s="15" t="s">
        <v>16</v>
      </c>
      <c r="C269" s="13" t="s">
        <v>17</v>
      </c>
      <c r="D269" s="13" t="s">
        <v>18</v>
      </c>
      <c r="E269" s="13" t="s">
        <v>19</v>
      </c>
      <c r="F269" s="13" t="s">
        <v>20</v>
      </c>
      <c r="G269" s="13" t="s">
        <v>21</v>
      </c>
      <c r="H269" s="277"/>
      <c r="I269" s="273"/>
    </row>
    <row r="270" s="267" customFormat="1" ht="15.6" spans="1:9">
      <c r="A270" s="273">
        <v>2</v>
      </c>
      <c r="B270" s="17" t="s">
        <v>61</v>
      </c>
      <c r="C270" s="43"/>
      <c r="D270" s="18">
        <v>5</v>
      </c>
      <c r="E270" s="43"/>
      <c r="F270" s="43"/>
      <c r="G270" s="43"/>
      <c r="H270" s="277"/>
      <c r="I270" s="273"/>
    </row>
    <row r="271" s="267" customFormat="1" ht="15.6" spans="1:9">
      <c r="A271" s="273">
        <v>3</v>
      </c>
      <c r="B271" s="17" t="s">
        <v>25</v>
      </c>
      <c r="C271" s="43"/>
      <c r="D271" s="43"/>
      <c r="E271" s="43"/>
      <c r="F271" s="18">
        <v>1</v>
      </c>
      <c r="G271" s="43"/>
      <c r="H271" s="277"/>
      <c r="I271" s="273"/>
    </row>
    <row r="272" s="267" customFormat="1" ht="15.6" spans="1:9">
      <c r="A272" s="273">
        <v>4</v>
      </c>
      <c r="B272" s="17" t="s">
        <v>107</v>
      </c>
      <c r="C272" s="18">
        <v>4</v>
      </c>
      <c r="D272" s="18">
        <v>1</v>
      </c>
      <c r="E272" s="43"/>
      <c r="F272" s="43"/>
      <c r="G272" s="43"/>
      <c r="H272" s="277"/>
      <c r="I272" s="273"/>
    </row>
    <row r="273" s="267" customFormat="1" ht="15.6" spans="1:9">
      <c r="A273" s="273">
        <v>5</v>
      </c>
      <c r="B273" s="17" t="s">
        <v>108</v>
      </c>
      <c r="C273" s="43"/>
      <c r="D273" s="43"/>
      <c r="E273" s="18">
        <v>2</v>
      </c>
      <c r="F273" s="43"/>
      <c r="G273" s="43"/>
      <c r="H273" s="277"/>
      <c r="I273" s="273"/>
    </row>
    <row r="274" s="267" customFormat="1" ht="15.6" spans="1:9">
      <c r="A274" s="273">
        <v>6</v>
      </c>
      <c r="B274" s="17" t="s">
        <v>116</v>
      </c>
      <c r="C274" s="43"/>
      <c r="D274" s="18">
        <v>2</v>
      </c>
      <c r="E274" s="43"/>
      <c r="F274" s="43"/>
      <c r="G274" s="43"/>
      <c r="H274" s="277"/>
      <c r="I274" s="273"/>
    </row>
    <row r="275" s="267" customFormat="1" ht="15.6" spans="1:9">
      <c r="A275" s="273">
        <v>7</v>
      </c>
      <c r="B275" s="17" t="s">
        <v>90</v>
      </c>
      <c r="C275" s="18">
        <v>5</v>
      </c>
      <c r="D275" s="43"/>
      <c r="E275" s="43"/>
      <c r="F275" s="43"/>
      <c r="G275" s="43"/>
      <c r="H275" s="277"/>
      <c r="I275" s="273"/>
    </row>
    <row r="276" s="267" customFormat="1" ht="15.6" spans="1:9">
      <c r="A276" s="273"/>
      <c r="B276" s="12" t="s">
        <v>6</v>
      </c>
      <c r="C276" s="13" t="s">
        <v>30</v>
      </c>
      <c r="D276" s="13"/>
      <c r="E276" s="13"/>
      <c r="F276" s="13"/>
      <c r="G276" s="273"/>
      <c r="H276" s="277"/>
      <c r="I276" s="273"/>
    </row>
    <row r="277" s="267" customFormat="1" ht="15.6" spans="1:9">
      <c r="A277" s="273"/>
      <c r="B277" s="15" t="s">
        <v>8</v>
      </c>
      <c r="C277" s="13">
        <v>100</v>
      </c>
      <c r="D277" s="13">
        <v>200</v>
      </c>
      <c r="E277" s="13">
        <v>300</v>
      </c>
      <c r="F277" s="13" t="s">
        <v>31</v>
      </c>
      <c r="G277" s="273"/>
      <c r="H277" s="277"/>
      <c r="I277" s="273"/>
    </row>
    <row r="278" s="267" customFormat="1" ht="15.6" spans="1:9">
      <c r="A278" s="273">
        <v>8</v>
      </c>
      <c r="B278" s="17" t="s">
        <v>32</v>
      </c>
      <c r="C278" s="43"/>
      <c r="D278" s="18">
        <v>4</v>
      </c>
      <c r="E278" s="18">
        <v>3</v>
      </c>
      <c r="F278" s="43"/>
      <c r="G278" s="273"/>
      <c r="H278" s="277"/>
      <c r="I278" s="273"/>
    </row>
    <row r="279" s="267" customFormat="1" ht="15.6" spans="1:9">
      <c r="A279" s="273"/>
      <c r="B279" s="19" t="s">
        <v>6</v>
      </c>
      <c r="C279" s="20" t="s">
        <v>7</v>
      </c>
      <c r="D279" s="20"/>
      <c r="E279" s="20"/>
      <c r="F279" s="273"/>
      <c r="G279" s="273"/>
      <c r="H279" s="277"/>
      <c r="I279" s="273"/>
    </row>
    <row r="280" s="267" customFormat="1" ht="15.6" spans="1:9">
      <c r="A280" s="273"/>
      <c r="B280" s="19"/>
      <c r="C280" s="20"/>
      <c r="D280" s="20"/>
      <c r="E280" s="20"/>
      <c r="F280" s="273"/>
      <c r="G280" s="273"/>
      <c r="H280" s="277"/>
      <c r="I280" s="273"/>
    </row>
    <row r="281" s="267" customFormat="1" ht="15.6" spans="1:9">
      <c r="A281" s="273"/>
      <c r="B281" s="21" t="s">
        <v>8</v>
      </c>
      <c r="C281" s="22" t="s">
        <v>9</v>
      </c>
      <c r="D281" s="22" t="s">
        <v>10</v>
      </c>
      <c r="E281" s="22" t="s">
        <v>11</v>
      </c>
      <c r="F281" s="273"/>
      <c r="G281" s="273"/>
      <c r="H281" s="277"/>
      <c r="I281" s="273"/>
    </row>
    <row r="282" s="267" customFormat="1" ht="15.6" spans="1:9">
      <c r="A282" s="273">
        <v>9</v>
      </c>
      <c r="B282" s="21" t="s">
        <v>178</v>
      </c>
      <c r="C282" s="23">
        <v>102.8</v>
      </c>
      <c r="D282" s="24"/>
      <c r="E282" s="24"/>
      <c r="F282" s="273"/>
      <c r="G282" s="273"/>
      <c r="H282" s="277"/>
      <c r="I282" s="273"/>
    </row>
    <row r="283" s="267" customFormat="1" ht="15.6" spans="1:9">
      <c r="A283" s="273">
        <v>10</v>
      </c>
      <c r="B283" s="21" t="s">
        <v>466</v>
      </c>
      <c r="C283" s="24"/>
      <c r="D283" s="23">
        <v>6.1</v>
      </c>
      <c r="E283" s="24"/>
      <c r="F283" s="273"/>
      <c r="G283" s="273"/>
      <c r="H283" s="277"/>
      <c r="I283" s="273"/>
    </row>
    <row r="284" s="267" customFormat="1" ht="15.6" spans="1:9">
      <c r="A284" s="273">
        <v>11</v>
      </c>
      <c r="B284" s="21" t="s">
        <v>111</v>
      </c>
      <c r="C284" s="23">
        <v>47.4</v>
      </c>
      <c r="D284" s="24"/>
      <c r="E284" s="24"/>
      <c r="F284" s="273"/>
      <c r="G284" s="273"/>
      <c r="H284" s="277"/>
      <c r="I284" s="273"/>
    </row>
    <row r="285" s="267" customFormat="1" ht="15.6" spans="1:9">
      <c r="A285" s="273">
        <v>12</v>
      </c>
      <c r="B285" s="21" t="s">
        <v>348</v>
      </c>
      <c r="C285" s="23">
        <v>24.2</v>
      </c>
      <c r="D285" s="24"/>
      <c r="E285" s="24"/>
      <c r="F285" s="273"/>
      <c r="G285" s="273"/>
      <c r="H285" s="277"/>
      <c r="I285" s="273"/>
    </row>
    <row r="286" s="267" customFormat="1" ht="15.6" spans="1:9">
      <c r="A286" s="273">
        <v>13</v>
      </c>
      <c r="B286" s="21" t="s">
        <v>70</v>
      </c>
      <c r="C286" s="23">
        <v>23.3</v>
      </c>
      <c r="D286" s="24"/>
      <c r="E286" s="24"/>
      <c r="F286" s="273"/>
      <c r="G286" s="273"/>
      <c r="H286" s="277"/>
      <c r="I286" s="273"/>
    </row>
    <row r="287" s="267" customFormat="1" ht="15.6" spans="1:9">
      <c r="A287" s="273">
        <v>14</v>
      </c>
      <c r="B287" s="21" t="s">
        <v>97</v>
      </c>
      <c r="C287" s="23">
        <v>43.9</v>
      </c>
      <c r="D287" s="24"/>
      <c r="E287" s="24"/>
      <c r="F287" s="273"/>
      <c r="G287" s="273"/>
      <c r="H287" s="277"/>
      <c r="I287" s="273"/>
    </row>
    <row r="288" s="267" customFormat="1" ht="15.6" spans="1:9">
      <c r="A288" s="273">
        <v>15</v>
      </c>
      <c r="B288" s="21" t="s">
        <v>92</v>
      </c>
      <c r="C288" s="23">
        <v>92.2</v>
      </c>
      <c r="D288" s="24"/>
      <c r="E288" s="24"/>
      <c r="F288" s="273"/>
      <c r="G288" s="273"/>
      <c r="H288" s="277"/>
      <c r="I288" s="273"/>
    </row>
    <row r="289" s="267" customFormat="1" ht="15.6" spans="1:9">
      <c r="A289" s="273">
        <v>16</v>
      </c>
      <c r="B289" s="21" t="s">
        <v>177</v>
      </c>
      <c r="C289" s="23">
        <v>37.4</v>
      </c>
      <c r="D289" s="24"/>
      <c r="E289" s="24"/>
      <c r="F289" s="273"/>
      <c r="G289" s="273"/>
      <c r="H289" s="277"/>
      <c r="I289" s="273"/>
    </row>
    <row r="290" s="267" customFormat="1" ht="15.6" spans="1:9">
      <c r="A290" s="273"/>
      <c r="B290" s="25" t="s">
        <v>40</v>
      </c>
      <c r="C290" s="26" t="s">
        <v>41</v>
      </c>
      <c r="D290" s="26"/>
      <c r="E290" s="26"/>
      <c r="F290" s="273"/>
      <c r="G290" s="273"/>
      <c r="H290" s="277"/>
      <c r="I290" s="273"/>
    </row>
    <row r="291" s="267" customFormat="1" ht="15.6" spans="1:9">
      <c r="A291" s="273"/>
      <c r="B291" s="25"/>
      <c r="C291" s="13" t="s">
        <v>42</v>
      </c>
      <c r="D291" s="13" t="s">
        <v>43</v>
      </c>
      <c r="E291" s="13" t="s">
        <v>44</v>
      </c>
      <c r="F291" s="273"/>
      <c r="G291" s="273"/>
      <c r="H291" s="277"/>
      <c r="I291" s="273"/>
    </row>
    <row r="292" s="267" customFormat="1" ht="15.6" spans="1:9">
      <c r="A292" s="273">
        <v>17</v>
      </c>
      <c r="B292" s="15" t="s">
        <v>191</v>
      </c>
      <c r="C292" s="16"/>
      <c r="D292" s="16"/>
      <c r="E292" s="18">
        <v>1114.1</v>
      </c>
      <c r="F292" s="273"/>
      <c r="G292" s="273"/>
      <c r="H292" s="277"/>
      <c r="I292" s="273"/>
    </row>
    <row r="293" s="267" customFormat="1" ht="15.6" spans="1:9">
      <c r="A293" s="273"/>
      <c r="B293" s="25" t="s">
        <v>40</v>
      </c>
      <c r="C293" s="26" t="s">
        <v>46</v>
      </c>
      <c r="D293" s="273"/>
      <c r="E293" s="273"/>
      <c r="F293" s="273"/>
      <c r="G293" s="273"/>
      <c r="H293" s="277"/>
      <c r="I293" s="273"/>
    </row>
    <row r="294" s="267" customFormat="1" ht="15.6" spans="1:9">
      <c r="A294" s="273"/>
      <c r="B294" s="25"/>
      <c r="C294" s="26" t="s">
        <v>47</v>
      </c>
      <c r="D294" s="273"/>
      <c r="E294" s="273"/>
      <c r="F294" s="273"/>
      <c r="G294" s="273"/>
      <c r="H294" s="277"/>
      <c r="I294" s="273"/>
    </row>
    <row r="295" s="267" customFormat="1" ht="15.6" spans="1:9">
      <c r="A295" s="273">
        <v>18</v>
      </c>
      <c r="B295" s="27" t="s">
        <v>73</v>
      </c>
      <c r="C295" s="18">
        <v>154.3</v>
      </c>
      <c r="D295" s="273"/>
      <c r="E295" s="273"/>
      <c r="F295" s="273"/>
      <c r="G295" s="273"/>
      <c r="H295" s="277"/>
      <c r="I295" s="273"/>
    </row>
    <row r="296" s="267" customFormat="1" ht="15.6" spans="1:9">
      <c r="A296" s="273">
        <v>19</v>
      </c>
      <c r="B296" s="27" t="s">
        <v>193</v>
      </c>
      <c r="C296" s="18">
        <v>48.9</v>
      </c>
      <c r="D296" s="273"/>
      <c r="E296" s="273"/>
      <c r="F296" s="273"/>
      <c r="G296" s="273"/>
      <c r="H296" s="277"/>
      <c r="I296" s="273"/>
    </row>
    <row r="297" s="267" customFormat="1" ht="15.6" spans="1:9">
      <c r="A297" s="273"/>
      <c r="B297" s="12" t="s">
        <v>6</v>
      </c>
      <c r="C297" s="26" t="s">
        <v>49</v>
      </c>
      <c r="D297" s="26"/>
      <c r="E297" s="26"/>
      <c r="F297" s="273"/>
      <c r="G297" s="273"/>
      <c r="H297" s="277"/>
      <c r="I297" s="273"/>
    </row>
    <row r="298" s="267" customFormat="1" ht="15.6" spans="1:9">
      <c r="A298" s="273"/>
      <c r="B298" s="15" t="s">
        <v>50</v>
      </c>
      <c r="C298" s="26">
        <v>100</v>
      </c>
      <c r="D298" s="26">
        <v>200</v>
      </c>
      <c r="E298" s="26" t="s">
        <v>51</v>
      </c>
      <c r="F298" s="273"/>
      <c r="G298" s="273"/>
      <c r="H298" s="277"/>
      <c r="I298" s="273"/>
    </row>
    <row r="299" s="267" customFormat="1" ht="15.6" spans="1:9">
      <c r="A299" s="273">
        <v>20</v>
      </c>
      <c r="B299" s="17" t="s">
        <v>52</v>
      </c>
      <c r="C299" s="43"/>
      <c r="D299" s="18">
        <v>1</v>
      </c>
      <c r="E299" s="26"/>
      <c r="F299" s="273"/>
      <c r="G299" s="273"/>
      <c r="H299" s="277"/>
      <c r="I299" s="273"/>
    </row>
    <row r="300" s="267" customFormat="1" ht="15.6" spans="1:9">
      <c r="A300" s="273">
        <v>21</v>
      </c>
      <c r="B300" s="17" t="s">
        <v>53</v>
      </c>
      <c r="C300" s="43"/>
      <c r="D300" s="18">
        <v>5</v>
      </c>
      <c r="E300" s="26"/>
      <c r="F300" s="273"/>
      <c r="G300" s="273"/>
      <c r="H300" s="277"/>
      <c r="I300" s="273"/>
    </row>
    <row r="301" s="267" customFormat="1" ht="15.6" spans="1:9">
      <c r="A301" s="273">
        <v>22</v>
      </c>
      <c r="B301" s="17" t="s">
        <v>252</v>
      </c>
      <c r="C301" s="43"/>
      <c r="D301" s="18">
        <v>7</v>
      </c>
      <c r="E301" s="26"/>
      <c r="F301" s="273"/>
      <c r="G301" s="273"/>
      <c r="H301" s="277"/>
      <c r="I301" s="273"/>
    </row>
    <row r="302" s="267" customFormat="1" ht="15.6" spans="1:9">
      <c r="A302" s="273">
        <v>23</v>
      </c>
      <c r="B302" s="17" t="s">
        <v>335</v>
      </c>
      <c r="C302" s="43"/>
      <c r="D302" s="18">
        <v>3</v>
      </c>
      <c r="E302" s="43"/>
      <c r="F302" s="273"/>
      <c r="G302" s="273"/>
      <c r="H302" s="277"/>
      <c r="I302" s="273"/>
    </row>
    <row r="303" s="267" customFormat="1" ht="15.6" spans="1:9">
      <c r="A303" s="273">
        <v>24</v>
      </c>
      <c r="B303" s="17" t="s">
        <v>463</v>
      </c>
      <c r="C303" s="43"/>
      <c r="D303" s="18">
        <v>5</v>
      </c>
      <c r="E303" s="43"/>
      <c r="F303" s="273"/>
      <c r="G303" s="273"/>
      <c r="H303" s="277"/>
      <c r="I303" s="273"/>
    </row>
    <row r="304" s="267" customFormat="1" ht="15.6" spans="1:9">
      <c r="A304" s="273">
        <v>25</v>
      </c>
      <c r="B304" s="17" t="s">
        <v>253</v>
      </c>
      <c r="C304" s="43"/>
      <c r="D304" s="18">
        <v>5</v>
      </c>
      <c r="E304" s="43"/>
      <c r="F304" s="273"/>
      <c r="G304" s="273"/>
      <c r="H304" s="277"/>
      <c r="I304" s="273"/>
    </row>
    <row r="305" s="267" customFormat="1" ht="31.2" spans="1:9">
      <c r="A305" s="273" t="s">
        <v>467</v>
      </c>
      <c r="B305" s="273"/>
      <c r="C305" s="273"/>
      <c r="D305" s="273"/>
      <c r="E305" s="273"/>
      <c r="F305" s="273"/>
      <c r="G305" s="273"/>
      <c r="H305" s="274" t="s">
        <v>468</v>
      </c>
      <c r="I305" s="275" t="s">
        <v>4</v>
      </c>
    </row>
    <row r="306" s="267" customFormat="1" ht="15.6" spans="1:9">
      <c r="A306" s="276" t="s">
        <v>5</v>
      </c>
      <c r="B306" s="12" t="s">
        <v>6</v>
      </c>
      <c r="C306" s="13" t="s">
        <v>30</v>
      </c>
      <c r="D306" s="13"/>
      <c r="E306" s="13"/>
      <c r="F306" s="13"/>
      <c r="G306" s="273"/>
      <c r="H306" s="277"/>
      <c r="I306" s="273"/>
    </row>
    <row r="307" s="267" customFormat="1" ht="15.6" spans="1:9">
      <c r="A307" s="273"/>
      <c r="B307" s="15" t="s">
        <v>8</v>
      </c>
      <c r="C307" s="13">
        <v>100</v>
      </c>
      <c r="D307" s="13">
        <v>200</v>
      </c>
      <c r="E307" s="13">
        <v>300</v>
      </c>
      <c r="F307" s="13" t="s">
        <v>31</v>
      </c>
      <c r="G307" s="273"/>
      <c r="H307" s="277"/>
      <c r="I307" s="273"/>
    </row>
    <row r="308" s="267" customFormat="1" ht="15.6" spans="1:9">
      <c r="A308" s="273">
        <v>1</v>
      </c>
      <c r="B308" s="17" t="s">
        <v>32</v>
      </c>
      <c r="C308" s="43"/>
      <c r="D308" s="43"/>
      <c r="E308" s="43"/>
      <c r="F308" s="18">
        <v>2</v>
      </c>
      <c r="G308" s="273"/>
      <c r="H308" s="277"/>
      <c r="I308" s="273"/>
    </row>
    <row r="309" s="267" customFormat="1" ht="15.6" spans="1:9">
      <c r="A309" s="273"/>
      <c r="B309" s="19" t="s">
        <v>6</v>
      </c>
      <c r="C309" s="20" t="s">
        <v>7</v>
      </c>
      <c r="D309" s="20"/>
      <c r="E309" s="20"/>
      <c r="F309" s="273"/>
      <c r="G309" s="273"/>
      <c r="H309" s="277"/>
      <c r="I309" s="273"/>
    </row>
    <row r="310" s="267" customFormat="1" ht="15.6" spans="1:9">
      <c r="A310" s="273"/>
      <c r="B310" s="19"/>
      <c r="C310" s="20"/>
      <c r="D310" s="20"/>
      <c r="E310" s="20"/>
      <c r="F310" s="273"/>
      <c r="G310" s="273"/>
      <c r="H310" s="277"/>
      <c r="I310" s="273"/>
    </row>
    <row r="311" s="267" customFormat="1" ht="15.6" spans="1:9">
      <c r="A311" s="273"/>
      <c r="B311" s="21" t="s">
        <v>8</v>
      </c>
      <c r="C311" s="22" t="s">
        <v>9</v>
      </c>
      <c r="D311" s="22" t="s">
        <v>10</v>
      </c>
      <c r="E311" s="22" t="s">
        <v>11</v>
      </c>
      <c r="F311" s="273"/>
      <c r="G311" s="273"/>
      <c r="H311" s="277"/>
      <c r="I311" s="273"/>
    </row>
    <row r="312" s="267" customFormat="1" ht="15.6" spans="1:9">
      <c r="A312" s="273">
        <v>2</v>
      </c>
      <c r="B312" s="21" t="s">
        <v>38</v>
      </c>
      <c r="C312" s="23">
        <v>35.7</v>
      </c>
      <c r="D312" s="24"/>
      <c r="E312" s="24"/>
      <c r="F312" s="273"/>
      <c r="G312" s="273"/>
      <c r="H312" s="277"/>
      <c r="I312" s="273"/>
    </row>
    <row r="313" s="267" customFormat="1" ht="15.6" spans="1:9">
      <c r="A313" s="273">
        <v>3</v>
      </c>
      <c r="B313" s="21" t="s">
        <v>12</v>
      </c>
      <c r="C313" s="24"/>
      <c r="D313" s="23">
        <v>2.3</v>
      </c>
      <c r="E313" s="24"/>
      <c r="F313" s="273"/>
      <c r="G313" s="273"/>
      <c r="H313" s="277"/>
      <c r="I313" s="273"/>
    </row>
    <row r="314" s="267" customFormat="1" ht="15.6" spans="1:9">
      <c r="A314" s="273"/>
      <c r="B314" s="25" t="s">
        <v>40</v>
      </c>
      <c r="C314" s="26" t="s">
        <v>46</v>
      </c>
      <c r="D314" s="273"/>
      <c r="E314" s="273"/>
      <c r="F314" s="273"/>
      <c r="G314" s="273"/>
      <c r="H314" s="277"/>
      <c r="I314" s="273"/>
    </row>
    <row r="315" s="267" customFormat="1" ht="15.6" spans="1:9">
      <c r="A315" s="273"/>
      <c r="B315" s="25"/>
      <c r="C315" s="26" t="s">
        <v>47</v>
      </c>
      <c r="D315" s="273"/>
      <c r="E315" s="273"/>
      <c r="F315" s="273"/>
      <c r="G315" s="273"/>
      <c r="H315" s="277"/>
      <c r="I315" s="273"/>
    </row>
    <row r="316" s="267" customFormat="1" ht="15.6" spans="1:9">
      <c r="A316" s="273">
        <v>4</v>
      </c>
      <c r="B316" s="27" t="s">
        <v>48</v>
      </c>
      <c r="C316" s="18">
        <v>10.7</v>
      </c>
      <c r="D316" s="273"/>
      <c r="E316" s="273"/>
      <c r="F316" s="273"/>
      <c r="G316" s="273"/>
      <c r="H316" s="277"/>
      <c r="I316" s="273"/>
    </row>
    <row r="317" s="267" customFormat="1" ht="31.2" spans="1:9">
      <c r="A317" s="273" t="s">
        <v>469</v>
      </c>
      <c r="B317" s="273"/>
      <c r="C317" s="273"/>
      <c r="D317" s="273"/>
      <c r="E317" s="273"/>
      <c r="F317" s="273"/>
      <c r="G317" s="273"/>
      <c r="H317" s="274" t="s">
        <v>470</v>
      </c>
      <c r="I317" s="275" t="s">
        <v>4</v>
      </c>
    </row>
    <row r="318" s="267" customFormat="1" ht="15.6" spans="1:9">
      <c r="A318" s="276" t="s">
        <v>5</v>
      </c>
      <c r="B318" s="12" t="s">
        <v>6</v>
      </c>
      <c r="C318" s="13" t="s">
        <v>30</v>
      </c>
      <c r="D318" s="13"/>
      <c r="E318" s="13"/>
      <c r="F318" s="13"/>
      <c r="G318" s="273"/>
      <c r="H318" s="277"/>
      <c r="I318" s="273"/>
    </row>
    <row r="319" s="267" customFormat="1" ht="15.6" spans="1:9">
      <c r="A319" s="273"/>
      <c r="B319" s="15" t="s">
        <v>8</v>
      </c>
      <c r="C319" s="13">
        <v>100</v>
      </c>
      <c r="D319" s="13">
        <v>200</v>
      </c>
      <c r="E319" s="13">
        <v>300</v>
      </c>
      <c r="F319" s="13" t="s">
        <v>31</v>
      </c>
      <c r="G319" s="273"/>
      <c r="H319" s="277"/>
      <c r="I319" s="273"/>
    </row>
    <row r="320" s="267" customFormat="1" ht="15.6" spans="1:9">
      <c r="A320" s="273">
        <v>1</v>
      </c>
      <c r="B320" s="17" t="s">
        <v>32</v>
      </c>
      <c r="C320" s="43"/>
      <c r="D320" s="43"/>
      <c r="E320" s="43"/>
      <c r="F320" s="18">
        <v>7</v>
      </c>
      <c r="G320" s="273"/>
      <c r="H320" s="277"/>
      <c r="I320" s="273"/>
    </row>
    <row r="321" s="267" customFormat="1" ht="15.6" spans="1:9">
      <c r="A321" s="273"/>
      <c r="B321" s="12" t="s">
        <v>6</v>
      </c>
      <c r="C321" s="13" t="s">
        <v>35</v>
      </c>
      <c r="D321" s="13"/>
      <c r="E321" s="13"/>
      <c r="F321" s="13"/>
      <c r="G321" s="273"/>
      <c r="H321" s="277"/>
      <c r="I321" s="273"/>
    </row>
    <row r="322" s="267" customFormat="1" ht="15.6" spans="1:9">
      <c r="A322" s="273"/>
      <c r="B322" s="15" t="s">
        <v>8</v>
      </c>
      <c r="C322" s="13">
        <v>100</v>
      </c>
      <c r="D322" s="13">
        <v>200</v>
      </c>
      <c r="E322" s="13">
        <v>300</v>
      </c>
      <c r="F322" s="13" t="s">
        <v>31</v>
      </c>
      <c r="G322" s="273"/>
      <c r="H322" s="277"/>
      <c r="I322" s="273"/>
    </row>
    <row r="323" s="267" customFormat="1" ht="15.6" spans="1:9">
      <c r="A323" s="273">
        <v>2</v>
      </c>
      <c r="B323" s="17" t="s">
        <v>68</v>
      </c>
      <c r="C323" s="43"/>
      <c r="D323" s="43"/>
      <c r="E323" s="43"/>
      <c r="F323" s="18">
        <v>22</v>
      </c>
      <c r="G323" s="273"/>
      <c r="H323" s="277"/>
      <c r="I323" s="273"/>
    </row>
    <row r="324" s="267" customFormat="1" ht="15.6" spans="1:9">
      <c r="A324" s="273"/>
      <c r="B324" s="19" t="s">
        <v>6</v>
      </c>
      <c r="C324" s="20" t="s">
        <v>7</v>
      </c>
      <c r="D324" s="20"/>
      <c r="E324" s="20"/>
      <c r="F324" s="273"/>
      <c r="G324" s="273"/>
      <c r="H324" s="277"/>
      <c r="I324" s="273"/>
    </row>
    <row r="325" s="267" customFormat="1" ht="15.6" spans="1:9">
      <c r="A325" s="273"/>
      <c r="B325" s="19"/>
      <c r="C325" s="20"/>
      <c r="D325" s="20"/>
      <c r="E325" s="20"/>
      <c r="F325" s="273"/>
      <c r="G325" s="273"/>
      <c r="H325" s="277"/>
      <c r="I325" s="273"/>
    </row>
    <row r="326" s="267" customFormat="1" ht="15.6" spans="1:9">
      <c r="A326" s="273"/>
      <c r="B326" s="21" t="s">
        <v>8</v>
      </c>
      <c r="C326" s="22" t="s">
        <v>9</v>
      </c>
      <c r="D326" s="22" t="s">
        <v>10</v>
      </c>
      <c r="E326" s="22" t="s">
        <v>11</v>
      </c>
      <c r="F326" s="273"/>
      <c r="G326" s="273"/>
      <c r="H326" s="277"/>
      <c r="I326" s="273"/>
    </row>
    <row r="327" s="267" customFormat="1" ht="15.6" spans="1:9">
      <c r="A327" s="273">
        <v>3</v>
      </c>
      <c r="B327" s="21" t="s">
        <v>38</v>
      </c>
      <c r="C327" s="23">
        <v>101.1</v>
      </c>
      <c r="D327" s="24"/>
      <c r="E327" s="24"/>
      <c r="F327" s="273"/>
      <c r="G327" s="273"/>
      <c r="H327" s="277"/>
      <c r="I327" s="273"/>
    </row>
    <row r="328" s="267" customFormat="1" ht="15.6" spans="1:9">
      <c r="A328" s="273">
        <v>4</v>
      </c>
      <c r="B328" s="21" t="s">
        <v>39</v>
      </c>
      <c r="C328" s="23">
        <v>22.6</v>
      </c>
      <c r="D328" s="24"/>
      <c r="E328" s="24"/>
      <c r="F328" s="273"/>
      <c r="G328" s="273"/>
      <c r="H328" s="277"/>
      <c r="I328" s="273"/>
    </row>
    <row r="329" s="267" customFormat="1" ht="15.6" spans="1:9">
      <c r="A329" s="273">
        <v>5</v>
      </c>
      <c r="B329" s="21" t="s">
        <v>91</v>
      </c>
      <c r="C329" s="23">
        <v>17.9</v>
      </c>
      <c r="D329" s="24"/>
      <c r="E329" s="24"/>
      <c r="F329" s="273"/>
      <c r="G329" s="273"/>
      <c r="H329" s="277"/>
      <c r="I329" s="273"/>
    </row>
    <row r="330" s="267" customFormat="1" ht="15.6" spans="1:9">
      <c r="A330" s="273">
        <v>6</v>
      </c>
      <c r="B330" s="21" t="s">
        <v>177</v>
      </c>
      <c r="C330" s="23">
        <v>41.7</v>
      </c>
      <c r="D330" s="24"/>
      <c r="E330" s="24"/>
      <c r="F330" s="273"/>
      <c r="G330" s="273"/>
      <c r="H330" s="277"/>
      <c r="I330" s="273"/>
    </row>
    <row r="331" s="267" customFormat="1" ht="15.6" spans="1:9">
      <c r="A331" s="273"/>
      <c r="B331" s="25" t="s">
        <v>40</v>
      </c>
      <c r="C331" s="26" t="s">
        <v>41</v>
      </c>
      <c r="D331" s="26"/>
      <c r="E331" s="26"/>
      <c r="F331" s="273"/>
      <c r="G331" s="273"/>
      <c r="H331" s="277"/>
      <c r="I331" s="273"/>
    </row>
    <row r="332" s="267" customFormat="1" ht="15.6" spans="1:9">
      <c r="A332" s="273"/>
      <c r="B332" s="25"/>
      <c r="C332" s="13" t="s">
        <v>42</v>
      </c>
      <c r="D332" s="13" t="s">
        <v>43</v>
      </c>
      <c r="E332" s="13" t="s">
        <v>44</v>
      </c>
      <c r="F332" s="273"/>
      <c r="G332" s="273"/>
      <c r="H332" s="277"/>
      <c r="I332" s="273"/>
    </row>
    <row r="333" s="267" customFormat="1" ht="15.6" spans="1:9">
      <c r="A333" s="273">
        <v>7</v>
      </c>
      <c r="B333" s="15" t="s">
        <v>45</v>
      </c>
      <c r="C333" s="16"/>
      <c r="D333" s="16"/>
      <c r="E333" s="18">
        <v>160.8</v>
      </c>
      <c r="F333" s="273"/>
      <c r="G333" s="273"/>
      <c r="H333" s="277"/>
      <c r="I333" s="273"/>
    </row>
    <row r="334" s="267" customFormat="1" ht="15.6" spans="1:9">
      <c r="A334" s="273"/>
      <c r="B334" s="25" t="s">
        <v>40</v>
      </c>
      <c r="C334" s="26" t="s">
        <v>46</v>
      </c>
      <c r="D334" s="273"/>
      <c r="E334" s="273"/>
      <c r="F334" s="273"/>
      <c r="G334" s="273"/>
      <c r="H334" s="277"/>
      <c r="I334" s="273"/>
    </row>
    <row r="335" s="267" customFormat="1" ht="15.6" spans="1:9">
      <c r="A335" s="273"/>
      <c r="B335" s="25"/>
      <c r="C335" s="26" t="s">
        <v>47</v>
      </c>
      <c r="D335" s="273"/>
      <c r="E335" s="273"/>
      <c r="F335" s="273"/>
      <c r="G335" s="273"/>
      <c r="H335" s="277"/>
      <c r="I335" s="273"/>
    </row>
    <row r="336" s="267" customFormat="1" ht="15.6" spans="1:9">
      <c r="A336" s="273">
        <v>8</v>
      </c>
      <c r="B336" s="27" t="s">
        <v>428</v>
      </c>
      <c r="C336" s="18">
        <v>8.9</v>
      </c>
      <c r="D336" s="273"/>
      <c r="E336" s="273"/>
      <c r="F336" s="273"/>
      <c r="G336" s="273"/>
      <c r="H336" s="277"/>
      <c r="I336" s="273"/>
    </row>
    <row r="337" s="267" customFormat="1" ht="15.6" spans="1:9">
      <c r="A337" s="273"/>
      <c r="B337" s="12" t="s">
        <v>6</v>
      </c>
      <c r="C337" s="26" t="s">
        <v>49</v>
      </c>
      <c r="D337" s="26"/>
      <c r="E337" s="26"/>
      <c r="F337" s="273"/>
      <c r="G337" s="273"/>
      <c r="H337" s="277"/>
      <c r="I337" s="273"/>
    </row>
    <row r="338" s="267" customFormat="1" ht="15.6" spans="1:9">
      <c r="A338" s="273"/>
      <c r="B338" s="15" t="s">
        <v>50</v>
      </c>
      <c r="C338" s="26">
        <v>100</v>
      </c>
      <c r="D338" s="26">
        <v>200</v>
      </c>
      <c r="E338" s="26" t="s">
        <v>51</v>
      </c>
      <c r="F338" s="273"/>
      <c r="G338" s="273"/>
      <c r="H338" s="277"/>
      <c r="I338" s="273"/>
    </row>
    <row r="339" s="267" customFormat="1" ht="15.6" spans="1:9">
      <c r="A339" s="273">
        <v>9</v>
      </c>
      <c r="B339" s="17" t="s">
        <v>52</v>
      </c>
      <c r="C339" s="43"/>
      <c r="D339" s="18">
        <v>18</v>
      </c>
      <c r="E339" s="43"/>
      <c r="F339" s="273"/>
      <c r="G339" s="273"/>
      <c r="H339" s="277"/>
      <c r="I339" s="273"/>
    </row>
    <row r="340" s="267" customFormat="1" ht="31.2" spans="1:9">
      <c r="A340" s="273" t="s">
        <v>471</v>
      </c>
      <c r="B340" s="273"/>
      <c r="C340" s="273"/>
      <c r="D340" s="273"/>
      <c r="E340" s="273"/>
      <c r="F340" s="273"/>
      <c r="G340" s="273"/>
      <c r="H340" s="274" t="s">
        <v>472</v>
      </c>
      <c r="I340" s="275" t="s">
        <v>4</v>
      </c>
    </row>
    <row r="341" s="267" customFormat="1" ht="15.6" spans="1:9">
      <c r="A341" s="276" t="s">
        <v>5</v>
      </c>
      <c r="B341" s="12" t="s">
        <v>6</v>
      </c>
      <c r="C341" s="13" t="s">
        <v>15</v>
      </c>
      <c r="D341" s="13"/>
      <c r="E341" s="13"/>
      <c r="F341" s="13"/>
      <c r="G341" s="13"/>
      <c r="H341" s="277"/>
      <c r="I341" s="273"/>
    </row>
    <row r="342" s="267" customFormat="1" ht="15.6" spans="1:9">
      <c r="A342" s="273"/>
      <c r="B342" s="15" t="s">
        <v>16</v>
      </c>
      <c r="C342" s="13" t="s">
        <v>17</v>
      </c>
      <c r="D342" s="13" t="s">
        <v>18</v>
      </c>
      <c r="E342" s="13" t="s">
        <v>19</v>
      </c>
      <c r="F342" s="13" t="s">
        <v>20</v>
      </c>
      <c r="G342" s="13" t="s">
        <v>21</v>
      </c>
      <c r="H342" s="277"/>
      <c r="I342" s="273"/>
    </row>
    <row r="343" s="267" customFormat="1" ht="15.6" spans="1:9">
      <c r="A343" s="273">
        <v>1</v>
      </c>
      <c r="B343" s="15" t="s">
        <v>89</v>
      </c>
      <c r="C343" s="43"/>
      <c r="D343" s="43"/>
      <c r="E343" s="18">
        <v>6</v>
      </c>
      <c r="F343" s="18">
        <v>7</v>
      </c>
      <c r="G343" s="18">
        <v>1</v>
      </c>
      <c r="H343" s="277"/>
      <c r="I343" s="273"/>
    </row>
    <row r="344" s="267" customFormat="1" ht="15.6" spans="1:9">
      <c r="A344" s="273"/>
      <c r="B344" s="12" t="s">
        <v>6</v>
      </c>
      <c r="C344" s="13" t="s">
        <v>24</v>
      </c>
      <c r="D344" s="13"/>
      <c r="E344" s="13"/>
      <c r="F344" s="13"/>
      <c r="G344" s="13"/>
      <c r="H344" s="277"/>
      <c r="I344" s="273"/>
    </row>
    <row r="345" s="267" customFormat="1" ht="15.6" spans="1:9">
      <c r="A345" s="273"/>
      <c r="B345" s="15" t="s">
        <v>16</v>
      </c>
      <c r="C345" s="13" t="s">
        <v>17</v>
      </c>
      <c r="D345" s="13" t="s">
        <v>18</v>
      </c>
      <c r="E345" s="13" t="s">
        <v>19</v>
      </c>
      <c r="F345" s="13" t="s">
        <v>20</v>
      </c>
      <c r="G345" s="13" t="s">
        <v>21</v>
      </c>
      <c r="H345" s="277"/>
      <c r="I345" s="273"/>
    </row>
    <row r="346" s="267" customFormat="1" ht="15.6" spans="1:9">
      <c r="A346" s="273">
        <v>2</v>
      </c>
      <c r="B346" s="17" t="s">
        <v>124</v>
      </c>
      <c r="C346" s="43"/>
      <c r="D346" s="18">
        <v>7</v>
      </c>
      <c r="E346" s="18">
        <v>4</v>
      </c>
      <c r="F346" s="43"/>
      <c r="G346" s="43"/>
      <c r="H346" s="277"/>
      <c r="I346" s="273"/>
    </row>
    <row r="347" s="267" customFormat="1" ht="15.6" spans="1:9">
      <c r="A347" s="273"/>
      <c r="B347" s="12" t="s">
        <v>6</v>
      </c>
      <c r="C347" s="13" t="s">
        <v>30</v>
      </c>
      <c r="D347" s="13"/>
      <c r="E347" s="13"/>
      <c r="F347" s="13"/>
      <c r="G347" s="273"/>
      <c r="H347" s="277"/>
      <c r="I347" s="273"/>
    </row>
    <row r="348" s="267" customFormat="1" ht="15.6" spans="1:9">
      <c r="A348" s="273"/>
      <c r="B348" s="15" t="s">
        <v>8</v>
      </c>
      <c r="C348" s="13">
        <v>100</v>
      </c>
      <c r="D348" s="13">
        <v>200</v>
      </c>
      <c r="E348" s="13">
        <v>300</v>
      </c>
      <c r="F348" s="13" t="s">
        <v>31</v>
      </c>
      <c r="G348" s="273"/>
      <c r="H348" s="277"/>
      <c r="I348" s="273"/>
    </row>
    <row r="349" s="267" customFormat="1" ht="15.6" spans="1:9">
      <c r="A349" s="273">
        <v>3</v>
      </c>
      <c r="B349" s="17" t="s">
        <v>32</v>
      </c>
      <c r="C349" s="43"/>
      <c r="D349" s="43"/>
      <c r="E349" s="43"/>
      <c r="F349" s="18">
        <v>16</v>
      </c>
      <c r="G349" s="273"/>
      <c r="H349" s="277"/>
      <c r="I349" s="273"/>
    </row>
    <row r="350" s="267" customFormat="1" ht="15.6" spans="1:9">
      <c r="A350" s="273"/>
      <c r="B350" s="12" t="s">
        <v>6</v>
      </c>
      <c r="C350" s="13" t="s">
        <v>35</v>
      </c>
      <c r="D350" s="13"/>
      <c r="E350" s="13"/>
      <c r="F350" s="13"/>
      <c r="G350" s="273"/>
      <c r="H350" s="277"/>
      <c r="I350" s="273"/>
    </row>
    <row r="351" s="267" customFormat="1" ht="15.6" spans="1:9">
      <c r="A351" s="273"/>
      <c r="B351" s="15" t="s">
        <v>8</v>
      </c>
      <c r="C351" s="13">
        <v>100</v>
      </c>
      <c r="D351" s="13">
        <v>200</v>
      </c>
      <c r="E351" s="13">
        <v>300</v>
      </c>
      <c r="F351" s="13" t="s">
        <v>31</v>
      </c>
      <c r="G351" s="273"/>
      <c r="H351" s="277"/>
      <c r="I351" s="273"/>
    </row>
    <row r="352" s="267" customFormat="1" ht="15.6" spans="1:9">
      <c r="A352" s="273">
        <v>4</v>
      </c>
      <c r="B352" s="17" t="s">
        <v>68</v>
      </c>
      <c r="C352" s="43"/>
      <c r="D352" s="43"/>
      <c r="E352" s="43"/>
      <c r="F352" s="18">
        <v>16</v>
      </c>
      <c r="G352" s="273"/>
      <c r="H352" s="277"/>
      <c r="I352" s="273"/>
    </row>
    <row r="353" s="267" customFormat="1" ht="15.6" spans="1:9">
      <c r="A353" s="273"/>
      <c r="B353" s="19" t="s">
        <v>6</v>
      </c>
      <c r="C353" s="20" t="s">
        <v>7</v>
      </c>
      <c r="D353" s="20"/>
      <c r="E353" s="20"/>
      <c r="F353" s="273"/>
      <c r="G353" s="273"/>
      <c r="H353" s="277"/>
      <c r="I353" s="273"/>
    </row>
    <row r="354" s="267" customFormat="1" ht="15.6" spans="1:9">
      <c r="A354" s="273"/>
      <c r="B354" s="19"/>
      <c r="C354" s="20"/>
      <c r="D354" s="20"/>
      <c r="E354" s="20"/>
      <c r="F354" s="273"/>
      <c r="G354" s="273"/>
      <c r="H354" s="277"/>
      <c r="I354" s="273"/>
    </row>
    <row r="355" s="267" customFormat="1" ht="15.6" spans="1:9">
      <c r="A355" s="273"/>
      <c r="B355" s="21" t="s">
        <v>8</v>
      </c>
      <c r="C355" s="22" t="s">
        <v>9</v>
      </c>
      <c r="D355" s="22" t="s">
        <v>10</v>
      </c>
      <c r="E355" s="22" t="s">
        <v>11</v>
      </c>
      <c r="F355" s="273"/>
      <c r="G355" s="273"/>
      <c r="H355" s="277"/>
      <c r="I355" s="273"/>
    </row>
    <row r="356" s="267" customFormat="1" ht="15.6" spans="1:9">
      <c r="A356" s="273">
        <v>5</v>
      </c>
      <c r="B356" s="21" t="s">
        <v>38</v>
      </c>
      <c r="C356" s="23">
        <v>158</v>
      </c>
      <c r="D356" s="24"/>
      <c r="E356" s="24"/>
      <c r="F356" s="273"/>
      <c r="G356" s="273"/>
      <c r="H356" s="277"/>
      <c r="I356" s="273"/>
    </row>
    <row r="357" s="267" customFormat="1" ht="15.6" spans="1:9">
      <c r="A357" s="273">
        <v>6</v>
      </c>
      <c r="B357" s="21" t="s">
        <v>81</v>
      </c>
      <c r="C357" s="23">
        <v>177.4</v>
      </c>
      <c r="D357" s="24"/>
      <c r="E357" s="24"/>
      <c r="F357" s="273"/>
      <c r="G357" s="273"/>
      <c r="H357" s="277"/>
      <c r="I357" s="273"/>
    </row>
    <row r="358" s="267" customFormat="1" ht="15.6" spans="1:9">
      <c r="A358" s="273"/>
      <c r="B358" s="25" t="s">
        <v>40</v>
      </c>
      <c r="C358" s="26" t="s">
        <v>41</v>
      </c>
      <c r="D358" s="26"/>
      <c r="E358" s="26"/>
      <c r="F358" s="273"/>
      <c r="G358" s="273"/>
      <c r="H358" s="277"/>
      <c r="I358" s="273"/>
    </row>
    <row r="359" s="267" customFormat="1" ht="15.6" spans="1:9">
      <c r="A359" s="273"/>
      <c r="B359" s="25"/>
      <c r="C359" s="13" t="s">
        <v>42</v>
      </c>
      <c r="D359" s="13" t="s">
        <v>43</v>
      </c>
      <c r="E359" s="13" t="s">
        <v>44</v>
      </c>
      <c r="F359" s="273"/>
      <c r="G359" s="273"/>
      <c r="H359" s="277"/>
      <c r="I359" s="273"/>
    </row>
    <row r="360" s="267" customFormat="1" ht="15.6" spans="1:9">
      <c r="A360" s="273">
        <v>7</v>
      </c>
      <c r="B360" s="15" t="s">
        <v>45</v>
      </c>
      <c r="C360" s="16"/>
      <c r="D360" s="16"/>
      <c r="E360" s="18">
        <v>4.7</v>
      </c>
      <c r="F360" s="273"/>
      <c r="G360" s="273"/>
      <c r="H360" s="277"/>
      <c r="I360" s="273"/>
    </row>
    <row r="361" s="267" customFormat="1" ht="15.6" spans="1:9">
      <c r="A361" s="273">
        <v>8</v>
      </c>
      <c r="B361" s="15" t="s">
        <v>191</v>
      </c>
      <c r="C361" s="16"/>
      <c r="D361" s="16"/>
      <c r="E361" s="16">
        <v>202.8</v>
      </c>
      <c r="F361" s="273"/>
      <c r="G361" s="273"/>
      <c r="H361" s="277"/>
      <c r="I361" s="273"/>
    </row>
    <row r="362" s="267" customFormat="1" ht="15.6" spans="1:9">
      <c r="A362" s="273"/>
      <c r="B362" s="25" t="s">
        <v>40</v>
      </c>
      <c r="C362" s="26" t="s">
        <v>46</v>
      </c>
      <c r="D362" s="273"/>
      <c r="E362" s="273"/>
      <c r="F362" s="273"/>
      <c r="G362" s="273"/>
      <c r="H362" s="277"/>
      <c r="I362" s="273"/>
    </row>
    <row r="363" s="267" customFormat="1" ht="15.6" spans="1:9">
      <c r="A363" s="273"/>
      <c r="B363" s="25"/>
      <c r="C363" s="26" t="s">
        <v>47</v>
      </c>
      <c r="D363" s="273"/>
      <c r="E363" s="273"/>
      <c r="F363" s="273"/>
      <c r="G363" s="273"/>
      <c r="H363" s="277"/>
      <c r="I363" s="273"/>
    </row>
    <row r="364" s="267" customFormat="1" ht="15.6" spans="1:9">
      <c r="A364" s="273">
        <v>9</v>
      </c>
      <c r="B364" s="27" t="s">
        <v>48</v>
      </c>
      <c r="C364" s="18">
        <v>167</v>
      </c>
      <c r="D364" s="273"/>
      <c r="E364" s="273"/>
      <c r="F364" s="273"/>
      <c r="G364" s="273"/>
      <c r="H364" s="277"/>
      <c r="I364" s="273"/>
    </row>
    <row r="365" s="267" customFormat="1" ht="15.6" spans="1:9">
      <c r="A365" s="273">
        <v>10</v>
      </c>
      <c r="B365" s="27" t="s">
        <v>428</v>
      </c>
      <c r="C365" s="18">
        <v>48.4</v>
      </c>
      <c r="D365" s="273"/>
      <c r="E365" s="273"/>
      <c r="F365" s="273"/>
      <c r="G365" s="273"/>
      <c r="H365" s="277"/>
      <c r="I365" s="273"/>
    </row>
    <row r="366" s="267" customFormat="1" ht="15.6" spans="1:9">
      <c r="A366" s="273"/>
      <c r="B366" s="12" t="s">
        <v>6</v>
      </c>
      <c r="C366" s="26" t="s">
        <v>49</v>
      </c>
      <c r="D366" s="26"/>
      <c r="E366" s="26"/>
      <c r="F366" s="273"/>
      <c r="G366" s="273"/>
      <c r="H366" s="277"/>
      <c r="I366" s="273"/>
    </row>
    <row r="367" s="267" customFormat="1" ht="15.6" spans="1:9">
      <c r="A367" s="273"/>
      <c r="B367" s="15" t="s">
        <v>50</v>
      </c>
      <c r="C367" s="26">
        <v>100</v>
      </c>
      <c r="D367" s="26">
        <v>200</v>
      </c>
      <c r="E367" s="26" t="s">
        <v>51</v>
      </c>
      <c r="F367" s="273"/>
      <c r="G367" s="273"/>
      <c r="H367" s="277"/>
      <c r="I367" s="273"/>
    </row>
    <row r="368" s="267" customFormat="1" ht="15.6" spans="1:9">
      <c r="A368" s="273">
        <v>12</v>
      </c>
      <c r="B368" s="17" t="s">
        <v>52</v>
      </c>
      <c r="C368" s="43"/>
      <c r="D368" s="18">
        <v>15</v>
      </c>
      <c r="E368" s="43"/>
      <c r="F368" s="273"/>
      <c r="G368" s="273"/>
      <c r="H368" s="277"/>
      <c r="I368" s="273"/>
    </row>
    <row r="369" s="267" customFormat="1" ht="31.2" spans="1:9">
      <c r="A369" s="273" t="s">
        <v>473</v>
      </c>
      <c r="B369" s="273"/>
      <c r="C369" s="273"/>
      <c r="D369" s="273"/>
      <c r="E369" s="273"/>
      <c r="F369" s="273"/>
      <c r="G369" s="273"/>
      <c r="H369" s="274" t="s">
        <v>474</v>
      </c>
      <c r="I369" s="275" t="s">
        <v>4</v>
      </c>
    </row>
    <row r="370" s="267" customFormat="1" ht="15.6" spans="1:9">
      <c r="A370" s="276" t="s">
        <v>5</v>
      </c>
      <c r="B370" s="12" t="s">
        <v>6</v>
      </c>
      <c r="C370" s="13" t="s">
        <v>15</v>
      </c>
      <c r="D370" s="13"/>
      <c r="E370" s="13"/>
      <c r="F370" s="13"/>
      <c r="G370" s="13"/>
      <c r="H370" s="277"/>
      <c r="I370" s="273"/>
    </row>
    <row r="371" s="267" customFormat="1" ht="15.6" spans="1:9">
      <c r="A371" s="273"/>
      <c r="B371" s="15" t="s">
        <v>16</v>
      </c>
      <c r="C371" s="13" t="s">
        <v>17</v>
      </c>
      <c r="D371" s="13" t="s">
        <v>18</v>
      </c>
      <c r="E371" s="13" t="s">
        <v>19</v>
      </c>
      <c r="F371" s="13" t="s">
        <v>20</v>
      </c>
      <c r="G371" s="13" t="s">
        <v>21</v>
      </c>
      <c r="H371" s="277"/>
      <c r="I371" s="273"/>
    </row>
    <row r="372" s="267" customFormat="1" ht="15.6" spans="1:9">
      <c r="A372" s="273">
        <v>1</v>
      </c>
      <c r="B372" s="15" t="s">
        <v>23</v>
      </c>
      <c r="C372" s="43"/>
      <c r="D372" s="43"/>
      <c r="E372" s="43"/>
      <c r="F372" s="18">
        <v>2</v>
      </c>
      <c r="G372" s="43"/>
      <c r="H372" s="277"/>
      <c r="I372" s="273"/>
    </row>
    <row r="373" s="267" customFormat="1" ht="15.6" spans="1:9">
      <c r="A373" s="273">
        <v>2</v>
      </c>
      <c r="B373" s="15" t="s">
        <v>76</v>
      </c>
      <c r="C373" s="43"/>
      <c r="D373" s="43"/>
      <c r="E373" s="43"/>
      <c r="F373" s="18">
        <v>4</v>
      </c>
      <c r="G373" s="18">
        <v>3</v>
      </c>
      <c r="H373" s="277"/>
      <c r="I373" s="273"/>
    </row>
    <row r="374" s="267" customFormat="1" ht="15.6" spans="1:9">
      <c r="A374" s="273"/>
      <c r="B374" s="12" t="s">
        <v>6</v>
      </c>
      <c r="C374" s="13" t="s">
        <v>24</v>
      </c>
      <c r="D374" s="13"/>
      <c r="E374" s="13"/>
      <c r="F374" s="13"/>
      <c r="G374" s="13"/>
      <c r="H374" s="277"/>
      <c r="I374" s="273"/>
    </row>
    <row r="375" s="267" customFormat="1" ht="15.6" spans="1:9">
      <c r="A375" s="273"/>
      <c r="B375" s="15" t="s">
        <v>16</v>
      </c>
      <c r="C375" s="13" t="s">
        <v>17</v>
      </c>
      <c r="D375" s="13" t="s">
        <v>18</v>
      </c>
      <c r="E375" s="13" t="s">
        <v>19</v>
      </c>
      <c r="F375" s="13" t="s">
        <v>20</v>
      </c>
      <c r="G375" s="13" t="s">
        <v>21</v>
      </c>
      <c r="H375" s="277"/>
      <c r="I375" s="273"/>
    </row>
    <row r="376" s="267" customFormat="1" ht="15.6" spans="1:9">
      <c r="A376" s="273">
        <v>3</v>
      </c>
      <c r="B376" s="17" t="s">
        <v>90</v>
      </c>
      <c r="C376" s="18">
        <v>7</v>
      </c>
      <c r="D376" s="43"/>
      <c r="E376" s="43"/>
      <c r="F376" s="43"/>
      <c r="G376" s="43"/>
      <c r="H376" s="277"/>
      <c r="I376" s="273"/>
    </row>
    <row r="377" s="267" customFormat="1" ht="15.6" spans="1:9">
      <c r="A377" s="273">
        <v>4</v>
      </c>
      <c r="B377" s="17" t="s">
        <v>109</v>
      </c>
      <c r="C377" s="18">
        <v>2</v>
      </c>
      <c r="D377" s="18">
        <v>2</v>
      </c>
      <c r="E377" s="43"/>
      <c r="F377" s="43"/>
      <c r="G377" s="43"/>
      <c r="H377" s="277"/>
      <c r="I377" s="273"/>
    </row>
    <row r="378" s="267" customFormat="1" ht="15.6" spans="1:9">
      <c r="A378" s="273"/>
      <c r="B378" s="12" t="s">
        <v>6</v>
      </c>
      <c r="C378" s="13" t="s">
        <v>30</v>
      </c>
      <c r="D378" s="13"/>
      <c r="E378" s="13"/>
      <c r="F378" s="13"/>
      <c r="G378" s="273"/>
      <c r="H378" s="277"/>
      <c r="I378" s="273"/>
    </row>
    <row r="379" s="267" customFormat="1" ht="15.6" spans="1:9">
      <c r="A379" s="273"/>
      <c r="B379" s="15" t="s">
        <v>8</v>
      </c>
      <c r="C379" s="13">
        <v>100</v>
      </c>
      <c r="D379" s="13">
        <v>200</v>
      </c>
      <c r="E379" s="13">
        <v>300</v>
      </c>
      <c r="F379" s="13" t="s">
        <v>31</v>
      </c>
      <c r="G379" s="273"/>
      <c r="H379" s="277"/>
      <c r="I379" s="273"/>
    </row>
    <row r="380" s="267" customFormat="1" ht="15.6" spans="1:9">
      <c r="A380" s="273">
        <v>5</v>
      </c>
      <c r="B380" s="17" t="s">
        <v>32</v>
      </c>
      <c r="C380" s="43"/>
      <c r="D380" s="43"/>
      <c r="E380" s="43"/>
      <c r="F380" s="18">
        <v>5</v>
      </c>
      <c r="G380" s="273"/>
      <c r="H380" s="277"/>
      <c r="I380" s="273"/>
    </row>
    <row r="381" s="267" customFormat="1" ht="15.6" spans="1:9">
      <c r="A381" s="273"/>
      <c r="B381" s="19" t="s">
        <v>6</v>
      </c>
      <c r="C381" s="20" t="s">
        <v>7</v>
      </c>
      <c r="D381" s="20"/>
      <c r="E381" s="20"/>
      <c r="F381" s="273"/>
      <c r="G381" s="273"/>
      <c r="H381" s="277"/>
      <c r="I381" s="273"/>
    </row>
    <row r="382" s="267" customFormat="1" ht="15.6" spans="1:9">
      <c r="A382" s="273"/>
      <c r="B382" s="19"/>
      <c r="C382" s="20"/>
      <c r="D382" s="20"/>
      <c r="E382" s="20"/>
      <c r="F382" s="273"/>
      <c r="G382" s="273"/>
      <c r="H382" s="277"/>
      <c r="I382" s="273"/>
    </row>
    <row r="383" s="267" customFormat="1" ht="15.6" spans="1:9">
      <c r="A383" s="273"/>
      <c r="B383" s="21" t="s">
        <v>8</v>
      </c>
      <c r="C383" s="22" t="s">
        <v>9</v>
      </c>
      <c r="D383" s="22" t="s">
        <v>10</v>
      </c>
      <c r="E383" s="22" t="s">
        <v>11</v>
      </c>
      <c r="F383" s="273"/>
      <c r="G383" s="273"/>
      <c r="H383" s="277"/>
      <c r="I383" s="273"/>
    </row>
    <row r="384" s="267" customFormat="1" ht="15.6" spans="1:9">
      <c r="A384" s="273">
        <v>6</v>
      </c>
      <c r="B384" s="21" t="s">
        <v>111</v>
      </c>
      <c r="C384" s="23">
        <v>38.1</v>
      </c>
      <c r="D384" s="24"/>
      <c r="E384" s="24"/>
      <c r="F384" s="273"/>
      <c r="G384" s="273"/>
      <c r="H384" s="277"/>
      <c r="I384" s="273"/>
    </row>
    <row r="385" s="267" customFormat="1" ht="15.6" spans="1:9">
      <c r="A385" s="273">
        <v>7</v>
      </c>
      <c r="B385" s="21" t="s">
        <v>97</v>
      </c>
      <c r="C385" s="23">
        <v>37.4</v>
      </c>
      <c r="D385" s="24"/>
      <c r="E385" s="24"/>
      <c r="F385" s="273"/>
      <c r="G385" s="273"/>
      <c r="H385" s="277"/>
      <c r="I385" s="273"/>
    </row>
    <row r="386" s="267" customFormat="1" ht="15.6" spans="1:9">
      <c r="A386" s="273">
        <v>8</v>
      </c>
      <c r="B386" s="25" t="s">
        <v>92</v>
      </c>
      <c r="C386" s="26">
        <v>30</v>
      </c>
      <c r="D386" s="26"/>
      <c r="E386" s="26"/>
      <c r="F386" s="273"/>
      <c r="G386" s="273"/>
      <c r="H386" s="277"/>
      <c r="I386" s="273"/>
    </row>
    <row r="387" s="267" customFormat="1" ht="15.6" spans="1:9">
      <c r="A387" s="273"/>
      <c r="B387" s="25" t="s">
        <v>40</v>
      </c>
      <c r="C387" s="26" t="s">
        <v>41</v>
      </c>
      <c r="D387" s="26"/>
      <c r="E387" s="26"/>
      <c r="F387" s="273"/>
      <c r="G387" s="273"/>
      <c r="H387" s="277"/>
      <c r="I387" s="273"/>
    </row>
    <row r="388" s="267" customFormat="1" ht="15.6" spans="1:9">
      <c r="A388" s="273"/>
      <c r="B388" s="25"/>
      <c r="C388" s="13" t="s">
        <v>42</v>
      </c>
      <c r="D388" s="13" t="s">
        <v>43</v>
      </c>
      <c r="E388" s="13" t="s">
        <v>44</v>
      </c>
      <c r="F388" s="273"/>
      <c r="G388" s="273"/>
      <c r="H388" s="277"/>
      <c r="I388" s="273"/>
    </row>
    <row r="389" s="267" customFormat="1" ht="15.6" spans="1:9">
      <c r="A389" s="273">
        <v>8</v>
      </c>
      <c r="B389" s="15" t="s">
        <v>191</v>
      </c>
      <c r="C389" s="16"/>
      <c r="D389" s="16"/>
      <c r="E389" s="18">
        <v>200.8</v>
      </c>
      <c r="F389" s="273"/>
      <c r="G389" s="273"/>
      <c r="H389" s="277"/>
      <c r="I389" s="273"/>
    </row>
    <row r="390" s="267" customFormat="1" ht="15.6" spans="1:9">
      <c r="A390" s="273"/>
      <c r="B390" s="25" t="s">
        <v>40</v>
      </c>
      <c r="C390" s="26" t="s">
        <v>46</v>
      </c>
      <c r="D390" s="273"/>
      <c r="E390" s="273"/>
      <c r="F390" s="273"/>
      <c r="G390" s="273"/>
      <c r="H390" s="277"/>
      <c r="I390" s="273"/>
    </row>
    <row r="391" s="267" customFormat="1" ht="15.6" spans="1:9">
      <c r="A391" s="273"/>
      <c r="B391" s="25"/>
      <c r="C391" s="26" t="s">
        <v>47</v>
      </c>
      <c r="D391" s="273"/>
      <c r="E391" s="273"/>
      <c r="F391" s="273"/>
      <c r="G391" s="273"/>
      <c r="H391" s="277"/>
      <c r="I391" s="273"/>
    </row>
    <row r="392" s="267" customFormat="1" ht="15.6" spans="1:9">
      <c r="A392" s="273">
        <v>9</v>
      </c>
      <c r="B392" s="27" t="s">
        <v>192</v>
      </c>
      <c r="C392" s="18">
        <v>45.9</v>
      </c>
      <c r="D392" s="273"/>
      <c r="E392" s="273"/>
      <c r="F392" s="273"/>
      <c r="G392" s="273"/>
      <c r="H392" s="277"/>
      <c r="I392" s="273"/>
    </row>
    <row r="393" s="267" customFormat="1" ht="15.6" spans="1:9">
      <c r="A393" s="273">
        <v>10</v>
      </c>
      <c r="B393" s="27" t="s">
        <v>48</v>
      </c>
      <c r="C393" s="18">
        <v>254.4</v>
      </c>
      <c r="D393" s="273"/>
      <c r="E393" s="273"/>
      <c r="F393" s="273"/>
      <c r="G393" s="273"/>
      <c r="H393" s="277"/>
      <c r="I393" s="273"/>
    </row>
    <row r="394" s="267" customFormat="1" ht="15.6" spans="1:9">
      <c r="A394" s="273">
        <v>11</v>
      </c>
      <c r="B394" s="27" t="s">
        <v>428</v>
      </c>
      <c r="C394" s="18">
        <v>48.3</v>
      </c>
      <c r="D394" s="273"/>
      <c r="E394" s="273"/>
      <c r="F394" s="273"/>
      <c r="G394" s="273"/>
      <c r="H394" s="277"/>
      <c r="I394" s="273"/>
    </row>
    <row r="395" s="267" customFormat="1" ht="15.6" spans="1:9">
      <c r="A395" s="273"/>
      <c r="B395" s="12" t="s">
        <v>6</v>
      </c>
      <c r="C395" s="26" t="s">
        <v>49</v>
      </c>
      <c r="D395" s="26"/>
      <c r="E395" s="26"/>
      <c r="F395" s="273"/>
      <c r="G395" s="273"/>
      <c r="H395" s="277"/>
      <c r="I395" s="273"/>
    </row>
    <row r="396" s="267" customFormat="1" ht="15.6" spans="1:9">
      <c r="A396" s="273"/>
      <c r="B396" s="15" t="s">
        <v>50</v>
      </c>
      <c r="C396" s="26">
        <v>100</v>
      </c>
      <c r="D396" s="26">
        <v>200</v>
      </c>
      <c r="E396" s="26" t="s">
        <v>51</v>
      </c>
      <c r="F396" s="273"/>
      <c r="G396" s="273"/>
      <c r="H396" s="277"/>
      <c r="I396" s="273"/>
    </row>
    <row r="397" s="267" customFormat="1" ht="15.6" spans="1:9">
      <c r="A397" s="273">
        <v>13</v>
      </c>
      <c r="B397" s="17" t="s">
        <v>52</v>
      </c>
      <c r="C397" s="43"/>
      <c r="D397" s="18">
        <v>4</v>
      </c>
      <c r="E397" s="43"/>
      <c r="F397" s="273"/>
      <c r="G397" s="273"/>
      <c r="H397" s="277"/>
      <c r="I397" s="273"/>
    </row>
    <row r="398" s="267" customFormat="1" ht="15.6" spans="1:9">
      <c r="A398" s="273">
        <v>14</v>
      </c>
      <c r="B398" s="17" t="s">
        <v>53</v>
      </c>
      <c r="C398" s="43"/>
      <c r="D398" s="18">
        <v>5</v>
      </c>
      <c r="E398" s="43"/>
      <c r="F398" s="273"/>
      <c r="G398" s="273"/>
      <c r="H398" s="277"/>
      <c r="I398" s="273"/>
    </row>
    <row r="399" s="267" customFormat="1" ht="31.2" spans="1:9">
      <c r="A399" s="273" t="s">
        <v>475</v>
      </c>
      <c r="B399" s="273"/>
      <c r="C399" s="273"/>
      <c r="D399" s="273"/>
      <c r="E399" s="273"/>
      <c r="F399" s="273"/>
      <c r="G399" s="273"/>
      <c r="H399" s="274" t="s">
        <v>476</v>
      </c>
      <c r="I399" s="275" t="s">
        <v>4</v>
      </c>
    </row>
    <row r="400" s="267" customFormat="1" ht="15.6" spans="1:9">
      <c r="A400" s="276" t="s">
        <v>5</v>
      </c>
      <c r="B400" s="12" t="s">
        <v>6</v>
      </c>
      <c r="C400" s="13" t="s">
        <v>30</v>
      </c>
      <c r="D400" s="13"/>
      <c r="E400" s="13"/>
      <c r="F400" s="13"/>
      <c r="G400" s="273"/>
      <c r="H400" s="277"/>
      <c r="I400" s="273"/>
    </row>
    <row r="401" s="267" customFormat="1" ht="15.6" spans="1:9">
      <c r="A401" s="273"/>
      <c r="B401" s="15" t="s">
        <v>8</v>
      </c>
      <c r="C401" s="13">
        <v>100</v>
      </c>
      <c r="D401" s="13">
        <v>200</v>
      </c>
      <c r="E401" s="13">
        <v>300</v>
      </c>
      <c r="F401" s="13" t="s">
        <v>31</v>
      </c>
      <c r="G401" s="273"/>
      <c r="H401" s="277"/>
      <c r="I401" s="273"/>
    </row>
    <row r="402" s="267" customFormat="1" ht="15.6" spans="1:9">
      <c r="A402" s="273">
        <v>1</v>
      </c>
      <c r="B402" s="17" t="s">
        <v>91</v>
      </c>
      <c r="C402" s="18">
        <v>1</v>
      </c>
      <c r="D402" s="43"/>
      <c r="E402" s="43"/>
      <c r="F402" s="43"/>
      <c r="G402" s="273"/>
      <c r="H402" s="277"/>
      <c r="I402" s="273"/>
    </row>
    <row r="403" s="267" customFormat="1" ht="15.6" spans="1:9">
      <c r="A403" s="273"/>
      <c r="B403" s="12" t="s">
        <v>6</v>
      </c>
      <c r="C403" s="13" t="s">
        <v>35</v>
      </c>
      <c r="D403" s="13"/>
      <c r="E403" s="13"/>
      <c r="F403" s="13"/>
      <c r="G403" s="273"/>
      <c r="H403" s="277"/>
      <c r="I403" s="273"/>
    </row>
    <row r="404" s="267" customFormat="1" ht="15.6" spans="1:9">
      <c r="A404" s="273"/>
      <c r="B404" s="15" t="s">
        <v>8</v>
      </c>
      <c r="C404" s="13">
        <v>100</v>
      </c>
      <c r="D404" s="13">
        <v>200</v>
      </c>
      <c r="E404" s="13">
        <v>300</v>
      </c>
      <c r="F404" s="13" t="s">
        <v>31</v>
      </c>
      <c r="G404" s="273"/>
      <c r="H404" s="277"/>
      <c r="I404" s="273"/>
    </row>
    <row r="405" s="267" customFormat="1" ht="15.6" spans="1:9">
      <c r="A405" s="273">
        <v>2</v>
      </c>
      <c r="B405" s="17" t="s">
        <v>68</v>
      </c>
      <c r="C405" s="43"/>
      <c r="D405" s="43"/>
      <c r="E405" s="43"/>
      <c r="F405" s="18">
        <v>3</v>
      </c>
      <c r="G405" s="273"/>
      <c r="H405" s="277"/>
      <c r="I405" s="273"/>
    </row>
    <row r="406" s="267" customFormat="1" ht="15.6" spans="1:9">
      <c r="A406" s="273"/>
      <c r="B406" s="19" t="s">
        <v>6</v>
      </c>
      <c r="C406" s="20" t="s">
        <v>7</v>
      </c>
      <c r="D406" s="20"/>
      <c r="E406" s="20"/>
      <c r="F406" s="273"/>
      <c r="G406" s="273"/>
      <c r="H406" s="277"/>
      <c r="I406" s="273"/>
    </row>
    <row r="407" s="267" customFormat="1" ht="15.6" spans="1:9">
      <c r="A407" s="273"/>
      <c r="B407" s="19"/>
      <c r="C407" s="20"/>
      <c r="D407" s="20"/>
      <c r="E407" s="20"/>
      <c r="F407" s="273"/>
      <c r="G407" s="273"/>
      <c r="H407" s="277"/>
      <c r="I407" s="273"/>
    </row>
    <row r="408" s="267" customFormat="1" ht="15.6" spans="1:9">
      <c r="A408" s="273"/>
      <c r="B408" s="21" t="s">
        <v>8</v>
      </c>
      <c r="C408" s="22" t="s">
        <v>9</v>
      </c>
      <c r="D408" s="22" t="s">
        <v>10</v>
      </c>
      <c r="E408" s="22" t="s">
        <v>11</v>
      </c>
      <c r="F408" s="273"/>
      <c r="G408" s="273"/>
      <c r="H408" s="277"/>
      <c r="I408" s="273"/>
    </row>
    <row r="409" s="267" customFormat="1" ht="15.6" spans="1:9">
      <c r="A409" s="273">
        <v>3</v>
      </c>
      <c r="B409" s="21" t="s">
        <v>91</v>
      </c>
      <c r="C409" s="23">
        <v>37.5</v>
      </c>
      <c r="D409" s="24"/>
      <c r="E409" s="24"/>
      <c r="F409" s="273"/>
      <c r="G409" s="273"/>
      <c r="H409" s="277"/>
      <c r="I409" s="273"/>
    </row>
    <row r="410" s="267" customFormat="1" ht="15.6" spans="1:9">
      <c r="A410" s="273">
        <v>4</v>
      </c>
      <c r="B410" s="21" t="s">
        <v>80</v>
      </c>
      <c r="C410" s="23">
        <v>26.9</v>
      </c>
      <c r="D410" s="24"/>
      <c r="E410" s="24"/>
      <c r="F410" s="273"/>
      <c r="G410" s="273"/>
      <c r="H410" s="277"/>
      <c r="I410" s="273"/>
    </row>
    <row r="411" s="267" customFormat="1" ht="15.6" spans="1:9">
      <c r="A411" s="273">
        <v>5</v>
      </c>
      <c r="B411" s="21" t="s">
        <v>81</v>
      </c>
      <c r="C411" s="23">
        <v>21.7</v>
      </c>
      <c r="D411" s="24"/>
      <c r="E411" s="24"/>
      <c r="F411" s="273"/>
      <c r="G411" s="273"/>
      <c r="H411" s="277"/>
      <c r="I411" s="273"/>
    </row>
    <row r="412" s="267" customFormat="1" ht="15.6" spans="1:9">
      <c r="A412" s="273"/>
      <c r="B412" s="25" t="s">
        <v>92</v>
      </c>
      <c r="C412" s="26">
        <v>35</v>
      </c>
      <c r="D412" s="26"/>
      <c r="E412" s="26"/>
      <c r="F412" s="273"/>
      <c r="G412" s="273"/>
      <c r="H412" s="277"/>
      <c r="I412" s="273"/>
    </row>
    <row r="413" s="267" customFormat="1" ht="15.6" spans="1:9">
      <c r="A413" s="273"/>
      <c r="B413" s="25" t="s">
        <v>40</v>
      </c>
      <c r="C413" s="26" t="s">
        <v>41</v>
      </c>
      <c r="D413" s="26"/>
      <c r="E413" s="26"/>
      <c r="F413" s="273"/>
      <c r="G413" s="273"/>
      <c r="H413" s="277"/>
      <c r="I413" s="273"/>
    </row>
    <row r="414" s="267" customFormat="1" ht="15.6" spans="1:9">
      <c r="A414" s="273"/>
      <c r="B414" s="25"/>
      <c r="C414" s="13" t="s">
        <v>42</v>
      </c>
      <c r="D414" s="13" t="s">
        <v>43</v>
      </c>
      <c r="E414" s="13" t="s">
        <v>44</v>
      </c>
      <c r="F414" s="273"/>
      <c r="G414" s="273"/>
      <c r="H414" s="277"/>
      <c r="I414" s="273"/>
    </row>
    <row r="415" s="267" customFormat="1" ht="15.6" spans="1:9">
      <c r="A415" s="273">
        <v>6</v>
      </c>
      <c r="B415" s="15" t="s">
        <v>191</v>
      </c>
      <c r="C415" s="16"/>
      <c r="D415" s="16"/>
      <c r="E415" s="18">
        <v>29.4</v>
      </c>
      <c r="F415" s="273"/>
      <c r="G415" s="273"/>
      <c r="H415" s="277"/>
      <c r="I415" s="273"/>
    </row>
    <row r="416" s="267" customFormat="1" ht="15.6" spans="1:9">
      <c r="A416" s="273"/>
      <c r="B416" s="25" t="s">
        <v>40</v>
      </c>
      <c r="C416" s="26" t="s">
        <v>46</v>
      </c>
      <c r="D416" s="273"/>
      <c r="E416" s="273"/>
      <c r="F416" s="273"/>
      <c r="G416" s="273"/>
      <c r="H416" s="277"/>
      <c r="I416" s="273"/>
    </row>
    <row r="417" s="267" customFormat="1" ht="15.6" spans="1:9">
      <c r="A417" s="273"/>
      <c r="B417" s="25"/>
      <c r="C417" s="26" t="s">
        <v>47</v>
      </c>
      <c r="D417" s="273"/>
      <c r="E417" s="273"/>
      <c r="F417" s="273"/>
      <c r="G417" s="273"/>
      <c r="H417" s="277"/>
      <c r="I417" s="273"/>
    </row>
    <row r="418" s="267" customFormat="1" ht="15.6" spans="1:9">
      <c r="A418" s="273">
        <v>7</v>
      </c>
      <c r="B418" s="27" t="s">
        <v>48</v>
      </c>
      <c r="C418" s="18">
        <v>28.9</v>
      </c>
      <c r="D418" s="273"/>
      <c r="E418" s="273"/>
      <c r="F418" s="273"/>
      <c r="G418" s="273"/>
      <c r="H418" s="277"/>
      <c r="I418" s="273"/>
    </row>
    <row r="419" s="267" customFormat="1" ht="31.2" spans="1:9">
      <c r="A419" s="273" t="s">
        <v>477</v>
      </c>
      <c r="B419" s="273"/>
      <c r="C419" s="273"/>
      <c r="D419" s="273"/>
      <c r="E419" s="273"/>
      <c r="F419" s="273"/>
      <c r="G419" s="273"/>
      <c r="H419" s="274" t="s">
        <v>478</v>
      </c>
      <c r="I419" s="275" t="s">
        <v>4</v>
      </c>
    </row>
    <row r="420" s="267" customFormat="1" ht="15.6" spans="1:9">
      <c r="A420" s="276" t="s">
        <v>5</v>
      </c>
      <c r="B420" s="12" t="s">
        <v>6</v>
      </c>
      <c r="C420" s="13" t="s">
        <v>15</v>
      </c>
      <c r="D420" s="13"/>
      <c r="E420" s="13"/>
      <c r="F420" s="13"/>
      <c r="G420" s="13"/>
      <c r="H420" s="277"/>
      <c r="I420" s="273"/>
    </row>
    <row r="421" s="267" customFormat="1" ht="15.6" spans="1:9">
      <c r="A421" s="273"/>
      <c r="B421" s="15" t="s">
        <v>16</v>
      </c>
      <c r="C421" s="13" t="s">
        <v>17</v>
      </c>
      <c r="D421" s="13" t="s">
        <v>18</v>
      </c>
      <c r="E421" s="13" t="s">
        <v>19</v>
      </c>
      <c r="F421" s="13" t="s">
        <v>20</v>
      </c>
      <c r="G421" s="13" t="s">
        <v>21</v>
      </c>
      <c r="H421" s="277"/>
      <c r="I421" s="273"/>
    </row>
    <row r="422" s="267" customFormat="1" ht="15.6" spans="1:9">
      <c r="A422" s="273">
        <v>1</v>
      </c>
      <c r="B422" s="15" t="s">
        <v>115</v>
      </c>
      <c r="C422" s="18">
        <v>1</v>
      </c>
      <c r="D422" s="43"/>
      <c r="E422" s="43"/>
      <c r="F422" s="18">
        <v>1</v>
      </c>
      <c r="G422" s="43"/>
      <c r="H422" s="277"/>
      <c r="I422" s="273"/>
    </row>
    <row r="423" s="267" customFormat="1" ht="15.6" spans="1:9">
      <c r="A423" s="273"/>
      <c r="B423" s="12" t="s">
        <v>6</v>
      </c>
      <c r="C423" s="13" t="s">
        <v>24</v>
      </c>
      <c r="D423" s="13"/>
      <c r="E423" s="13"/>
      <c r="F423" s="13"/>
      <c r="G423" s="13"/>
      <c r="H423" s="277"/>
      <c r="I423" s="273"/>
    </row>
    <row r="424" s="267" customFormat="1" ht="15.6" spans="1:9">
      <c r="A424" s="273"/>
      <c r="B424" s="15" t="s">
        <v>16</v>
      </c>
      <c r="C424" s="13" t="s">
        <v>17</v>
      </c>
      <c r="D424" s="13" t="s">
        <v>18</v>
      </c>
      <c r="E424" s="13" t="s">
        <v>19</v>
      </c>
      <c r="F424" s="13" t="s">
        <v>20</v>
      </c>
      <c r="G424" s="13" t="s">
        <v>21</v>
      </c>
      <c r="H424" s="277"/>
      <c r="I424" s="273"/>
    </row>
    <row r="425" s="267" customFormat="1" ht="15.6" spans="1:9">
      <c r="A425" s="273">
        <v>2</v>
      </c>
      <c r="B425" s="17" t="s">
        <v>433</v>
      </c>
      <c r="C425" s="43"/>
      <c r="D425" s="43"/>
      <c r="E425" s="43"/>
      <c r="F425" s="43"/>
      <c r="G425" s="18">
        <v>1</v>
      </c>
      <c r="H425" s="277"/>
      <c r="I425" s="273"/>
    </row>
    <row r="426" s="267" customFormat="1" ht="15.6" spans="1:9">
      <c r="A426" s="273"/>
      <c r="B426" s="25" t="s">
        <v>40</v>
      </c>
      <c r="C426" s="26" t="s">
        <v>41</v>
      </c>
      <c r="D426" s="26"/>
      <c r="E426" s="26"/>
      <c r="F426" s="273"/>
      <c r="G426" s="273"/>
      <c r="H426" s="277"/>
      <c r="I426" s="273"/>
    </row>
    <row r="427" s="267" customFormat="1" ht="15.6" spans="1:9">
      <c r="A427" s="273"/>
      <c r="B427" s="25"/>
      <c r="C427" s="13" t="s">
        <v>42</v>
      </c>
      <c r="D427" s="13" t="s">
        <v>43</v>
      </c>
      <c r="E427" s="13" t="s">
        <v>44</v>
      </c>
      <c r="F427" s="273"/>
      <c r="G427" s="273"/>
      <c r="H427" s="277"/>
      <c r="I427" s="273"/>
    </row>
    <row r="428" s="267" customFormat="1" ht="15.6" spans="1:9">
      <c r="A428" s="273">
        <v>3</v>
      </c>
      <c r="B428" s="15" t="s">
        <v>191</v>
      </c>
      <c r="C428" s="16"/>
      <c r="D428" s="16"/>
      <c r="E428" s="18">
        <v>96.1</v>
      </c>
      <c r="F428" s="273"/>
      <c r="G428" s="273"/>
      <c r="H428" s="277"/>
      <c r="I428" s="273"/>
    </row>
    <row r="429" s="267" customFormat="1" ht="15.6" spans="1:9">
      <c r="A429" s="273"/>
      <c r="B429" s="25" t="s">
        <v>40</v>
      </c>
      <c r="C429" s="26" t="s">
        <v>46</v>
      </c>
      <c r="D429" s="273"/>
      <c r="E429" s="273"/>
      <c r="F429" s="273"/>
      <c r="G429" s="273"/>
      <c r="H429" s="277"/>
      <c r="I429" s="273"/>
    </row>
    <row r="430" s="267" customFormat="1" ht="15.6" spans="1:9">
      <c r="A430" s="273"/>
      <c r="B430" s="25"/>
      <c r="C430" s="26" t="s">
        <v>47</v>
      </c>
      <c r="D430" s="273"/>
      <c r="E430" s="273"/>
      <c r="F430" s="273"/>
      <c r="G430" s="273"/>
      <c r="H430" s="277"/>
      <c r="I430" s="273"/>
    </row>
    <row r="431" s="267" customFormat="1" ht="15.6" spans="1:9">
      <c r="A431" s="273">
        <v>4</v>
      </c>
      <c r="B431" s="27" t="s">
        <v>48</v>
      </c>
      <c r="C431" s="18">
        <v>45.7</v>
      </c>
      <c r="D431" s="273"/>
      <c r="E431" s="273"/>
      <c r="F431" s="273"/>
      <c r="G431" s="273"/>
      <c r="H431" s="277"/>
      <c r="I431" s="273"/>
    </row>
    <row r="432" s="267" customFormat="1" ht="15.6" spans="1:9">
      <c r="A432" s="273"/>
      <c r="B432" s="12" t="s">
        <v>6</v>
      </c>
      <c r="C432" s="26" t="s">
        <v>49</v>
      </c>
      <c r="D432" s="26"/>
      <c r="E432" s="26"/>
      <c r="F432" s="273"/>
      <c r="G432" s="273"/>
      <c r="H432" s="277"/>
      <c r="I432" s="273"/>
    </row>
    <row r="433" s="267" customFormat="1" ht="15.6" spans="1:9">
      <c r="A433" s="273"/>
      <c r="B433" s="15" t="s">
        <v>50</v>
      </c>
      <c r="C433" s="26">
        <v>100</v>
      </c>
      <c r="D433" s="26">
        <v>200</v>
      </c>
      <c r="E433" s="26" t="s">
        <v>51</v>
      </c>
      <c r="F433" s="273"/>
      <c r="G433" s="273"/>
      <c r="H433" s="277"/>
      <c r="I433" s="273"/>
    </row>
    <row r="434" s="267" customFormat="1" ht="15.6" spans="1:9">
      <c r="A434" s="273">
        <v>5</v>
      </c>
      <c r="B434" s="17" t="s">
        <v>52</v>
      </c>
      <c r="C434" s="18">
        <v>13</v>
      </c>
      <c r="D434" s="18">
        <v>3</v>
      </c>
      <c r="E434" s="43"/>
      <c r="F434" s="273"/>
      <c r="G434" s="273"/>
      <c r="H434" s="277"/>
      <c r="I434" s="273"/>
    </row>
    <row r="435" s="267" customFormat="1" ht="15.6" spans="1:9">
      <c r="A435" s="273">
        <v>6</v>
      </c>
      <c r="B435" s="17" t="s">
        <v>137</v>
      </c>
      <c r="C435" s="43"/>
      <c r="D435" s="18">
        <v>9</v>
      </c>
      <c r="E435" s="43"/>
      <c r="F435" s="273"/>
      <c r="G435" s="273"/>
      <c r="H435" s="277"/>
      <c r="I435" s="273"/>
    </row>
    <row r="436" s="267" customFormat="1" ht="31.2" spans="1:9">
      <c r="A436" s="273" t="s">
        <v>479</v>
      </c>
      <c r="B436" s="273"/>
      <c r="C436" s="273"/>
      <c r="D436" s="273"/>
      <c r="E436" s="273"/>
      <c r="F436" s="273"/>
      <c r="G436" s="273"/>
      <c r="H436" s="274" t="s">
        <v>480</v>
      </c>
      <c r="I436" s="275" t="s">
        <v>4</v>
      </c>
    </row>
    <row r="437" s="267" customFormat="1" ht="15.6" spans="1:9">
      <c r="A437" s="276" t="s">
        <v>5</v>
      </c>
      <c r="B437" s="12" t="s">
        <v>6</v>
      </c>
      <c r="C437" s="13" t="s">
        <v>15</v>
      </c>
      <c r="D437" s="13"/>
      <c r="E437" s="13"/>
      <c r="F437" s="13"/>
      <c r="G437" s="13"/>
      <c r="H437" s="277"/>
      <c r="I437" s="273"/>
    </row>
    <row r="438" s="267" customFormat="1" ht="15.6" spans="1:9">
      <c r="A438" s="273"/>
      <c r="B438" s="15" t="s">
        <v>16</v>
      </c>
      <c r="C438" s="13" t="s">
        <v>17</v>
      </c>
      <c r="D438" s="13" t="s">
        <v>18</v>
      </c>
      <c r="E438" s="13" t="s">
        <v>19</v>
      </c>
      <c r="F438" s="13" t="s">
        <v>20</v>
      </c>
      <c r="G438" s="13" t="s">
        <v>21</v>
      </c>
      <c r="H438" s="277"/>
      <c r="I438" s="273"/>
    </row>
    <row r="439" s="267" customFormat="1" ht="15.6" spans="1:9">
      <c r="A439" s="273">
        <v>1</v>
      </c>
      <c r="B439" s="15" t="s">
        <v>59</v>
      </c>
      <c r="C439" s="18">
        <v>1</v>
      </c>
      <c r="D439" s="43"/>
      <c r="E439" s="43"/>
      <c r="F439" s="43"/>
      <c r="G439" s="43"/>
      <c r="H439" s="277"/>
      <c r="I439" s="273"/>
    </row>
    <row r="440" s="267" customFormat="1" ht="15.6" spans="1:9">
      <c r="A440" s="273">
        <v>2</v>
      </c>
      <c r="B440" s="15" t="s">
        <v>76</v>
      </c>
      <c r="C440" s="43"/>
      <c r="D440" s="43"/>
      <c r="E440" s="18">
        <v>1</v>
      </c>
      <c r="F440" s="43"/>
      <c r="G440" s="43"/>
      <c r="H440" s="277"/>
      <c r="I440" s="273"/>
    </row>
    <row r="441" s="267" customFormat="1" ht="15.6" spans="1:9">
      <c r="A441" s="273"/>
      <c r="B441" s="12" t="s">
        <v>6</v>
      </c>
      <c r="C441" s="13" t="s">
        <v>35</v>
      </c>
      <c r="D441" s="13"/>
      <c r="E441" s="13"/>
      <c r="F441" s="13"/>
      <c r="G441" s="273"/>
      <c r="H441" s="277"/>
      <c r="I441" s="273"/>
    </row>
    <row r="442" s="267" customFormat="1" ht="15.6" spans="1:9">
      <c r="A442" s="273"/>
      <c r="B442" s="15" t="s">
        <v>8</v>
      </c>
      <c r="C442" s="13">
        <v>100</v>
      </c>
      <c r="D442" s="13">
        <v>200</v>
      </c>
      <c r="E442" s="13">
        <v>300</v>
      </c>
      <c r="F442" s="13" t="s">
        <v>31</v>
      </c>
      <c r="G442" s="273"/>
      <c r="H442" s="277"/>
      <c r="I442" s="273"/>
    </row>
    <row r="443" s="267" customFormat="1" ht="15.6" spans="1:9">
      <c r="A443" s="273">
        <v>3</v>
      </c>
      <c r="B443" s="17" t="s">
        <v>68</v>
      </c>
      <c r="C443" s="43"/>
      <c r="D443" s="43"/>
      <c r="E443" s="18">
        <v>4</v>
      </c>
      <c r="F443" s="43"/>
      <c r="G443" s="273"/>
      <c r="H443" s="277"/>
      <c r="I443" s="273"/>
    </row>
    <row r="444" s="267" customFormat="1" ht="15.6" spans="1:9">
      <c r="A444" s="273"/>
      <c r="B444" s="19" t="s">
        <v>6</v>
      </c>
      <c r="C444" s="20" t="s">
        <v>7</v>
      </c>
      <c r="D444" s="20"/>
      <c r="E444" s="20"/>
      <c r="F444" s="273"/>
      <c r="G444" s="273"/>
      <c r="H444" s="277"/>
      <c r="I444" s="273"/>
    </row>
    <row r="445" s="267" customFormat="1" ht="15.6" spans="1:9">
      <c r="A445" s="273"/>
      <c r="B445" s="19"/>
      <c r="C445" s="20"/>
      <c r="D445" s="20"/>
      <c r="E445" s="20"/>
      <c r="F445" s="273"/>
      <c r="G445" s="273"/>
      <c r="H445" s="277"/>
      <c r="I445" s="273"/>
    </row>
    <row r="446" s="267" customFormat="1" ht="15.6" spans="1:9">
      <c r="A446" s="273"/>
      <c r="B446" s="21" t="s">
        <v>8</v>
      </c>
      <c r="C446" s="22" t="s">
        <v>9</v>
      </c>
      <c r="D446" s="22" t="s">
        <v>10</v>
      </c>
      <c r="E446" s="22" t="s">
        <v>11</v>
      </c>
      <c r="F446" s="273"/>
      <c r="G446" s="273"/>
      <c r="H446" s="277"/>
      <c r="I446" s="273"/>
    </row>
    <row r="447" s="267" customFormat="1" ht="15.6" spans="1:9">
      <c r="A447" s="273">
        <v>4</v>
      </c>
      <c r="B447" s="21" t="s">
        <v>118</v>
      </c>
      <c r="C447" s="23">
        <v>29.3</v>
      </c>
      <c r="D447" s="24"/>
      <c r="E447" s="24"/>
      <c r="F447" s="273"/>
      <c r="G447" s="273"/>
      <c r="H447" s="277"/>
      <c r="I447" s="273"/>
    </row>
    <row r="448" s="267" customFormat="1" ht="15.6" spans="1:9">
      <c r="A448" s="273"/>
      <c r="B448" s="25" t="s">
        <v>40</v>
      </c>
      <c r="C448" s="26" t="s">
        <v>46</v>
      </c>
      <c r="D448" s="273"/>
      <c r="E448" s="273"/>
      <c r="F448" s="273"/>
      <c r="G448" s="273"/>
      <c r="H448" s="277"/>
      <c r="I448" s="273"/>
    </row>
    <row r="449" s="267" customFormat="1" ht="15.6" spans="1:9">
      <c r="A449" s="273"/>
      <c r="B449" s="25"/>
      <c r="C449" s="26" t="s">
        <v>47</v>
      </c>
      <c r="D449" s="273"/>
      <c r="E449" s="273"/>
      <c r="F449" s="273"/>
      <c r="G449" s="273"/>
      <c r="H449" s="277"/>
      <c r="I449" s="273"/>
    </row>
    <row r="450" s="267" customFormat="1" ht="15.6" spans="1:9">
      <c r="A450" s="273">
        <v>5</v>
      </c>
      <c r="B450" s="27" t="s">
        <v>48</v>
      </c>
      <c r="C450" s="18">
        <v>24.3</v>
      </c>
      <c r="D450" s="273"/>
      <c r="E450" s="273"/>
      <c r="F450" s="273"/>
      <c r="G450" s="273"/>
      <c r="H450" s="277"/>
      <c r="I450" s="273"/>
    </row>
    <row r="451" s="267" customFormat="1" ht="31.2" spans="1:9">
      <c r="A451" s="273" t="s">
        <v>481</v>
      </c>
      <c r="B451" s="273"/>
      <c r="C451" s="273"/>
      <c r="D451" s="273"/>
      <c r="E451" s="273"/>
      <c r="F451" s="273"/>
      <c r="G451" s="273"/>
      <c r="H451" s="274" t="s">
        <v>482</v>
      </c>
      <c r="I451" s="275" t="s">
        <v>4</v>
      </c>
    </row>
    <row r="452" s="267" customFormat="1" ht="15.6" spans="1:9">
      <c r="A452" s="276" t="s">
        <v>5</v>
      </c>
      <c r="B452" s="12" t="s">
        <v>6</v>
      </c>
      <c r="C452" s="13" t="s">
        <v>15</v>
      </c>
      <c r="D452" s="13"/>
      <c r="E452" s="13"/>
      <c r="F452" s="13"/>
      <c r="G452" s="13"/>
      <c r="H452" s="277"/>
      <c r="I452" s="273"/>
    </row>
    <row r="453" s="267" customFormat="1" ht="15.6" spans="1:9">
      <c r="A453" s="273"/>
      <c r="B453" s="15" t="s">
        <v>16</v>
      </c>
      <c r="C453" s="13" t="s">
        <v>17</v>
      </c>
      <c r="D453" s="13" t="s">
        <v>18</v>
      </c>
      <c r="E453" s="13" t="s">
        <v>19</v>
      </c>
      <c r="F453" s="13" t="s">
        <v>20</v>
      </c>
      <c r="G453" s="13" t="s">
        <v>21</v>
      </c>
      <c r="H453" s="277"/>
      <c r="I453" s="273"/>
    </row>
    <row r="454" s="267" customFormat="1" ht="15.6" spans="1:9">
      <c r="A454" s="273">
        <v>1</v>
      </c>
      <c r="B454" s="15" t="s">
        <v>60</v>
      </c>
      <c r="C454" s="18">
        <v>1</v>
      </c>
      <c r="D454" s="43"/>
      <c r="E454" s="43"/>
      <c r="F454" s="43"/>
      <c r="G454" s="43"/>
      <c r="H454" s="277"/>
      <c r="I454" s="273"/>
    </row>
    <row r="455" s="267" customFormat="1" ht="15.6" spans="1:9">
      <c r="A455" s="273"/>
      <c r="B455" s="12" t="s">
        <v>6</v>
      </c>
      <c r="C455" s="13" t="s">
        <v>30</v>
      </c>
      <c r="D455" s="13"/>
      <c r="E455" s="13"/>
      <c r="F455" s="13"/>
      <c r="G455" s="273"/>
      <c r="H455" s="277"/>
      <c r="I455" s="273"/>
    </row>
    <row r="456" s="267" customFormat="1" ht="15.6" spans="1:9">
      <c r="A456" s="273"/>
      <c r="B456" s="15" t="s">
        <v>8</v>
      </c>
      <c r="C456" s="13">
        <v>100</v>
      </c>
      <c r="D456" s="13">
        <v>200</v>
      </c>
      <c r="E456" s="13">
        <v>300</v>
      </c>
      <c r="F456" s="13" t="s">
        <v>31</v>
      </c>
      <c r="G456" s="273"/>
      <c r="H456" s="277"/>
      <c r="I456" s="273"/>
    </row>
    <row r="457" s="267" customFormat="1" ht="15.6" spans="1:9">
      <c r="A457" s="273">
        <v>2</v>
      </c>
      <c r="B457" s="17" t="s">
        <v>32</v>
      </c>
      <c r="C457" s="43"/>
      <c r="D457" s="18">
        <v>2</v>
      </c>
      <c r="E457" s="18">
        <v>18</v>
      </c>
      <c r="F457" s="43"/>
      <c r="G457" s="273"/>
      <c r="H457" s="277"/>
      <c r="I457" s="273"/>
    </row>
    <row r="458" s="267" customFormat="1" ht="15.6" spans="1:9">
      <c r="A458" s="273"/>
      <c r="B458" s="12" t="s">
        <v>6</v>
      </c>
      <c r="C458" s="13" t="s">
        <v>35</v>
      </c>
      <c r="D458" s="13"/>
      <c r="E458" s="13"/>
      <c r="F458" s="13"/>
      <c r="G458" s="273"/>
      <c r="H458" s="277"/>
      <c r="I458" s="273"/>
    </row>
    <row r="459" s="267" customFormat="1" ht="15.6" spans="1:9">
      <c r="A459" s="273"/>
      <c r="B459" s="15" t="s">
        <v>8</v>
      </c>
      <c r="C459" s="13">
        <v>100</v>
      </c>
      <c r="D459" s="13">
        <v>200</v>
      </c>
      <c r="E459" s="13">
        <v>300</v>
      </c>
      <c r="F459" s="13" t="s">
        <v>31</v>
      </c>
      <c r="G459" s="273"/>
      <c r="H459" s="277"/>
      <c r="I459" s="273"/>
    </row>
    <row r="460" s="267" customFormat="1" ht="15.6" spans="1:9">
      <c r="A460" s="273">
        <v>3</v>
      </c>
      <c r="B460" s="17" t="s">
        <v>178</v>
      </c>
      <c r="C460" s="18">
        <v>2</v>
      </c>
      <c r="D460" s="18">
        <v>1</v>
      </c>
      <c r="E460" s="43"/>
      <c r="F460" s="43"/>
      <c r="G460" s="273"/>
      <c r="H460" s="277"/>
      <c r="I460" s="273"/>
    </row>
    <row r="461" s="267" customFormat="1" ht="15.6" spans="1:9">
      <c r="A461" s="273">
        <v>4</v>
      </c>
      <c r="B461" s="17" t="s">
        <v>68</v>
      </c>
      <c r="C461" s="43"/>
      <c r="D461" s="43"/>
      <c r="E461" s="43"/>
      <c r="F461" s="18">
        <v>1</v>
      </c>
      <c r="G461" s="273"/>
      <c r="H461" s="277"/>
      <c r="I461" s="273"/>
    </row>
    <row r="462" s="267" customFormat="1" ht="15.6" spans="1:9">
      <c r="A462" s="273">
        <v>5</v>
      </c>
      <c r="B462" s="17" t="s">
        <v>134</v>
      </c>
      <c r="C462" s="43"/>
      <c r="D462" s="43"/>
      <c r="E462" s="18">
        <v>4</v>
      </c>
      <c r="F462" s="43"/>
      <c r="G462" s="273"/>
      <c r="H462" s="277"/>
      <c r="I462" s="273"/>
    </row>
    <row r="463" s="267" customFormat="1" ht="15.6" spans="1:9">
      <c r="A463" s="273"/>
      <c r="B463" s="19" t="s">
        <v>6</v>
      </c>
      <c r="C463" s="20" t="s">
        <v>37</v>
      </c>
      <c r="D463" s="20"/>
      <c r="E463" s="20"/>
      <c r="F463" s="20" t="s">
        <v>7</v>
      </c>
      <c r="G463" s="20"/>
      <c r="H463" s="20"/>
      <c r="I463" s="273"/>
    </row>
    <row r="464" s="267" customFormat="1" ht="15.6" spans="1:9">
      <c r="A464" s="273"/>
      <c r="B464" s="19"/>
      <c r="C464" s="20"/>
      <c r="D464" s="20"/>
      <c r="E464" s="20"/>
      <c r="F464" s="20"/>
      <c r="G464" s="20"/>
      <c r="H464" s="20"/>
      <c r="I464" s="273"/>
    </row>
    <row r="465" s="267" customFormat="1" ht="15.6" spans="1:9">
      <c r="A465" s="273"/>
      <c r="B465" s="21" t="s">
        <v>8</v>
      </c>
      <c r="C465" s="22" t="s">
        <v>9</v>
      </c>
      <c r="D465" s="22" t="s">
        <v>10</v>
      </c>
      <c r="E465" s="22" t="s">
        <v>11</v>
      </c>
      <c r="F465" s="22" t="s">
        <v>9</v>
      </c>
      <c r="G465" s="22" t="s">
        <v>10</v>
      </c>
      <c r="H465" s="32" t="s">
        <v>11</v>
      </c>
      <c r="I465" s="273"/>
    </row>
    <row r="466" s="267" customFormat="1" ht="15.6" spans="1:9">
      <c r="A466" s="273">
        <v>6</v>
      </c>
      <c r="B466" s="21" t="s">
        <v>38</v>
      </c>
      <c r="C466" s="24"/>
      <c r="D466" s="24"/>
      <c r="E466" s="24"/>
      <c r="F466" s="23">
        <v>3.9</v>
      </c>
      <c r="G466" s="24"/>
      <c r="H466" s="24"/>
      <c r="I466" s="273"/>
    </row>
    <row r="467" s="267" customFormat="1" ht="15.6" spans="1:9">
      <c r="A467" s="273">
        <v>7</v>
      </c>
      <c r="B467" s="21" t="s">
        <v>12</v>
      </c>
      <c r="C467" s="24"/>
      <c r="D467" s="23">
        <v>50.7</v>
      </c>
      <c r="E467" s="24"/>
      <c r="F467" s="24"/>
      <c r="G467" s="24"/>
      <c r="H467" s="24"/>
      <c r="I467" s="273"/>
    </row>
    <row r="468" s="267" customFormat="1" ht="15.6" spans="1:9">
      <c r="A468" s="273"/>
      <c r="B468" s="25" t="s">
        <v>40</v>
      </c>
      <c r="C468" s="26" t="s">
        <v>46</v>
      </c>
      <c r="D468" s="273"/>
      <c r="E468" s="273"/>
      <c r="F468" s="273"/>
      <c r="G468" s="273"/>
      <c r="H468" s="277"/>
      <c r="I468" s="273"/>
    </row>
    <row r="469" s="267" customFormat="1" ht="15.6" spans="1:9">
      <c r="A469" s="273"/>
      <c r="B469" s="25"/>
      <c r="C469" s="26" t="s">
        <v>47</v>
      </c>
      <c r="D469" s="273"/>
      <c r="E469" s="273"/>
      <c r="F469" s="273"/>
      <c r="G469" s="273"/>
      <c r="H469" s="277"/>
      <c r="I469" s="273"/>
    </row>
    <row r="470" s="267" customFormat="1" ht="15.6" spans="1:9">
      <c r="A470" s="273">
        <v>8</v>
      </c>
      <c r="B470" s="27" t="s">
        <v>48</v>
      </c>
      <c r="C470" s="18">
        <v>101.7</v>
      </c>
      <c r="D470" s="273"/>
      <c r="E470" s="273"/>
      <c r="F470" s="273"/>
      <c r="G470" s="273"/>
      <c r="H470" s="277"/>
      <c r="I470" s="273"/>
    </row>
    <row r="471" s="267" customFormat="1" ht="15.6" spans="1:9">
      <c r="A471" s="273"/>
      <c r="B471" s="12" t="s">
        <v>6</v>
      </c>
      <c r="C471" s="26" t="s">
        <v>49</v>
      </c>
      <c r="D471" s="26"/>
      <c r="E471" s="26"/>
      <c r="F471" s="273"/>
      <c r="G471" s="273"/>
      <c r="H471" s="277"/>
      <c r="I471" s="273"/>
    </row>
    <row r="472" s="267" customFormat="1" ht="15.6" spans="1:9">
      <c r="A472" s="273"/>
      <c r="B472" s="15" t="s">
        <v>50</v>
      </c>
      <c r="C472" s="26">
        <v>100</v>
      </c>
      <c r="D472" s="26">
        <v>200</v>
      </c>
      <c r="E472" s="26" t="s">
        <v>51</v>
      </c>
      <c r="F472" s="273"/>
      <c r="G472" s="273"/>
      <c r="H472" s="277"/>
      <c r="I472" s="273"/>
    </row>
    <row r="473" s="267" customFormat="1" ht="15.6" spans="1:9">
      <c r="A473" s="273">
        <v>9</v>
      </c>
      <c r="B473" s="17" t="s">
        <v>52</v>
      </c>
      <c r="C473" s="18">
        <v>3</v>
      </c>
      <c r="D473" s="18">
        <v>5</v>
      </c>
      <c r="E473" s="43"/>
      <c r="F473" s="273"/>
      <c r="G473" s="273"/>
      <c r="H473" s="277"/>
      <c r="I473" s="273"/>
    </row>
    <row r="474" s="267" customFormat="1" ht="15.6" spans="1:9">
      <c r="A474" s="273">
        <v>10</v>
      </c>
      <c r="B474" s="17" t="s">
        <v>53</v>
      </c>
      <c r="C474" s="18">
        <v>1</v>
      </c>
      <c r="D474" s="18">
        <v>4</v>
      </c>
      <c r="E474" s="43"/>
      <c r="F474" s="273"/>
      <c r="G474" s="273"/>
      <c r="H474" s="277"/>
      <c r="I474" s="273"/>
    </row>
    <row r="475" s="267" customFormat="1" ht="31.2" spans="1:9">
      <c r="A475" s="273" t="s">
        <v>483</v>
      </c>
      <c r="B475" s="273"/>
      <c r="C475" s="273"/>
      <c r="D475" s="273"/>
      <c r="E475" s="273"/>
      <c r="F475" s="273"/>
      <c r="G475" s="273"/>
      <c r="H475" s="284" t="s">
        <v>484</v>
      </c>
      <c r="I475" s="275" t="s">
        <v>4</v>
      </c>
    </row>
    <row r="476" s="267" customFormat="1" ht="15.6" spans="1:9">
      <c r="A476" s="276" t="s">
        <v>5</v>
      </c>
      <c r="B476" s="12" t="s">
        <v>6</v>
      </c>
      <c r="C476" s="13" t="s">
        <v>15</v>
      </c>
      <c r="D476" s="13"/>
      <c r="E476" s="13"/>
      <c r="F476" s="13"/>
      <c r="G476" s="13"/>
      <c r="H476" s="277"/>
      <c r="I476" s="273"/>
    </row>
    <row r="477" s="267" customFormat="1" ht="15.6" spans="1:9">
      <c r="A477" s="273"/>
      <c r="B477" s="15" t="s">
        <v>16</v>
      </c>
      <c r="C477" s="13" t="s">
        <v>17</v>
      </c>
      <c r="D477" s="13" t="s">
        <v>18</v>
      </c>
      <c r="E477" s="13" t="s">
        <v>19</v>
      </c>
      <c r="F477" s="13" t="s">
        <v>20</v>
      </c>
      <c r="G477" s="13" t="s">
        <v>21</v>
      </c>
      <c r="H477" s="277"/>
      <c r="I477" s="273"/>
    </row>
    <row r="478" s="267" customFormat="1" ht="15.6" spans="1:9">
      <c r="A478" s="273">
        <v>1</v>
      </c>
      <c r="B478" s="15" t="s">
        <v>58</v>
      </c>
      <c r="C478" s="43"/>
      <c r="D478" s="18">
        <v>2</v>
      </c>
      <c r="E478" s="18">
        <v>1</v>
      </c>
      <c r="F478" s="18">
        <v>1</v>
      </c>
      <c r="G478" s="43"/>
      <c r="H478" s="277"/>
      <c r="I478" s="273"/>
    </row>
    <row r="479" s="267" customFormat="1" ht="15.6" spans="1:9">
      <c r="A479" s="273">
        <v>2</v>
      </c>
      <c r="B479" s="15" t="s">
        <v>115</v>
      </c>
      <c r="C479" s="43"/>
      <c r="D479" s="43"/>
      <c r="E479" s="18">
        <v>1</v>
      </c>
      <c r="F479" s="43"/>
      <c r="G479" s="43"/>
      <c r="H479" s="277"/>
      <c r="I479" s="273"/>
    </row>
    <row r="480" s="267" customFormat="1" ht="15.6" spans="1:9">
      <c r="A480" s="273">
        <v>3</v>
      </c>
      <c r="B480" s="15" t="s">
        <v>60</v>
      </c>
      <c r="C480" s="43"/>
      <c r="D480" s="18">
        <v>12</v>
      </c>
      <c r="E480" s="43"/>
      <c r="F480" s="43"/>
      <c r="G480" s="43"/>
      <c r="H480" s="277"/>
      <c r="I480" s="273"/>
    </row>
    <row r="481" s="267" customFormat="1" ht="15.6" spans="1:9">
      <c r="A481" s="273"/>
      <c r="B481" s="12" t="s">
        <v>6</v>
      </c>
      <c r="C481" s="13" t="s">
        <v>24</v>
      </c>
      <c r="D481" s="13"/>
      <c r="E481" s="13"/>
      <c r="F481" s="13"/>
      <c r="G481" s="13"/>
      <c r="H481" s="277"/>
      <c r="I481" s="273"/>
    </row>
    <row r="482" s="267" customFormat="1" ht="15.6" spans="1:9">
      <c r="A482" s="273"/>
      <c r="B482" s="15" t="s">
        <v>16</v>
      </c>
      <c r="C482" s="13" t="s">
        <v>17</v>
      </c>
      <c r="D482" s="13" t="s">
        <v>18</v>
      </c>
      <c r="E482" s="13" t="s">
        <v>19</v>
      </c>
      <c r="F482" s="13" t="s">
        <v>20</v>
      </c>
      <c r="G482" s="13" t="s">
        <v>21</v>
      </c>
      <c r="H482" s="277"/>
      <c r="I482" s="273"/>
    </row>
    <row r="483" s="267" customFormat="1" ht="15.6" spans="1:9">
      <c r="A483" s="273">
        <v>4</v>
      </c>
      <c r="B483" s="17" t="s">
        <v>147</v>
      </c>
      <c r="C483" s="43"/>
      <c r="D483" s="43"/>
      <c r="E483" s="43"/>
      <c r="F483" s="18">
        <v>1</v>
      </c>
      <c r="G483" s="43"/>
      <c r="H483" s="277"/>
      <c r="I483" s="273"/>
    </row>
    <row r="484" s="267" customFormat="1" ht="15.6" spans="1:9">
      <c r="A484" s="273"/>
      <c r="B484" s="12" t="s">
        <v>6</v>
      </c>
      <c r="C484" s="13" t="s">
        <v>30</v>
      </c>
      <c r="D484" s="13"/>
      <c r="E484" s="13"/>
      <c r="F484" s="13"/>
      <c r="G484" s="273"/>
      <c r="H484" s="277"/>
      <c r="I484" s="273"/>
    </row>
    <row r="485" s="267" customFormat="1" ht="15.6" spans="1:9">
      <c r="A485" s="273"/>
      <c r="B485" s="15" t="s">
        <v>8</v>
      </c>
      <c r="C485" s="13">
        <v>100</v>
      </c>
      <c r="D485" s="13">
        <v>200</v>
      </c>
      <c r="E485" s="13">
        <v>300</v>
      </c>
      <c r="F485" s="13" t="s">
        <v>31</v>
      </c>
      <c r="G485" s="273"/>
      <c r="H485" s="277"/>
      <c r="I485" s="273"/>
    </row>
    <row r="486" s="267" customFormat="1" ht="15.6" spans="1:9">
      <c r="A486" s="273">
        <v>5</v>
      </c>
      <c r="B486" s="17" t="s">
        <v>63</v>
      </c>
      <c r="C486" s="43"/>
      <c r="D486" s="18">
        <v>1</v>
      </c>
      <c r="E486" s="43"/>
      <c r="F486" s="43"/>
      <c r="G486" s="273"/>
      <c r="H486" s="277"/>
      <c r="I486" s="273"/>
    </row>
    <row r="487" s="267" customFormat="1" ht="15.6" spans="1:9">
      <c r="A487" s="273">
        <v>6</v>
      </c>
      <c r="B487" s="17" t="s">
        <v>485</v>
      </c>
      <c r="C487" s="18">
        <v>3</v>
      </c>
      <c r="D487" s="43"/>
      <c r="E487" s="43"/>
      <c r="F487" s="43"/>
      <c r="G487" s="273"/>
      <c r="H487" s="277"/>
      <c r="I487" s="273"/>
    </row>
    <row r="488" s="267" customFormat="1" ht="15.6" spans="1:9">
      <c r="A488" s="273">
        <v>7</v>
      </c>
      <c r="B488" s="17" t="s">
        <v>32</v>
      </c>
      <c r="C488" s="43"/>
      <c r="D488" s="43"/>
      <c r="E488" s="18">
        <v>6</v>
      </c>
      <c r="F488" s="43"/>
      <c r="G488" s="273"/>
      <c r="H488" s="277"/>
      <c r="I488" s="273"/>
    </row>
    <row r="489" s="267" customFormat="1" ht="15.6" spans="1:9">
      <c r="A489" s="273">
        <v>8</v>
      </c>
      <c r="B489" s="17" t="s">
        <v>110</v>
      </c>
      <c r="C489" s="43"/>
      <c r="D489" s="18">
        <v>7</v>
      </c>
      <c r="E489" s="18">
        <v>3</v>
      </c>
      <c r="F489" s="43"/>
      <c r="G489" s="273"/>
      <c r="H489" s="277"/>
      <c r="I489" s="273"/>
    </row>
    <row r="490" s="267" customFormat="1" ht="15.6" spans="1:9">
      <c r="A490" s="273">
        <v>9</v>
      </c>
      <c r="B490" s="17" t="s">
        <v>486</v>
      </c>
      <c r="C490" s="18">
        <v>1</v>
      </c>
      <c r="D490" s="43"/>
      <c r="E490" s="43"/>
      <c r="F490" s="43"/>
      <c r="G490" s="273"/>
      <c r="H490" s="277"/>
      <c r="I490" s="273"/>
    </row>
    <row r="491" s="267" customFormat="1" ht="15.6" spans="1:9">
      <c r="A491" s="273"/>
      <c r="B491" s="12" t="s">
        <v>6</v>
      </c>
      <c r="C491" s="13" t="s">
        <v>35</v>
      </c>
      <c r="D491" s="13"/>
      <c r="E491" s="13"/>
      <c r="F491" s="13"/>
      <c r="G491" s="273"/>
      <c r="H491" s="277"/>
      <c r="I491" s="273"/>
    </row>
    <row r="492" s="267" customFormat="1" ht="15.6" spans="1:9">
      <c r="A492" s="273"/>
      <c r="B492" s="15" t="s">
        <v>8</v>
      </c>
      <c r="C492" s="13">
        <v>100</v>
      </c>
      <c r="D492" s="13">
        <v>200</v>
      </c>
      <c r="E492" s="13">
        <v>300</v>
      </c>
      <c r="F492" s="13" t="s">
        <v>31</v>
      </c>
      <c r="G492" s="273"/>
      <c r="H492" s="277"/>
      <c r="I492" s="273"/>
    </row>
    <row r="493" s="267" customFormat="1" ht="15.6" spans="1:9">
      <c r="A493" s="273">
        <v>10</v>
      </c>
      <c r="B493" s="17" t="s">
        <v>487</v>
      </c>
      <c r="C493" s="43"/>
      <c r="D493" s="43"/>
      <c r="E493" s="18">
        <v>12</v>
      </c>
      <c r="F493" s="43"/>
      <c r="G493" s="273"/>
      <c r="H493" s="277"/>
      <c r="I493" s="273"/>
    </row>
    <row r="494" s="267" customFormat="1" ht="15.6" spans="1:9">
      <c r="A494" s="273">
        <v>11</v>
      </c>
      <c r="B494" s="17" t="s">
        <v>68</v>
      </c>
      <c r="C494" s="43"/>
      <c r="D494" s="43"/>
      <c r="E494" s="18">
        <v>6</v>
      </c>
      <c r="F494" s="43"/>
      <c r="G494" s="273"/>
      <c r="H494" s="277"/>
      <c r="I494" s="273"/>
    </row>
    <row r="495" s="267" customFormat="1" ht="15.6" spans="1:9">
      <c r="A495" s="273"/>
      <c r="B495" s="19" t="s">
        <v>6</v>
      </c>
      <c r="C495" s="20" t="s">
        <v>37</v>
      </c>
      <c r="D495" s="20"/>
      <c r="E495" s="20"/>
      <c r="F495" s="20" t="s">
        <v>7</v>
      </c>
      <c r="G495" s="20"/>
      <c r="H495" s="20"/>
      <c r="I495" s="273"/>
    </row>
    <row r="496" s="267" customFormat="1" ht="15.6" spans="1:9">
      <c r="A496" s="273"/>
      <c r="B496" s="19"/>
      <c r="C496" s="20"/>
      <c r="D496" s="20"/>
      <c r="E496" s="20"/>
      <c r="F496" s="20"/>
      <c r="G496" s="20"/>
      <c r="H496" s="20"/>
      <c r="I496" s="273"/>
    </row>
    <row r="497" s="267" customFormat="1" ht="15.6" spans="1:9">
      <c r="A497" s="273"/>
      <c r="B497" s="21" t="s">
        <v>8</v>
      </c>
      <c r="C497" s="22" t="s">
        <v>9</v>
      </c>
      <c r="D497" s="22" t="s">
        <v>10</v>
      </c>
      <c r="E497" s="22" t="s">
        <v>11</v>
      </c>
      <c r="F497" s="22" t="s">
        <v>9</v>
      </c>
      <c r="G497" s="22" t="s">
        <v>10</v>
      </c>
      <c r="H497" s="32" t="s">
        <v>11</v>
      </c>
      <c r="I497" s="273"/>
    </row>
    <row r="498" s="267" customFormat="1" ht="15.6" spans="1:9">
      <c r="A498" s="273">
        <v>12</v>
      </c>
      <c r="B498" s="21" t="s">
        <v>34</v>
      </c>
      <c r="C498" s="24"/>
      <c r="D498" s="24"/>
      <c r="E498" s="24"/>
      <c r="F498" s="23">
        <v>20.4</v>
      </c>
      <c r="G498" s="24"/>
      <c r="H498" s="24"/>
      <c r="I498" s="273"/>
    </row>
    <row r="499" s="267" customFormat="1" ht="15.6" spans="1:9">
      <c r="A499" s="273">
        <v>13</v>
      </c>
      <c r="B499" s="21" t="s">
        <v>12</v>
      </c>
      <c r="C499" s="24"/>
      <c r="D499" s="24"/>
      <c r="E499" s="23">
        <v>49.1</v>
      </c>
      <c r="F499" s="24"/>
      <c r="G499" s="24"/>
      <c r="H499" s="24"/>
      <c r="I499" s="273"/>
    </row>
    <row r="500" s="267" customFormat="1" ht="15.6" spans="1:9">
      <c r="A500" s="273"/>
      <c r="B500" s="25" t="s">
        <v>40</v>
      </c>
      <c r="C500" s="26" t="s">
        <v>46</v>
      </c>
      <c r="D500" s="273"/>
      <c r="E500" s="273"/>
      <c r="F500" s="273"/>
      <c r="G500" s="273"/>
      <c r="H500" s="277"/>
      <c r="I500" s="273"/>
    </row>
    <row r="501" s="267" customFormat="1" ht="15.6" spans="1:9">
      <c r="A501" s="273"/>
      <c r="B501" s="25"/>
      <c r="C501" s="26" t="s">
        <v>47</v>
      </c>
      <c r="D501" s="273"/>
      <c r="E501" s="273"/>
      <c r="F501" s="273"/>
      <c r="G501" s="273"/>
      <c r="H501" s="277"/>
      <c r="I501" s="273"/>
    </row>
    <row r="502" s="267" customFormat="1" ht="15.6" spans="1:9">
      <c r="A502" s="273">
        <v>14</v>
      </c>
      <c r="B502" s="27" t="s">
        <v>72</v>
      </c>
      <c r="C502" s="18">
        <v>1.6</v>
      </c>
      <c r="D502" s="273"/>
      <c r="E502" s="273"/>
      <c r="F502" s="273"/>
      <c r="G502" s="273"/>
      <c r="H502" s="277"/>
      <c r="I502" s="273"/>
    </row>
    <row r="503" s="267" customFormat="1" ht="15.6" spans="1:9">
      <c r="A503" s="273">
        <v>15</v>
      </c>
      <c r="B503" s="27" t="s">
        <v>488</v>
      </c>
      <c r="C503" s="18">
        <v>13.4</v>
      </c>
      <c r="D503" s="273"/>
      <c r="E503" s="273"/>
      <c r="F503" s="273"/>
      <c r="G503" s="273"/>
      <c r="H503" s="277"/>
      <c r="I503" s="273"/>
    </row>
    <row r="504" s="267" customFormat="1" ht="15.6" spans="1:9">
      <c r="A504" s="273">
        <v>16</v>
      </c>
      <c r="B504" s="27" t="s">
        <v>112</v>
      </c>
      <c r="C504" s="18">
        <v>55</v>
      </c>
      <c r="D504" s="273"/>
      <c r="E504" s="273"/>
      <c r="F504" s="273"/>
      <c r="G504" s="273"/>
      <c r="H504" s="277"/>
      <c r="I504" s="273"/>
    </row>
    <row r="505" s="267" customFormat="1" ht="15.6" spans="1:9">
      <c r="A505" s="273">
        <v>17</v>
      </c>
      <c r="B505" s="27" t="s">
        <v>73</v>
      </c>
      <c r="C505" s="18">
        <v>23</v>
      </c>
      <c r="D505" s="273"/>
      <c r="E505" s="273"/>
      <c r="F505" s="273"/>
      <c r="G505" s="273"/>
      <c r="H505" s="277"/>
      <c r="I505" s="273"/>
    </row>
    <row r="506" s="267" customFormat="1" ht="15.6" spans="1:9">
      <c r="A506" s="273">
        <v>18</v>
      </c>
      <c r="B506" s="27" t="s">
        <v>48</v>
      </c>
      <c r="C506" s="18">
        <v>144</v>
      </c>
      <c r="D506" s="273"/>
      <c r="E506" s="273"/>
      <c r="F506" s="273"/>
      <c r="G506" s="273"/>
      <c r="H506" s="277"/>
      <c r="I506" s="273"/>
    </row>
    <row r="507" s="267" customFormat="1" ht="15.6" spans="1:9">
      <c r="A507" s="273"/>
      <c r="B507" s="12" t="s">
        <v>6</v>
      </c>
      <c r="C507" s="26" t="s">
        <v>49</v>
      </c>
      <c r="D507" s="26"/>
      <c r="E507" s="26"/>
      <c r="F507" s="273"/>
      <c r="G507" s="273"/>
      <c r="H507" s="277"/>
      <c r="I507" s="273"/>
    </row>
    <row r="508" s="267" customFormat="1" ht="15.6" spans="1:9">
      <c r="A508" s="273"/>
      <c r="B508" s="15" t="s">
        <v>50</v>
      </c>
      <c r="C508" s="26">
        <v>100</v>
      </c>
      <c r="D508" s="26">
        <v>200</v>
      </c>
      <c r="E508" s="26" t="s">
        <v>51</v>
      </c>
      <c r="F508" s="273"/>
      <c r="G508" s="273"/>
      <c r="H508" s="277"/>
      <c r="I508" s="273"/>
    </row>
    <row r="509" s="267" customFormat="1" ht="15.6" spans="1:9">
      <c r="A509" s="273">
        <v>20</v>
      </c>
      <c r="B509" s="17" t="s">
        <v>53</v>
      </c>
      <c r="C509" s="43"/>
      <c r="D509" s="18">
        <v>4</v>
      </c>
      <c r="E509" s="43"/>
      <c r="F509" s="273"/>
      <c r="G509" s="273"/>
      <c r="H509" s="277"/>
      <c r="I509" s="273"/>
    </row>
    <row r="510" s="267" customFormat="1" ht="31.2" spans="1:9">
      <c r="A510" s="273" t="s">
        <v>489</v>
      </c>
      <c r="B510" s="273"/>
      <c r="C510" s="273"/>
      <c r="D510" s="273"/>
      <c r="E510" s="273"/>
      <c r="F510" s="273"/>
      <c r="G510" s="273"/>
      <c r="H510" s="274" t="s">
        <v>490</v>
      </c>
      <c r="I510" s="275" t="s">
        <v>4</v>
      </c>
    </row>
    <row r="511" s="267" customFormat="1" ht="15.6" spans="1:9">
      <c r="A511" s="276" t="s">
        <v>5</v>
      </c>
      <c r="B511" s="12" t="s">
        <v>6</v>
      </c>
      <c r="C511" s="13" t="s">
        <v>24</v>
      </c>
      <c r="D511" s="13"/>
      <c r="E511" s="13"/>
      <c r="F511" s="13"/>
      <c r="G511" s="13"/>
      <c r="H511" s="277"/>
      <c r="I511" s="273"/>
    </row>
    <row r="512" s="267" customFormat="1" ht="15.6" spans="1:9">
      <c r="A512" s="273"/>
      <c r="B512" s="15" t="s">
        <v>16</v>
      </c>
      <c r="C512" s="13" t="s">
        <v>17</v>
      </c>
      <c r="D512" s="13" t="s">
        <v>18</v>
      </c>
      <c r="E512" s="13" t="s">
        <v>19</v>
      </c>
      <c r="F512" s="13" t="s">
        <v>20</v>
      </c>
      <c r="G512" s="13" t="s">
        <v>21</v>
      </c>
      <c r="H512" s="277"/>
      <c r="I512" s="273"/>
    </row>
    <row r="513" s="267" customFormat="1" ht="15.6" spans="1:9">
      <c r="A513" s="273">
        <v>1</v>
      </c>
      <c r="B513" s="17" t="s">
        <v>108</v>
      </c>
      <c r="C513" s="43"/>
      <c r="D513" s="43"/>
      <c r="E513" s="43"/>
      <c r="F513" s="18">
        <v>3</v>
      </c>
      <c r="G513" s="43"/>
      <c r="H513" s="277"/>
      <c r="I513" s="273"/>
    </row>
    <row r="514" s="267" customFormat="1" ht="15.6" spans="1:9">
      <c r="A514" s="273"/>
      <c r="B514" s="12" t="s">
        <v>6</v>
      </c>
      <c r="C514" s="13" t="s">
        <v>30</v>
      </c>
      <c r="D514" s="13"/>
      <c r="E514" s="13"/>
      <c r="F514" s="13"/>
      <c r="G514" s="273"/>
      <c r="H514" s="277"/>
      <c r="I514" s="273"/>
    </row>
    <row r="515" s="267" customFormat="1" ht="15.6" spans="1:9">
      <c r="A515" s="273"/>
      <c r="B515" s="15" t="s">
        <v>8</v>
      </c>
      <c r="C515" s="13">
        <v>100</v>
      </c>
      <c r="D515" s="13">
        <v>200</v>
      </c>
      <c r="E515" s="13">
        <v>300</v>
      </c>
      <c r="F515" s="13" t="s">
        <v>31</v>
      </c>
      <c r="G515" s="273"/>
      <c r="H515" s="277"/>
      <c r="I515" s="273"/>
    </row>
    <row r="516" s="267" customFormat="1" ht="15.6" spans="1:9">
      <c r="A516" s="273">
        <v>2</v>
      </c>
      <c r="B516" s="17" t="s">
        <v>32</v>
      </c>
      <c r="C516" s="43"/>
      <c r="D516" s="43"/>
      <c r="E516" s="18">
        <v>10</v>
      </c>
      <c r="F516" s="43"/>
      <c r="G516" s="273"/>
      <c r="H516" s="277"/>
      <c r="I516" s="273"/>
    </row>
    <row r="517" s="267" customFormat="1" ht="15.6" spans="1:9">
      <c r="A517" s="273"/>
      <c r="B517" s="19" t="s">
        <v>6</v>
      </c>
      <c r="C517" s="20" t="s">
        <v>7</v>
      </c>
      <c r="D517" s="20"/>
      <c r="E517" s="20"/>
      <c r="F517" s="273"/>
      <c r="G517" s="273"/>
      <c r="H517" s="277"/>
      <c r="I517" s="273"/>
    </row>
    <row r="518" s="267" customFormat="1" ht="15.6" spans="1:9">
      <c r="A518" s="273"/>
      <c r="B518" s="19"/>
      <c r="C518" s="20"/>
      <c r="D518" s="20"/>
      <c r="E518" s="20"/>
      <c r="F518" s="273"/>
      <c r="G518" s="273"/>
      <c r="H518" s="277"/>
      <c r="I518" s="273"/>
    </row>
    <row r="519" s="267" customFormat="1" ht="15.6" spans="1:9">
      <c r="A519" s="273"/>
      <c r="B519" s="21" t="s">
        <v>8</v>
      </c>
      <c r="C519" s="22" t="s">
        <v>9</v>
      </c>
      <c r="D519" s="22" t="s">
        <v>10</v>
      </c>
      <c r="E519" s="22" t="s">
        <v>11</v>
      </c>
      <c r="F519" s="273"/>
      <c r="G519" s="273"/>
      <c r="H519" s="277"/>
      <c r="I519" s="273"/>
    </row>
    <row r="520" s="267" customFormat="1" ht="15.6" spans="1:9">
      <c r="A520" s="273">
        <v>3</v>
      </c>
      <c r="B520" s="21" t="s">
        <v>38</v>
      </c>
      <c r="C520" s="23">
        <v>3.5</v>
      </c>
      <c r="D520" s="24"/>
      <c r="E520" s="24"/>
      <c r="F520" s="273"/>
      <c r="G520" s="273"/>
      <c r="H520" s="277"/>
      <c r="I520" s="273"/>
    </row>
    <row r="521" s="267" customFormat="1" ht="15.6" spans="1:9">
      <c r="A521" s="273">
        <v>4</v>
      </c>
      <c r="B521" s="21" t="s">
        <v>39</v>
      </c>
      <c r="C521" s="23">
        <v>103.1</v>
      </c>
      <c r="D521" s="24"/>
      <c r="E521" s="24"/>
      <c r="F521" s="273"/>
      <c r="G521" s="273"/>
      <c r="H521" s="277"/>
      <c r="I521" s="273"/>
    </row>
    <row r="522" s="267" customFormat="1" ht="15.6" spans="1:9">
      <c r="A522" s="273">
        <v>5</v>
      </c>
      <c r="B522" s="21" t="s">
        <v>91</v>
      </c>
      <c r="C522" s="23">
        <v>79.2</v>
      </c>
      <c r="D522" s="24"/>
      <c r="E522" s="24"/>
      <c r="F522" s="273"/>
      <c r="G522" s="273"/>
      <c r="H522" s="277"/>
      <c r="I522" s="273"/>
    </row>
    <row r="523" s="267" customFormat="1" ht="15.6" spans="1:9">
      <c r="A523" s="273">
        <v>6</v>
      </c>
      <c r="B523" s="21" t="s">
        <v>80</v>
      </c>
      <c r="C523" s="23">
        <v>132.1</v>
      </c>
      <c r="D523" s="24"/>
      <c r="E523" s="24"/>
      <c r="F523" s="273"/>
      <c r="G523" s="273"/>
      <c r="H523" s="277"/>
      <c r="I523" s="273"/>
    </row>
    <row r="524" s="267" customFormat="1" ht="15.6" spans="1:9">
      <c r="A524" s="273">
        <v>7</v>
      </c>
      <c r="B524" s="21" t="s">
        <v>97</v>
      </c>
      <c r="C524" s="23">
        <v>27.9</v>
      </c>
      <c r="D524" s="24"/>
      <c r="E524" s="24"/>
      <c r="F524" s="273"/>
      <c r="G524" s="273"/>
      <c r="H524" s="277"/>
      <c r="I524" s="273"/>
    </row>
    <row r="525" s="267" customFormat="1" ht="15.6" spans="1:9">
      <c r="A525" s="273"/>
      <c r="B525" s="25" t="s">
        <v>40</v>
      </c>
      <c r="C525" s="26" t="s">
        <v>41</v>
      </c>
      <c r="D525" s="26"/>
      <c r="E525" s="26"/>
      <c r="F525" s="273"/>
      <c r="G525" s="273"/>
      <c r="H525" s="277"/>
      <c r="I525" s="273"/>
    </row>
    <row r="526" s="267" customFormat="1" ht="15.6" spans="1:9">
      <c r="A526" s="273"/>
      <c r="B526" s="25"/>
      <c r="C526" s="13" t="s">
        <v>42</v>
      </c>
      <c r="D526" s="13" t="s">
        <v>43</v>
      </c>
      <c r="E526" s="13" t="s">
        <v>44</v>
      </c>
      <c r="F526" s="273"/>
      <c r="G526" s="273"/>
      <c r="H526" s="277"/>
      <c r="I526" s="273"/>
    </row>
    <row r="527" s="267" customFormat="1" ht="15.6" spans="1:9">
      <c r="A527" s="273">
        <v>8</v>
      </c>
      <c r="B527" s="15" t="s">
        <v>191</v>
      </c>
      <c r="C527" s="16"/>
      <c r="D527" s="16"/>
      <c r="E527" s="18">
        <v>99.1</v>
      </c>
      <c r="F527" s="273"/>
      <c r="G527" s="273"/>
      <c r="H527" s="277"/>
      <c r="I527" s="273"/>
    </row>
    <row r="528" s="267" customFormat="1" ht="15.6" spans="1:9">
      <c r="A528" s="273"/>
      <c r="B528" s="25" t="s">
        <v>40</v>
      </c>
      <c r="C528" s="26" t="s">
        <v>46</v>
      </c>
      <c r="D528" s="273"/>
      <c r="E528" s="273"/>
      <c r="F528" s="273"/>
      <c r="G528" s="273"/>
      <c r="H528" s="277"/>
      <c r="I528" s="273"/>
    </row>
    <row r="529" s="267" customFormat="1" ht="15.6" spans="1:9">
      <c r="A529" s="273"/>
      <c r="B529" s="25"/>
      <c r="C529" s="26" t="s">
        <v>47</v>
      </c>
      <c r="D529" s="273"/>
      <c r="E529" s="273"/>
      <c r="F529" s="273"/>
      <c r="G529" s="273"/>
      <c r="H529" s="277"/>
      <c r="I529" s="273"/>
    </row>
    <row r="530" s="267" customFormat="1" ht="15.6" spans="1:9">
      <c r="A530" s="273">
        <v>9</v>
      </c>
      <c r="B530" s="27" t="s">
        <v>48</v>
      </c>
      <c r="C530" s="18">
        <v>63.6</v>
      </c>
      <c r="D530" s="273"/>
      <c r="E530" s="273"/>
      <c r="F530" s="273"/>
      <c r="G530" s="273"/>
      <c r="H530" s="277"/>
      <c r="I530" s="273"/>
    </row>
    <row r="531" s="267" customFormat="1" ht="15.6" spans="1:9">
      <c r="A531" s="273">
        <v>10</v>
      </c>
      <c r="B531" s="27" t="s">
        <v>259</v>
      </c>
      <c r="C531" s="18">
        <v>141.6</v>
      </c>
      <c r="D531" s="273"/>
      <c r="E531" s="273"/>
      <c r="F531" s="273"/>
      <c r="G531" s="273"/>
      <c r="H531" s="277"/>
      <c r="I531" s="273"/>
    </row>
    <row r="532" s="267" customFormat="1" ht="15.6" spans="1:9">
      <c r="A532" s="273"/>
      <c r="B532" s="12" t="s">
        <v>6</v>
      </c>
      <c r="C532" s="26" t="s">
        <v>49</v>
      </c>
      <c r="D532" s="26"/>
      <c r="E532" s="26"/>
      <c r="F532" s="273"/>
      <c r="G532" s="273"/>
      <c r="H532" s="277"/>
      <c r="I532" s="273"/>
    </row>
    <row r="533" s="267" customFormat="1" ht="15.6" spans="1:9">
      <c r="A533" s="273"/>
      <c r="B533" s="15" t="s">
        <v>50</v>
      </c>
      <c r="C533" s="26">
        <v>100</v>
      </c>
      <c r="D533" s="26">
        <v>200</v>
      </c>
      <c r="E533" s="26" t="s">
        <v>51</v>
      </c>
      <c r="F533" s="273"/>
      <c r="G533" s="273"/>
      <c r="H533" s="277"/>
      <c r="I533" s="273"/>
    </row>
    <row r="534" s="267" customFormat="1" ht="15.6" spans="1:9">
      <c r="A534" s="273">
        <v>11</v>
      </c>
      <c r="B534" s="17" t="s">
        <v>53</v>
      </c>
      <c r="C534" s="43"/>
      <c r="D534" s="18">
        <v>3</v>
      </c>
      <c r="E534" s="43"/>
      <c r="F534" s="273"/>
      <c r="G534" s="273"/>
      <c r="H534" s="277"/>
      <c r="I534" s="273"/>
    </row>
    <row r="535" s="267" customFormat="1" ht="15.6" spans="1:9">
      <c r="A535" s="273">
        <v>12</v>
      </c>
      <c r="B535" s="17" t="s">
        <v>55</v>
      </c>
      <c r="C535" s="43"/>
      <c r="D535" s="18">
        <v>14</v>
      </c>
      <c r="E535" s="43"/>
      <c r="F535" s="273"/>
      <c r="G535" s="273"/>
      <c r="H535" s="277"/>
      <c r="I535" s="273"/>
    </row>
    <row r="536" s="267" customFormat="1" ht="31.2" spans="1:9">
      <c r="A536" s="273" t="s">
        <v>491</v>
      </c>
      <c r="B536" s="273"/>
      <c r="C536" s="273"/>
      <c r="D536" s="273"/>
      <c r="E536" s="273"/>
      <c r="F536" s="273"/>
      <c r="G536" s="273"/>
      <c r="H536" s="274" t="s">
        <v>492</v>
      </c>
      <c r="I536" s="275" t="s">
        <v>4</v>
      </c>
    </row>
    <row r="537" s="267" customFormat="1" ht="15.6" spans="1:9">
      <c r="A537" s="276" t="s">
        <v>5</v>
      </c>
      <c r="B537" s="12" t="s">
        <v>6</v>
      </c>
      <c r="C537" s="13" t="s">
        <v>24</v>
      </c>
      <c r="D537" s="13"/>
      <c r="E537" s="13"/>
      <c r="F537" s="13"/>
      <c r="G537" s="13"/>
      <c r="H537" s="277"/>
      <c r="I537" s="273"/>
    </row>
    <row r="538" s="267" customFormat="1" ht="15.6" spans="1:9">
      <c r="A538" s="273"/>
      <c r="B538" s="15" t="s">
        <v>16</v>
      </c>
      <c r="C538" s="13" t="s">
        <v>17</v>
      </c>
      <c r="D538" s="13" t="s">
        <v>18</v>
      </c>
      <c r="E538" s="13" t="s">
        <v>19</v>
      </c>
      <c r="F538" s="13" t="s">
        <v>20</v>
      </c>
      <c r="G538" s="13" t="s">
        <v>21</v>
      </c>
      <c r="H538" s="277"/>
      <c r="I538" s="273"/>
    </row>
    <row r="539" s="267" customFormat="1" ht="15.6" spans="1:9">
      <c r="A539" s="273">
        <v>1</v>
      </c>
      <c r="B539" s="17" t="s">
        <v>457</v>
      </c>
      <c r="C539" s="43"/>
      <c r="D539" s="43"/>
      <c r="E539" s="18">
        <v>1</v>
      </c>
      <c r="F539" s="43"/>
      <c r="G539" s="43"/>
      <c r="H539" s="277"/>
      <c r="I539" s="273"/>
    </row>
    <row r="540" s="267" customFormat="1" ht="15.6" spans="1:9">
      <c r="A540" s="273"/>
      <c r="B540" s="12" t="s">
        <v>6</v>
      </c>
      <c r="C540" s="13" t="s">
        <v>30</v>
      </c>
      <c r="D540" s="13"/>
      <c r="E540" s="13"/>
      <c r="F540" s="13"/>
      <c r="G540" s="273"/>
      <c r="H540" s="277"/>
      <c r="I540" s="273"/>
    </row>
    <row r="541" s="267" customFormat="1" ht="15.6" spans="1:9">
      <c r="A541" s="273"/>
      <c r="B541" s="15" t="s">
        <v>8</v>
      </c>
      <c r="C541" s="13">
        <v>100</v>
      </c>
      <c r="D541" s="13">
        <v>200</v>
      </c>
      <c r="E541" s="13">
        <v>300</v>
      </c>
      <c r="F541" s="13" t="s">
        <v>31</v>
      </c>
      <c r="G541" s="273"/>
      <c r="H541" s="277"/>
      <c r="I541" s="273"/>
    </row>
    <row r="542" s="267" customFormat="1" ht="15.6" spans="1:9">
      <c r="A542" s="273">
        <v>2</v>
      </c>
      <c r="B542" s="17" t="s">
        <v>63</v>
      </c>
      <c r="C542" s="18">
        <v>2</v>
      </c>
      <c r="D542" s="18">
        <v>3</v>
      </c>
      <c r="E542" s="43"/>
      <c r="F542" s="43"/>
      <c r="G542" s="273"/>
      <c r="H542" s="277"/>
      <c r="I542" s="273"/>
    </row>
    <row r="543" s="267" customFormat="1" ht="15.6" spans="1:9">
      <c r="A543" s="273">
        <v>3</v>
      </c>
      <c r="B543" s="17" t="s">
        <v>485</v>
      </c>
      <c r="C543" s="43"/>
      <c r="D543" s="18">
        <v>1</v>
      </c>
      <c r="E543" s="43"/>
      <c r="F543" s="43"/>
      <c r="G543" s="273"/>
      <c r="H543" s="277"/>
      <c r="I543" s="273"/>
    </row>
    <row r="544" s="267" customFormat="1" ht="15.6" spans="1:9">
      <c r="A544" s="273"/>
      <c r="B544" s="19" t="s">
        <v>6</v>
      </c>
      <c r="C544" s="20" t="s">
        <v>37</v>
      </c>
      <c r="D544" s="20"/>
      <c r="E544" s="20"/>
      <c r="F544" s="20" t="s">
        <v>7</v>
      </c>
      <c r="G544" s="20"/>
      <c r="H544" s="20"/>
      <c r="I544" s="273"/>
    </row>
    <row r="545" s="267" customFormat="1" ht="15.6" spans="1:9">
      <c r="A545" s="273"/>
      <c r="B545" s="19"/>
      <c r="C545" s="20"/>
      <c r="D545" s="20"/>
      <c r="E545" s="20"/>
      <c r="F545" s="20"/>
      <c r="G545" s="20"/>
      <c r="H545" s="20"/>
      <c r="I545" s="273"/>
    </row>
    <row r="546" s="267" customFormat="1" ht="15.6" spans="1:9">
      <c r="A546" s="273"/>
      <c r="B546" s="21" t="s">
        <v>8</v>
      </c>
      <c r="C546" s="22" t="s">
        <v>9</v>
      </c>
      <c r="D546" s="22" t="s">
        <v>10</v>
      </c>
      <c r="E546" s="22" t="s">
        <v>11</v>
      </c>
      <c r="F546" s="22" t="s">
        <v>9</v>
      </c>
      <c r="G546" s="22" t="s">
        <v>10</v>
      </c>
      <c r="H546" s="32" t="s">
        <v>11</v>
      </c>
      <c r="I546" s="273"/>
    </row>
    <row r="547" s="267" customFormat="1" ht="15.6" spans="1:9">
      <c r="A547" s="273">
        <v>4</v>
      </c>
      <c r="B547" s="21" t="s">
        <v>12</v>
      </c>
      <c r="C547" s="24"/>
      <c r="D547" s="24"/>
      <c r="E547" s="23">
        <v>48.1</v>
      </c>
      <c r="F547" s="24"/>
      <c r="G547" s="24"/>
      <c r="H547" s="278"/>
      <c r="I547" s="273"/>
    </row>
    <row r="548" s="267" customFormat="1" ht="15.6" spans="1:9">
      <c r="A548" s="273"/>
      <c r="B548" s="25" t="s">
        <v>40</v>
      </c>
      <c r="C548" s="26" t="s">
        <v>46</v>
      </c>
      <c r="D548" s="273"/>
      <c r="E548" s="273"/>
      <c r="F548" s="273"/>
      <c r="G548" s="273"/>
      <c r="H548" s="277"/>
      <c r="I548" s="273"/>
    </row>
    <row r="549" s="267" customFormat="1" ht="15.6" spans="1:9">
      <c r="A549" s="273"/>
      <c r="B549" s="25"/>
      <c r="C549" s="26" t="s">
        <v>47</v>
      </c>
      <c r="D549" s="273"/>
      <c r="E549" s="273"/>
      <c r="F549" s="273"/>
      <c r="G549" s="273"/>
      <c r="H549" s="277"/>
      <c r="I549" s="273"/>
    </row>
    <row r="550" s="267" customFormat="1" ht="15.6" spans="1:9">
      <c r="A550" s="273">
        <v>5</v>
      </c>
      <c r="B550" s="27" t="s">
        <v>48</v>
      </c>
      <c r="C550" s="18">
        <v>51.8</v>
      </c>
      <c r="D550" s="273"/>
      <c r="E550" s="273"/>
      <c r="F550" s="273"/>
      <c r="G550" s="273"/>
      <c r="H550" s="277"/>
      <c r="I550" s="273"/>
    </row>
    <row r="551" s="267" customFormat="1" ht="15.6" spans="1:9">
      <c r="A551" s="273"/>
      <c r="B551" s="12" t="s">
        <v>6</v>
      </c>
      <c r="C551" s="26" t="s">
        <v>49</v>
      </c>
      <c r="D551" s="26"/>
      <c r="E551" s="26"/>
      <c r="F551" s="273"/>
      <c r="G551" s="273"/>
      <c r="H551" s="277"/>
      <c r="I551" s="273"/>
    </row>
    <row r="552" s="267" customFormat="1" ht="15.6" spans="1:9">
      <c r="A552" s="273"/>
      <c r="B552" s="15" t="s">
        <v>50</v>
      </c>
      <c r="C552" s="26">
        <v>100</v>
      </c>
      <c r="D552" s="26">
        <v>200</v>
      </c>
      <c r="E552" s="26" t="s">
        <v>51</v>
      </c>
      <c r="F552" s="273"/>
      <c r="G552" s="273"/>
      <c r="H552" s="277"/>
      <c r="I552" s="273"/>
    </row>
    <row r="553" s="267" customFormat="1" ht="15.6" spans="1:9">
      <c r="A553" s="273">
        <v>6</v>
      </c>
      <c r="B553" s="17" t="s">
        <v>52</v>
      </c>
      <c r="C553" s="18">
        <v>8</v>
      </c>
      <c r="D553" s="18">
        <v>3</v>
      </c>
      <c r="E553" s="43"/>
      <c r="F553" s="273"/>
      <c r="G553" s="273"/>
      <c r="H553" s="277"/>
      <c r="I553" s="273"/>
    </row>
    <row r="554" s="267" customFormat="1" ht="31.2" spans="1:9">
      <c r="A554" s="273" t="s">
        <v>493</v>
      </c>
      <c r="B554" s="273"/>
      <c r="C554" s="273"/>
      <c r="D554" s="273"/>
      <c r="E554" s="273"/>
      <c r="F554" s="273"/>
      <c r="G554" s="273"/>
      <c r="H554" s="284" t="s">
        <v>494</v>
      </c>
      <c r="I554" s="275" t="s">
        <v>4</v>
      </c>
    </row>
    <row r="555" s="267" customFormat="1" ht="15.6" spans="1:9">
      <c r="A555" s="276" t="s">
        <v>5</v>
      </c>
      <c r="B555" s="12" t="s">
        <v>6</v>
      </c>
      <c r="C555" s="13" t="s">
        <v>15</v>
      </c>
      <c r="D555" s="13"/>
      <c r="E555" s="13"/>
      <c r="F555" s="13"/>
      <c r="G555" s="13"/>
      <c r="H555" s="277"/>
      <c r="I555" s="273"/>
    </row>
    <row r="556" s="267" customFormat="1" ht="15.6" spans="1:9">
      <c r="A556" s="273"/>
      <c r="B556" s="15" t="s">
        <v>16</v>
      </c>
      <c r="C556" s="13" t="s">
        <v>17</v>
      </c>
      <c r="D556" s="13" t="s">
        <v>18</v>
      </c>
      <c r="E556" s="13" t="s">
        <v>19</v>
      </c>
      <c r="F556" s="13" t="s">
        <v>20</v>
      </c>
      <c r="G556" s="13" t="s">
        <v>21</v>
      </c>
      <c r="H556" s="277"/>
      <c r="I556" s="273"/>
    </row>
    <row r="557" s="267" customFormat="1" ht="15.6" spans="1:9">
      <c r="A557" s="273">
        <v>1</v>
      </c>
      <c r="B557" s="15" t="s">
        <v>495</v>
      </c>
      <c r="C557" s="43"/>
      <c r="D557" s="18">
        <v>9</v>
      </c>
      <c r="E557" s="18">
        <v>7</v>
      </c>
      <c r="F557" s="43"/>
      <c r="G557" s="43"/>
      <c r="H557" s="277"/>
      <c r="I557" s="273"/>
    </row>
    <row r="558" s="267" customFormat="1" ht="15.6" spans="1:9">
      <c r="A558" s="273">
        <v>2</v>
      </c>
      <c r="B558" s="15" t="s">
        <v>58</v>
      </c>
      <c r="C558" s="43"/>
      <c r="D558" s="43"/>
      <c r="E558" s="43"/>
      <c r="F558" s="18">
        <v>3</v>
      </c>
      <c r="G558" s="43"/>
      <c r="H558" s="277"/>
      <c r="I558" s="273"/>
    </row>
    <row r="559" s="267" customFormat="1" ht="15.6" spans="1:9">
      <c r="A559" s="273">
        <v>3</v>
      </c>
      <c r="B559" s="15" t="s">
        <v>115</v>
      </c>
      <c r="C559" s="43"/>
      <c r="D559" s="18">
        <v>1</v>
      </c>
      <c r="E559" s="43"/>
      <c r="F559" s="43"/>
      <c r="G559" s="43"/>
      <c r="H559" s="277"/>
      <c r="I559" s="273"/>
    </row>
    <row r="560" s="267" customFormat="1" ht="15.6" spans="1:9">
      <c r="A560" s="273">
        <v>4</v>
      </c>
      <c r="B560" s="15" t="s">
        <v>22</v>
      </c>
      <c r="C560" s="18">
        <v>4</v>
      </c>
      <c r="D560" s="43"/>
      <c r="E560" s="43"/>
      <c r="F560" s="43"/>
      <c r="G560" s="43"/>
      <c r="H560" s="277"/>
      <c r="I560" s="273"/>
    </row>
    <row r="561" s="267" customFormat="1" ht="15.6" spans="1:9">
      <c r="A561" s="273">
        <v>5</v>
      </c>
      <c r="B561" s="15" t="s">
        <v>23</v>
      </c>
      <c r="C561" s="43"/>
      <c r="D561" s="18">
        <v>2</v>
      </c>
      <c r="E561" s="18">
        <v>5</v>
      </c>
      <c r="F561" s="43"/>
      <c r="G561" s="43"/>
      <c r="H561" s="277"/>
      <c r="I561" s="273"/>
    </row>
    <row r="562" s="267" customFormat="1" ht="15.6" spans="1:9">
      <c r="A562" s="273">
        <v>6</v>
      </c>
      <c r="B562" s="15" t="s">
        <v>89</v>
      </c>
      <c r="C562" s="43"/>
      <c r="D562" s="18">
        <v>1</v>
      </c>
      <c r="E562" s="18">
        <v>19</v>
      </c>
      <c r="F562" s="18">
        <v>5</v>
      </c>
      <c r="G562" s="18">
        <v>3</v>
      </c>
      <c r="H562" s="277"/>
      <c r="I562" s="273"/>
    </row>
    <row r="563" s="267" customFormat="1" ht="15.6" spans="1:9">
      <c r="A563" s="273">
        <v>7</v>
      </c>
      <c r="B563" s="15" t="s">
        <v>386</v>
      </c>
      <c r="C563" s="18">
        <v>2</v>
      </c>
      <c r="D563" s="43"/>
      <c r="E563" s="43"/>
      <c r="F563" s="43"/>
      <c r="G563" s="43"/>
      <c r="H563" s="277"/>
      <c r="I563" s="273"/>
    </row>
    <row r="564" s="267" customFormat="1" ht="15.6" spans="1:9">
      <c r="A564" s="273">
        <v>8</v>
      </c>
      <c r="B564" s="15" t="s">
        <v>60</v>
      </c>
      <c r="C564" s="18">
        <v>3</v>
      </c>
      <c r="D564" s="18">
        <v>15</v>
      </c>
      <c r="E564" s="43"/>
      <c r="F564" s="43"/>
      <c r="G564" s="43"/>
      <c r="H564" s="277"/>
      <c r="I564" s="273"/>
    </row>
    <row r="565" s="267" customFormat="1" ht="15.6" spans="1:9">
      <c r="A565" s="273"/>
      <c r="B565" s="12" t="s">
        <v>6</v>
      </c>
      <c r="C565" s="13" t="s">
        <v>24</v>
      </c>
      <c r="D565" s="13"/>
      <c r="E565" s="13"/>
      <c r="F565" s="13"/>
      <c r="G565" s="13"/>
      <c r="H565" s="277"/>
      <c r="I565" s="273"/>
    </row>
    <row r="566" s="267" customFormat="1" ht="15.6" spans="1:9">
      <c r="A566" s="273"/>
      <c r="B566" s="15" t="s">
        <v>16</v>
      </c>
      <c r="C566" s="13" t="s">
        <v>17</v>
      </c>
      <c r="D566" s="13" t="s">
        <v>18</v>
      </c>
      <c r="E566" s="13" t="s">
        <v>19</v>
      </c>
      <c r="F566" s="13" t="s">
        <v>20</v>
      </c>
      <c r="G566" s="13" t="s">
        <v>21</v>
      </c>
      <c r="H566" s="277"/>
      <c r="I566" s="273"/>
    </row>
    <row r="567" s="267" customFormat="1" ht="15.6" spans="1:9">
      <c r="A567" s="273">
        <v>9</v>
      </c>
      <c r="B567" s="17" t="s">
        <v>61</v>
      </c>
      <c r="C567" s="18">
        <v>1</v>
      </c>
      <c r="D567" s="43"/>
      <c r="E567" s="43"/>
      <c r="F567" s="43"/>
      <c r="G567" s="43"/>
      <c r="H567" s="277"/>
      <c r="I567" s="273"/>
    </row>
    <row r="568" s="267" customFormat="1" ht="15.6" spans="1:9">
      <c r="A568" s="273">
        <v>10</v>
      </c>
      <c r="B568" s="17" t="s">
        <v>25</v>
      </c>
      <c r="C568" s="18">
        <v>1</v>
      </c>
      <c r="D568" s="43"/>
      <c r="E568" s="43"/>
      <c r="F568" s="43"/>
      <c r="G568" s="43"/>
      <c r="H568" s="277"/>
      <c r="I568" s="273"/>
    </row>
    <row r="569" s="267" customFormat="1" ht="15.6" spans="1:9">
      <c r="A569" s="273">
        <v>11</v>
      </c>
      <c r="B569" s="17" t="s">
        <v>496</v>
      </c>
      <c r="C569" s="43"/>
      <c r="D569" s="18">
        <v>2</v>
      </c>
      <c r="E569" s="18">
        <v>1</v>
      </c>
      <c r="F569" s="43"/>
      <c r="G569" s="43"/>
      <c r="H569" s="277"/>
      <c r="I569" s="273"/>
    </row>
    <row r="570" s="267" customFormat="1" ht="15.6" spans="1:9">
      <c r="A570" s="273">
        <v>12</v>
      </c>
      <c r="B570" s="17" t="s">
        <v>433</v>
      </c>
      <c r="C570" s="18">
        <v>1</v>
      </c>
      <c r="D570" s="43"/>
      <c r="E570" s="18">
        <v>1</v>
      </c>
      <c r="F570" s="18">
        <v>2</v>
      </c>
      <c r="G570" s="18">
        <v>2</v>
      </c>
      <c r="H570" s="277"/>
      <c r="I570" s="273"/>
    </row>
    <row r="571" s="267" customFormat="1" ht="15.6" spans="1:9">
      <c r="A571" s="273">
        <v>13</v>
      </c>
      <c r="B571" s="17" t="s">
        <v>347</v>
      </c>
      <c r="C571" s="43"/>
      <c r="D571" s="43"/>
      <c r="E571" s="43"/>
      <c r="F571" s="18">
        <v>1</v>
      </c>
      <c r="G571" s="43"/>
      <c r="H571" s="277"/>
      <c r="I571" s="273"/>
    </row>
    <row r="572" s="267" customFormat="1" ht="15.6" spans="1:9">
      <c r="A572" s="273">
        <v>14</v>
      </c>
      <c r="B572" s="17" t="s">
        <v>124</v>
      </c>
      <c r="C572" s="43"/>
      <c r="D572" s="18">
        <v>8</v>
      </c>
      <c r="E572" s="43"/>
      <c r="F572" s="43"/>
      <c r="G572" s="43"/>
      <c r="H572" s="277"/>
      <c r="I572" s="273"/>
    </row>
    <row r="573" s="267" customFormat="1" ht="15.6" spans="1:9">
      <c r="A573" s="273">
        <v>15</v>
      </c>
      <c r="B573" s="17" t="s">
        <v>29</v>
      </c>
      <c r="C573" s="18">
        <v>1</v>
      </c>
      <c r="D573" s="18">
        <v>9</v>
      </c>
      <c r="E573" s="18">
        <v>1</v>
      </c>
      <c r="F573" s="43"/>
      <c r="G573" s="43"/>
      <c r="H573" s="277"/>
      <c r="I573" s="273"/>
    </row>
    <row r="574" s="267" customFormat="1" ht="15.6" spans="1:9">
      <c r="A574" s="273">
        <v>16</v>
      </c>
      <c r="B574" s="17" t="s">
        <v>497</v>
      </c>
      <c r="C574" s="18">
        <v>2</v>
      </c>
      <c r="D574" s="43"/>
      <c r="E574" s="43"/>
      <c r="F574" s="43"/>
      <c r="G574" s="43"/>
      <c r="H574" s="277"/>
      <c r="I574" s="273"/>
    </row>
    <row r="575" s="267" customFormat="1" ht="15.6" spans="1:9">
      <c r="A575" s="273">
        <v>17</v>
      </c>
      <c r="B575" s="17" t="s">
        <v>90</v>
      </c>
      <c r="C575" s="18">
        <v>2</v>
      </c>
      <c r="D575" s="43"/>
      <c r="E575" s="43"/>
      <c r="F575" s="43"/>
      <c r="G575" s="43"/>
      <c r="H575" s="277"/>
      <c r="I575" s="273"/>
    </row>
    <row r="576" s="267" customFormat="1" ht="15.6" spans="1:9">
      <c r="A576" s="273"/>
      <c r="B576" s="12" t="s">
        <v>6</v>
      </c>
      <c r="C576" s="13" t="s">
        <v>30</v>
      </c>
      <c r="D576" s="13"/>
      <c r="E576" s="13"/>
      <c r="F576" s="13"/>
      <c r="G576" s="273"/>
      <c r="H576" s="277"/>
      <c r="I576" s="273"/>
    </row>
    <row r="577" s="267" customFormat="1" ht="15.6" spans="1:9">
      <c r="A577" s="273"/>
      <c r="B577" s="15" t="s">
        <v>8</v>
      </c>
      <c r="C577" s="13">
        <v>100</v>
      </c>
      <c r="D577" s="13">
        <v>200</v>
      </c>
      <c r="E577" s="13">
        <v>300</v>
      </c>
      <c r="F577" s="13" t="s">
        <v>31</v>
      </c>
      <c r="G577" s="273"/>
      <c r="H577" s="277"/>
      <c r="I577" s="273"/>
    </row>
    <row r="578" s="267" customFormat="1" ht="15.6" spans="1:9">
      <c r="A578" s="273">
        <v>18</v>
      </c>
      <c r="B578" s="17" t="s">
        <v>63</v>
      </c>
      <c r="C578" s="18">
        <v>5</v>
      </c>
      <c r="D578" s="18">
        <v>6</v>
      </c>
      <c r="E578" s="18">
        <v>1</v>
      </c>
      <c r="F578" s="43"/>
      <c r="G578" s="273"/>
      <c r="H578" s="277"/>
      <c r="I578" s="273"/>
    </row>
    <row r="579" s="267" customFormat="1" ht="15.6" spans="1:9">
      <c r="A579" s="273">
        <v>19</v>
      </c>
      <c r="B579" s="17" t="s">
        <v>32</v>
      </c>
      <c r="C579" s="43"/>
      <c r="D579" s="43"/>
      <c r="E579" s="18">
        <v>18</v>
      </c>
      <c r="F579" s="18">
        <v>22</v>
      </c>
      <c r="G579" s="273"/>
      <c r="H579" s="277"/>
      <c r="I579" s="273"/>
    </row>
    <row r="580" s="267" customFormat="1" ht="15.6" spans="1:9">
      <c r="A580" s="273">
        <v>20</v>
      </c>
      <c r="B580" s="17" t="s">
        <v>110</v>
      </c>
      <c r="C580" s="43"/>
      <c r="D580" s="18">
        <v>2</v>
      </c>
      <c r="E580" s="18">
        <v>2</v>
      </c>
      <c r="F580" s="43"/>
      <c r="G580" s="273"/>
      <c r="H580" s="277"/>
      <c r="I580" s="273"/>
    </row>
    <row r="581" s="267" customFormat="1" ht="15.6" spans="1:9">
      <c r="A581" s="273">
        <v>21</v>
      </c>
      <c r="B581" s="17" t="s">
        <v>177</v>
      </c>
      <c r="C581" s="18">
        <v>8</v>
      </c>
      <c r="D581" s="18">
        <v>14</v>
      </c>
      <c r="E581" s="43"/>
      <c r="F581" s="43"/>
      <c r="G581" s="273"/>
      <c r="H581" s="277"/>
      <c r="I581" s="273"/>
    </row>
    <row r="582" s="267" customFormat="1" ht="15.6" spans="1:9">
      <c r="A582" s="273">
        <v>22</v>
      </c>
      <c r="B582" s="17" t="s">
        <v>65</v>
      </c>
      <c r="C582" s="18">
        <v>15</v>
      </c>
      <c r="D582" s="18">
        <v>7</v>
      </c>
      <c r="E582" s="43"/>
      <c r="F582" s="43"/>
      <c r="G582" s="273"/>
      <c r="H582" s="277"/>
      <c r="I582" s="273"/>
    </row>
    <row r="583" s="267" customFormat="1" ht="15.6" spans="1:9">
      <c r="A583" s="273">
        <v>23</v>
      </c>
      <c r="B583" s="17" t="s">
        <v>12</v>
      </c>
      <c r="C583" s="43"/>
      <c r="D583" s="18">
        <v>1</v>
      </c>
      <c r="E583" s="43"/>
      <c r="F583" s="43"/>
      <c r="G583" s="273"/>
      <c r="H583" s="277"/>
      <c r="I583" s="273"/>
    </row>
    <row r="584" s="267" customFormat="1" ht="15.6" spans="1:9">
      <c r="A584" s="273">
        <v>24</v>
      </c>
      <c r="B584" s="17" t="s">
        <v>486</v>
      </c>
      <c r="C584" s="43"/>
      <c r="D584" s="18">
        <v>2</v>
      </c>
      <c r="E584" s="43"/>
      <c r="F584" s="43"/>
      <c r="G584" s="273"/>
      <c r="H584" s="277"/>
      <c r="I584" s="273"/>
    </row>
    <row r="585" s="267" customFormat="1" ht="15.6" spans="1:9">
      <c r="A585" s="273"/>
      <c r="B585" s="12" t="s">
        <v>6</v>
      </c>
      <c r="C585" s="13" t="s">
        <v>35</v>
      </c>
      <c r="D585" s="13"/>
      <c r="E585" s="13"/>
      <c r="F585" s="13"/>
      <c r="G585" s="273"/>
      <c r="H585" s="277"/>
      <c r="I585" s="273"/>
    </row>
    <row r="586" s="267" customFormat="1" ht="15.6" spans="1:9">
      <c r="A586" s="273"/>
      <c r="B586" s="15" t="s">
        <v>8</v>
      </c>
      <c r="C586" s="13">
        <v>100</v>
      </c>
      <c r="D586" s="13">
        <v>200</v>
      </c>
      <c r="E586" s="13">
        <v>300</v>
      </c>
      <c r="F586" s="13" t="s">
        <v>31</v>
      </c>
      <c r="G586" s="273"/>
      <c r="H586" s="277"/>
      <c r="I586" s="273"/>
    </row>
    <row r="587" s="267" customFormat="1" ht="15.6" spans="1:9">
      <c r="A587" s="273">
        <v>25</v>
      </c>
      <c r="B587" s="17" t="s">
        <v>68</v>
      </c>
      <c r="C587" s="43"/>
      <c r="D587" s="43"/>
      <c r="E587" s="18">
        <v>10</v>
      </c>
      <c r="F587" s="43"/>
      <c r="G587" s="273"/>
      <c r="H587" s="277"/>
      <c r="I587" s="273"/>
    </row>
    <row r="588" s="267" customFormat="1" ht="15.6" spans="1:9">
      <c r="A588" s="273">
        <v>26</v>
      </c>
      <c r="B588" s="17" t="s">
        <v>298</v>
      </c>
      <c r="C588" s="43"/>
      <c r="D588" s="18">
        <v>1</v>
      </c>
      <c r="E588" s="43"/>
      <c r="F588" s="43"/>
      <c r="G588" s="273"/>
      <c r="H588" s="277"/>
      <c r="I588" s="273"/>
    </row>
    <row r="589" s="267" customFormat="1" ht="15.6" spans="1:9">
      <c r="A589" s="273">
        <v>27</v>
      </c>
      <c r="B589" s="17" t="s">
        <v>142</v>
      </c>
      <c r="C589" s="43"/>
      <c r="D589" s="43"/>
      <c r="E589" s="18">
        <v>3</v>
      </c>
      <c r="F589" s="43"/>
      <c r="G589" s="273"/>
      <c r="H589" s="277"/>
      <c r="I589" s="273"/>
    </row>
    <row r="590" s="267" customFormat="1" ht="15.6" spans="1:9">
      <c r="A590" s="273">
        <v>28</v>
      </c>
      <c r="B590" s="17" t="s">
        <v>498</v>
      </c>
      <c r="C590" s="18">
        <v>4</v>
      </c>
      <c r="D590" s="18">
        <v>5</v>
      </c>
      <c r="E590" s="18">
        <v>1</v>
      </c>
      <c r="F590" s="43"/>
      <c r="G590" s="273"/>
      <c r="H590" s="277"/>
      <c r="I590" s="273"/>
    </row>
    <row r="591" s="267" customFormat="1" ht="15.6" spans="1:9">
      <c r="A591" s="273">
        <v>29</v>
      </c>
      <c r="B591" s="17" t="s">
        <v>36</v>
      </c>
      <c r="C591" s="43"/>
      <c r="D591" s="18">
        <v>1</v>
      </c>
      <c r="E591" s="43"/>
      <c r="F591" s="43"/>
      <c r="G591" s="273"/>
      <c r="H591" s="277"/>
      <c r="I591" s="273"/>
    </row>
    <row r="592" s="267" customFormat="1" ht="15.6" spans="1:9">
      <c r="A592" s="273"/>
      <c r="B592" s="19" t="s">
        <v>6</v>
      </c>
      <c r="C592" s="20" t="s">
        <v>7</v>
      </c>
      <c r="D592" s="20"/>
      <c r="E592" s="20"/>
      <c r="F592" s="273"/>
      <c r="G592" s="273"/>
      <c r="H592" s="277"/>
      <c r="I592" s="273"/>
    </row>
    <row r="593" s="267" customFormat="1" ht="15.6" spans="1:9">
      <c r="A593" s="273"/>
      <c r="B593" s="19"/>
      <c r="C593" s="20"/>
      <c r="D593" s="20"/>
      <c r="E593" s="20"/>
      <c r="F593" s="273"/>
      <c r="G593" s="273"/>
      <c r="H593" s="277"/>
      <c r="I593" s="273"/>
    </row>
    <row r="594" s="267" customFormat="1" ht="15.6" spans="1:9">
      <c r="A594" s="273"/>
      <c r="B594" s="21" t="s">
        <v>8</v>
      </c>
      <c r="C594" s="22" t="s">
        <v>9</v>
      </c>
      <c r="D594" s="22" t="s">
        <v>10</v>
      </c>
      <c r="E594" s="22" t="s">
        <v>11</v>
      </c>
      <c r="F594" s="273"/>
      <c r="G594" s="273"/>
      <c r="H594" s="277"/>
      <c r="I594" s="273"/>
    </row>
    <row r="595" s="267" customFormat="1" ht="15.6" spans="1:9">
      <c r="A595" s="273">
        <v>30</v>
      </c>
      <c r="B595" s="21" t="s">
        <v>63</v>
      </c>
      <c r="C595" s="23">
        <v>208.7</v>
      </c>
      <c r="D595" s="24"/>
      <c r="E595" s="24"/>
      <c r="F595" s="273"/>
      <c r="G595" s="273"/>
      <c r="H595" s="277"/>
      <c r="I595" s="273"/>
    </row>
    <row r="596" s="267" customFormat="1" ht="15.6" spans="1:9">
      <c r="A596" s="273">
        <v>31</v>
      </c>
      <c r="B596" s="21" t="s">
        <v>96</v>
      </c>
      <c r="C596" s="24"/>
      <c r="D596" s="23">
        <v>234.5</v>
      </c>
      <c r="E596" s="24"/>
      <c r="F596" s="273"/>
      <c r="G596" s="273"/>
      <c r="H596" s="277"/>
      <c r="I596" s="273"/>
    </row>
    <row r="597" s="267" customFormat="1" ht="15.6" spans="1:9">
      <c r="A597" s="273">
        <v>32</v>
      </c>
      <c r="B597" s="21" t="s">
        <v>38</v>
      </c>
      <c r="C597" s="23">
        <v>24.4</v>
      </c>
      <c r="D597" s="24"/>
      <c r="E597" s="24"/>
      <c r="F597" s="273"/>
      <c r="G597" s="273"/>
      <c r="H597" s="277"/>
      <c r="I597" s="273"/>
    </row>
    <row r="598" s="267" customFormat="1" ht="15.6" spans="1:9">
      <c r="A598" s="273">
        <v>33</v>
      </c>
      <c r="B598" s="21" t="s">
        <v>39</v>
      </c>
      <c r="C598" s="23">
        <v>109</v>
      </c>
      <c r="D598" s="24"/>
      <c r="E598" s="24"/>
      <c r="F598" s="273"/>
      <c r="G598" s="273"/>
      <c r="H598" s="277"/>
      <c r="I598" s="273"/>
    </row>
    <row r="599" s="267" customFormat="1" ht="15.6" spans="1:9">
      <c r="A599" s="273">
        <v>34</v>
      </c>
      <c r="B599" s="21" t="s">
        <v>81</v>
      </c>
      <c r="C599" s="23">
        <v>63.1</v>
      </c>
      <c r="D599" s="24"/>
      <c r="E599" s="24"/>
      <c r="F599" s="273"/>
      <c r="G599" s="273"/>
      <c r="H599" s="277"/>
      <c r="I599" s="273"/>
    </row>
    <row r="600" s="267" customFormat="1" ht="15.6" spans="1:9">
      <c r="A600" s="273">
        <v>35</v>
      </c>
      <c r="B600" s="21" t="s">
        <v>92</v>
      </c>
      <c r="C600" s="23">
        <v>66.4</v>
      </c>
      <c r="D600" s="24"/>
      <c r="E600" s="24"/>
      <c r="F600" s="273"/>
      <c r="G600" s="273"/>
      <c r="H600" s="277"/>
      <c r="I600" s="273"/>
    </row>
    <row r="601" s="267" customFormat="1" ht="15.6" spans="1:9">
      <c r="A601" s="273">
        <v>36</v>
      </c>
      <c r="B601" s="21" t="s">
        <v>177</v>
      </c>
      <c r="C601" s="24"/>
      <c r="D601" s="23">
        <v>212.8</v>
      </c>
      <c r="E601" s="24"/>
      <c r="F601" s="273"/>
      <c r="G601" s="273"/>
      <c r="H601" s="277"/>
      <c r="I601" s="273"/>
    </row>
    <row r="602" s="267" customFormat="1" ht="15.6" spans="1:9">
      <c r="A602" s="273">
        <v>37</v>
      </c>
      <c r="B602" s="21" t="s">
        <v>34</v>
      </c>
      <c r="C602" s="24"/>
      <c r="D602" s="23">
        <v>238.8</v>
      </c>
      <c r="E602" s="24"/>
      <c r="F602" s="273"/>
      <c r="G602" s="273"/>
      <c r="H602" s="277"/>
      <c r="I602" s="273"/>
    </row>
    <row r="603" s="267" customFormat="1" ht="15.6" spans="1:9">
      <c r="A603" s="273">
        <v>38</v>
      </c>
      <c r="B603" s="21" t="s">
        <v>12</v>
      </c>
      <c r="C603" s="24"/>
      <c r="D603" s="23">
        <v>63</v>
      </c>
      <c r="E603" s="24"/>
      <c r="F603" s="273"/>
      <c r="G603" s="273"/>
      <c r="H603" s="277"/>
      <c r="I603" s="273"/>
    </row>
    <row r="604" s="267" customFormat="1" ht="15.6" spans="1:9">
      <c r="A604" s="273">
        <v>39</v>
      </c>
      <c r="B604" s="21" t="s">
        <v>499</v>
      </c>
      <c r="C604" s="23">
        <v>16.9</v>
      </c>
      <c r="D604" s="24"/>
      <c r="E604" s="24"/>
      <c r="F604" s="273"/>
      <c r="G604" s="273"/>
      <c r="H604" s="277"/>
      <c r="I604" s="273"/>
    </row>
    <row r="605" s="267" customFormat="1" ht="15.6" spans="1:9">
      <c r="A605" s="273">
        <v>40</v>
      </c>
      <c r="B605" s="21" t="s">
        <v>486</v>
      </c>
      <c r="C605" s="23">
        <v>13.2</v>
      </c>
      <c r="D605" s="24"/>
      <c r="E605" s="24"/>
      <c r="F605" s="273"/>
      <c r="G605" s="273"/>
      <c r="H605" s="277"/>
      <c r="I605" s="273"/>
    </row>
    <row r="606" s="267" customFormat="1" ht="15.6" spans="1:9">
      <c r="A606" s="273"/>
      <c r="B606" s="25" t="s">
        <v>40</v>
      </c>
      <c r="C606" s="26" t="s">
        <v>41</v>
      </c>
      <c r="D606" s="26"/>
      <c r="E606" s="26"/>
      <c r="F606" s="273"/>
      <c r="G606" s="273"/>
      <c r="H606" s="277"/>
      <c r="I606" s="273"/>
    </row>
    <row r="607" s="267" customFormat="1" ht="15.6" spans="1:9">
      <c r="A607" s="273"/>
      <c r="B607" s="25"/>
      <c r="C607" s="13" t="s">
        <v>42</v>
      </c>
      <c r="D607" s="13" t="s">
        <v>43</v>
      </c>
      <c r="E607" s="13" t="s">
        <v>44</v>
      </c>
      <c r="F607" s="273"/>
      <c r="G607" s="273"/>
      <c r="H607" s="277"/>
      <c r="I607" s="273"/>
    </row>
    <row r="608" s="267" customFormat="1" ht="15.6" spans="1:9">
      <c r="A608" s="273">
        <v>41</v>
      </c>
      <c r="B608" s="15" t="s">
        <v>45</v>
      </c>
      <c r="C608" s="16"/>
      <c r="D608" s="16"/>
      <c r="E608" s="18">
        <v>108.9</v>
      </c>
      <c r="F608" s="273"/>
      <c r="G608" s="273"/>
      <c r="H608" s="277"/>
      <c r="I608" s="273"/>
    </row>
    <row r="609" s="267" customFormat="1" ht="15.6" spans="1:9">
      <c r="A609" s="273">
        <v>42</v>
      </c>
      <c r="B609" s="15" t="s">
        <v>500</v>
      </c>
      <c r="C609" s="16"/>
      <c r="D609" s="16"/>
      <c r="E609" s="18">
        <v>245.6</v>
      </c>
      <c r="F609" s="273"/>
      <c r="G609" s="273"/>
      <c r="H609" s="277"/>
      <c r="I609" s="273"/>
    </row>
    <row r="610" s="267" customFormat="1" ht="15.6" spans="1:9">
      <c r="A610" s="273"/>
      <c r="B610" s="25" t="s">
        <v>40</v>
      </c>
      <c r="C610" s="26" t="s">
        <v>46</v>
      </c>
      <c r="D610" s="273"/>
      <c r="E610" s="273"/>
      <c r="F610" s="273"/>
      <c r="G610" s="273"/>
      <c r="H610" s="277"/>
      <c r="I610" s="273"/>
    </row>
    <row r="611" s="267" customFormat="1" ht="15.6" spans="1:9">
      <c r="A611" s="273"/>
      <c r="B611" s="25"/>
      <c r="C611" s="26" t="s">
        <v>47</v>
      </c>
      <c r="D611" s="273"/>
      <c r="E611" s="273"/>
      <c r="F611" s="273"/>
      <c r="G611" s="273"/>
      <c r="H611" s="277"/>
      <c r="I611" s="273"/>
    </row>
    <row r="612" s="267" customFormat="1" ht="15.6" spans="1:9">
      <c r="A612" s="273">
        <v>43</v>
      </c>
      <c r="B612" s="27" t="s">
        <v>488</v>
      </c>
      <c r="C612" s="18">
        <v>61.9</v>
      </c>
      <c r="D612" s="273"/>
      <c r="E612" s="273"/>
      <c r="F612" s="273"/>
      <c r="G612" s="273"/>
      <c r="H612" s="277"/>
      <c r="I612" s="273"/>
    </row>
    <row r="613" s="267" customFormat="1" ht="15.6" spans="1:9">
      <c r="A613" s="273">
        <v>44</v>
      </c>
      <c r="B613" s="27" t="s">
        <v>112</v>
      </c>
      <c r="C613" s="18">
        <v>359.2</v>
      </c>
      <c r="D613" s="273"/>
      <c r="E613" s="273"/>
      <c r="F613" s="273"/>
      <c r="G613" s="273"/>
      <c r="H613" s="277"/>
      <c r="I613" s="273"/>
    </row>
    <row r="614" s="267" customFormat="1" ht="15.6" spans="1:9">
      <c r="A614" s="273">
        <v>45</v>
      </c>
      <c r="B614" s="27" t="s">
        <v>258</v>
      </c>
      <c r="C614" s="18">
        <v>257.7</v>
      </c>
      <c r="D614" s="273"/>
      <c r="E614" s="273"/>
      <c r="F614" s="273"/>
      <c r="G614" s="273"/>
      <c r="H614" s="277"/>
      <c r="I614" s="273"/>
    </row>
    <row r="615" s="267" customFormat="1" ht="15.6" spans="1:9">
      <c r="A615" s="273">
        <v>46</v>
      </c>
      <c r="B615" s="27" t="s">
        <v>48</v>
      </c>
      <c r="C615" s="18">
        <v>1342</v>
      </c>
      <c r="D615" s="273"/>
      <c r="E615" s="273"/>
      <c r="F615" s="273"/>
      <c r="G615" s="273"/>
      <c r="H615" s="277"/>
      <c r="I615" s="273"/>
    </row>
    <row r="616" s="267" customFormat="1" ht="15.6" spans="1:9">
      <c r="A616" s="273"/>
      <c r="B616" s="25" t="s">
        <v>40</v>
      </c>
      <c r="C616" s="26" t="s">
        <v>194</v>
      </c>
      <c r="D616" s="26"/>
      <c r="E616" s="26"/>
      <c r="F616" s="273"/>
      <c r="G616" s="273"/>
      <c r="H616" s="277"/>
      <c r="I616" s="273"/>
    </row>
    <row r="617" s="267" customFormat="1" ht="46.8" spans="1:9">
      <c r="A617" s="273"/>
      <c r="B617" s="25"/>
      <c r="C617" s="28" t="s">
        <v>195</v>
      </c>
      <c r="D617" s="28" t="s">
        <v>196</v>
      </c>
      <c r="E617" s="28" t="s">
        <v>197</v>
      </c>
      <c r="F617" s="273"/>
      <c r="G617" s="273"/>
      <c r="H617" s="277"/>
      <c r="I617" s="273"/>
    </row>
    <row r="618" s="267" customFormat="1" ht="15.6" spans="1:9">
      <c r="A618" s="273">
        <v>47</v>
      </c>
      <c r="B618" s="27" t="s">
        <v>264</v>
      </c>
      <c r="C618" s="16"/>
      <c r="D618" s="18">
        <v>16</v>
      </c>
      <c r="E618" s="16"/>
      <c r="F618" s="273"/>
      <c r="G618" s="273"/>
      <c r="H618" s="277"/>
      <c r="I618" s="273"/>
    </row>
    <row r="619" s="267" customFormat="1" ht="15.6" spans="1:9">
      <c r="A619" s="273"/>
      <c r="B619" s="12" t="s">
        <v>6</v>
      </c>
      <c r="C619" s="26" t="s">
        <v>49</v>
      </c>
      <c r="D619" s="26"/>
      <c r="E619" s="26"/>
      <c r="F619" s="273"/>
      <c r="G619" s="273"/>
      <c r="H619" s="277"/>
      <c r="I619" s="273"/>
    </row>
    <row r="620" s="267" customFormat="1" ht="15.6" spans="1:9">
      <c r="A620" s="273"/>
      <c r="B620" s="15" t="s">
        <v>50</v>
      </c>
      <c r="C620" s="26">
        <v>100</v>
      </c>
      <c r="D620" s="26">
        <v>200</v>
      </c>
      <c r="E620" s="26" t="s">
        <v>51</v>
      </c>
      <c r="F620" s="273"/>
      <c r="G620" s="273"/>
      <c r="H620" s="277"/>
      <c r="I620" s="273"/>
    </row>
    <row r="621" s="267" customFormat="1" ht="15.6" spans="1:9">
      <c r="A621" s="273">
        <v>48</v>
      </c>
      <c r="B621" s="17" t="s">
        <v>52</v>
      </c>
      <c r="C621" s="18">
        <v>3</v>
      </c>
      <c r="D621" s="18">
        <v>13</v>
      </c>
      <c r="E621" s="43"/>
      <c r="F621" s="273"/>
      <c r="G621" s="273"/>
      <c r="H621" s="277"/>
      <c r="I621" s="273"/>
    </row>
    <row r="622" s="267" customFormat="1" ht="31.2" spans="1:9">
      <c r="A622" s="273" t="s">
        <v>501</v>
      </c>
      <c r="B622" s="273"/>
      <c r="C622" s="273"/>
      <c r="D622" s="273"/>
      <c r="E622" s="273"/>
      <c r="F622" s="273"/>
      <c r="G622" s="273"/>
      <c r="H622" s="284" t="s">
        <v>502</v>
      </c>
      <c r="I622" s="275" t="s">
        <v>4</v>
      </c>
    </row>
    <row r="623" s="267" customFormat="1" ht="15.6" spans="1:9">
      <c r="A623" s="276" t="s">
        <v>5</v>
      </c>
      <c r="B623" s="12" t="s">
        <v>6</v>
      </c>
      <c r="C623" s="13" t="s">
        <v>15</v>
      </c>
      <c r="D623" s="13"/>
      <c r="E623" s="13"/>
      <c r="F623" s="13"/>
      <c r="G623" s="13"/>
      <c r="H623" s="277"/>
      <c r="I623" s="273"/>
    </row>
    <row r="624" s="267" customFormat="1" ht="15.6" spans="1:9">
      <c r="A624" s="273"/>
      <c r="B624" s="15" t="s">
        <v>16</v>
      </c>
      <c r="C624" s="13" t="s">
        <v>17</v>
      </c>
      <c r="D624" s="13" t="s">
        <v>18</v>
      </c>
      <c r="E624" s="13" t="s">
        <v>19</v>
      </c>
      <c r="F624" s="13" t="s">
        <v>20</v>
      </c>
      <c r="G624" s="13" t="s">
        <v>21</v>
      </c>
      <c r="H624" s="277"/>
      <c r="I624" s="273"/>
    </row>
    <row r="625" s="267" customFormat="1" ht="15.6" spans="1:9">
      <c r="A625" s="273">
        <v>1</v>
      </c>
      <c r="B625" s="15" t="s">
        <v>76</v>
      </c>
      <c r="C625" s="43"/>
      <c r="D625" s="43"/>
      <c r="E625" s="43"/>
      <c r="F625" s="18">
        <v>1</v>
      </c>
      <c r="G625" s="43"/>
      <c r="H625" s="277"/>
      <c r="I625" s="273"/>
    </row>
    <row r="626" s="267" customFormat="1" ht="15.6" spans="1:9">
      <c r="A626" s="273"/>
      <c r="B626" s="12" t="s">
        <v>6</v>
      </c>
      <c r="C626" s="13" t="s">
        <v>30</v>
      </c>
      <c r="D626" s="13"/>
      <c r="E626" s="13"/>
      <c r="F626" s="13"/>
      <c r="G626" s="273"/>
      <c r="H626" s="277"/>
      <c r="I626" s="273"/>
    </row>
    <row r="627" s="267" customFormat="1" ht="15.6" spans="1:9">
      <c r="A627" s="273"/>
      <c r="B627" s="15" t="s">
        <v>8</v>
      </c>
      <c r="C627" s="13">
        <v>100</v>
      </c>
      <c r="D627" s="13">
        <v>200</v>
      </c>
      <c r="E627" s="13">
        <v>300</v>
      </c>
      <c r="F627" s="13" t="s">
        <v>31</v>
      </c>
      <c r="G627" s="273"/>
      <c r="H627" s="277"/>
      <c r="I627" s="273"/>
    </row>
    <row r="628" s="267" customFormat="1" ht="15.6" spans="1:9">
      <c r="A628" s="273">
        <v>2</v>
      </c>
      <c r="B628" s="17" t="s">
        <v>177</v>
      </c>
      <c r="C628" s="43"/>
      <c r="D628" s="18">
        <v>2</v>
      </c>
      <c r="E628" s="43"/>
      <c r="F628" s="43"/>
      <c r="G628" s="273"/>
      <c r="H628" s="277"/>
      <c r="I628" s="273"/>
    </row>
    <row r="629" s="267" customFormat="1" ht="15.6" spans="1:9">
      <c r="A629" s="273"/>
      <c r="B629" s="25" t="s">
        <v>40</v>
      </c>
      <c r="C629" s="26" t="s">
        <v>46</v>
      </c>
      <c r="D629" s="273"/>
      <c r="E629" s="273"/>
      <c r="F629" s="273"/>
      <c r="G629" s="273"/>
      <c r="H629" s="277"/>
      <c r="I629" s="273"/>
    </row>
    <row r="630" s="267" customFormat="1" ht="15.6" spans="1:9">
      <c r="A630" s="273"/>
      <c r="B630" s="25"/>
      <c r="C630" s="26" t="s">
        <v>47</v>
      </c>
      <c r="D630" s="273"/>
      <c r="E630" s="273"/>
      <c r="F630" s="273"/>
      <c r="G630" s="273"/>
      <c r="H630" s="277"/>
      <c r="I630" s="273"/>
    </row>
    <row r="631" s="267" customFormat="1" ht="15.6" spans="1:9">
      <c r="A631" s="273">
        <v>3</v>
      </c>
      <c r="B631" s="27" t="s">
        <v>48</v>
      </c>
      <c r="C631" s="18">
        <v>54</v>
      </c>
      <c r="D631" s="273"/>
      <c r="E631" s="273"/>
      <c r="F631" s="273"/>
      <c r="G631" s="273"/>
      <c r="H631" s="277"/>
      <c r="I631" s="273"/>
    </row>
    <row r="632" s="267" customFormat="1" ht="15.6" spans="1:9">
      <c r="A632" s="273"/>
      <c r="B632" s="25" t="s">
        <v>220</v>
      </c>
      <c r="C632" s="26">
        <v>41</v>
      </c>
      <c r="D632" s="26"/>
      <c r="E632" s="26"/>
      <c r="F632" s="273"/>
      <c r="G632" s="273"/>
      <c r="H632" s="277"/>
      <c r="I632" s="273"/>
    </row>
    <row r="633" s="267" customFormat="1" ht="15.6" spans="1:9">
      <c r="A633" s="273"/>
      <c r="B633" s="12" t="s">
        <v>6</v>
      </c>
      <c r="C633" s="26" t="s">
        <v>49</v>
      </c>
      <c r="D633" s="26"/>
      <c r="E633" s="26"/>
      <c r="F633" s="273"/>
      <c r="G633" s="273"/>
      <c r="H633" s="277"/>
      <c r="I633" s="273"/>
    </row>
    <row r="634" s="267" customFormat="1" ht="15.6" spans="1:9">
      <c r="A634" s="273"/>
      <c r="B634" s="15" t="s">
        <v>50</v>
      </c>
      <c r="C634" s="26">
        <v>100</v>
      </c>
      <c r="D634" s="26">
        <v>200</v>
      </c>
      <c r="E634" s="26" t="s">
        <v>51</v>
      </c>
      <c r="F634" s="273"/>
      <c r="G634" s="273"/>
      <c r="H634" s="277"/>
      <c r="I634" s="273"/>
    </row>
    <row r="635" s="267" customFormat="1" ht="15.6" spans="1:9">
      <c r="A635" s="273">
        <v>6</v>
      </c>
      <c r="B635" s="17" t="s">
        <v>53</v>
      </c>
      <c r="C635" s="18">
        <v>1</v>
      </c>
      <c r="D635" s="18">
        <v>1</v>
      </c>
      <c r="E635" s="26"/>
      <c r="F635" s="273"/>
      <c r="G635" s="273"/>
      <c r="H635" s="277"/>
      <c r="I635" s="273"/>
    </row>
    <row r="636" s="267" customFormat="1" ht="31.2" spans="1:9">
      <c r="A636" s="273" t="s">
        <v>503</v>
      </c>
      <c r="B636" s="273"/>
      <c r="C636" s="273"/>
      <c r="D636" s="273"/>
      <c r="E636" s="273"/>
      <c r="F636" s="273"/>
      <c r="G636" s="273"/>
      <c r="H636" s="274" t="s">
        <v>504</v>
      </c>
      <c r="I636" s="275" t="s">
        <v>4</v>
      </c>
    </row>
    <row r="637" s="267" customFormat="1" ht="15.6" spans="1:9">
      <c r="A637" s="276" t="s">
        <v>5</v>
      </c>
      <c r="B637" s="12" t="s">
        <v>6</v>
      </c>
      <c r="C637" s="13" t="s">
        <v>15</v>
      </c>
      <c r="D637" s="13"/>
      <c r="E637" s="13"/>
      <c r="F637" s="13"/>
      <c r="G637" s="13"/>
      <c r="H637" s="277"/>
      <c r="I637" s="273"/>
    </row>
    <row r="638" s="267" customFormat="1" ht="15.6" spans="1:9">
      <c r="A638" s="273"/>
      <c r="B638" s="15" t="s">
        <v>16</v>
      </c>
      <c r="C638" s="13" t="s">
        <v>17</v>
      </c>
      <c r="D638" s="13" t="s">
        <v>18</v>
      </c>
      <c r="E638" s="13" t="s">
        <v>19</v>
      </c>
      <c r="F638" s="13" t="s">
        <v>20</v>
      </c>
      <c r="G638" s="13" t="s">
        <v>21</v>
      </c>
      <c r="H638" s="277"/>
      <c r="I638" s="273"/>
    </row>
    <row r="639" s="267" customFormat="1" ht="15.6" spans="1:9">
      <c r="A639" s="273">
        <v>1</v>
      </c>
      <c r="B639" s="15" t="s">
        <v>23</v>
      </c>
      <c r="C639" s="43"/>
      <c r="D639" s="18">
        <v>9</v>
      </c>
      <c r="E639" s="43"/>
      <c r="F639" s="43"/>
      <c r="G639" s="43"/>
      <c r="H639" s="277"/>
      <c r="I639" s="273"/>
    </row>
    <row r="640" s="267" customFormat="1" ht="15.6" spans="1:9">
      <c r="A640" s="273"/>
      <c r="B640" s="12" t="s">
        <v>6</v>
      </c>
      <c r="C640" s="13" t="s">
        <v>24</v>
      </c>
      <c r="D640" s="13"/>
      <c r="E640" s="13"/>
      <c r="F640" s="13"/>
      <c r="G640" s="13"/>
      <c r="H640" s="277"/>
      <c r="I640" s="273"/>
    </row>
    <row r="641" s="267" customFormat="1" ht="15.6" spans="1:9">
      <c r="A641" s="273"/>
      <c r="B641" s="15" t="s">
        <v>16</v>
      </c>
      <c r="C641" s="13" t="s">
        <v>17</v>
      </c>
      <c r="D641" s="13" t="s">
        <v>18</v>
      </c>
      <c r="E641" s="13" t="s">
        <v>19</v>
      </c>
      <c r="F641" s="13" t="s">
        <v>20</v>
      </c>
      <c r="G641" s="13" t="s">
        <v>21</v>
      </c>
      <c r="H641" s="277"/>
      <c r="I641" s="273"/>
    </row>
    <row r="642" s="267" customFormat="1" ht="15.6" spans="1:9">
      <c r="A642" s="273">
        <v>2</v>
      </c>
      <c r="B642" s="17" t="s">
        <v>107</v>
      </c>
      <c r="C642" s="18">
        <v>8</v>
      </c>
      <c r="D642" s="43"/>
      <c r="E642" s="43"/>
      <c r="F642" s="13"/>
      <c r="G642" s="13"/>
      <c r="H642" s="277"/>
      <c r="I642" s="273"/>
    </row>
    <row r="643" s="267" customFormat="1" ht="15.6" spans="1:9">
      <c r="A643" s="273">
        <v>3</v>
      </c>
      <c r="B643" s="17" t="s">
        <v>389</v>
      </c>
      <c r="C643" s="18">
        <v>1</v>
      </c>
      <c r="D643" s="18">
        <v>9</v>
      </c>
      <c r="E643" s="18">
        <v>2</v>
      </c>
      <c r="F643" s="43"/>
      <c r="G643" s="43"/>
      <c r="H643" s="277"/>
      <c r="I643" s="273"/>
    </row>
    <row r="644" s="267" customFormat="1" ht="15.6" spans="1:9">
      <c r="A644" s="273">
        <v>4</v>
      </c>
      <c r="B644" s="17" t="s">
        <v>203</v>
      </c>
      <c r="C644" s="43"/>
      <c r="D644" s="18">
        <v>1</v>
      </c>
      <c r="E644" s="43"/>
      <c r="F644" s="43"/>
      <c r="G644" s="43"/>
      <c r="H644" s="277"/>
      <c r="I644" s="273"/>
    </row>
    <row r="645" s="267" customFormat="1" ht="15.6" spans="1:9">
      <c r="A645" s="273">
        <v>5</v>
      </c>
      <c r="B645" s="17" t="s">
        <v>124</v>
      </c>
      <c r="C645" s="43"/>
      <c r="D645" s="18">
        <v>3</v>
      </c>
      <c r="E645" s="43"/>
      <c r="F645" s="43"/>
      <c r="G645" s="43"/>
      <c r="H645" s="277"/>
      <c r="I645" s="273"/>
    </row>
    <row r="646" s="267" customFormat="1" ht="15.6" spans="1:9">
      <c r="A646" s="273">
        <v>6</v>
      </c>
      <c r="B646" s="17" t="s">
        <v>29</v>
      </c>
      <c r="C646" s="43"/>
      <c r="D646" s="43"/>
      <c r="E646" s="18">
        <v>7</v>
      </c>
      <c r="F646" s="43"/>
      <c r="G646" s="43"/>
      <c r="H646" s="277"/>
      <c r="I646" s="273"/>
    </row>
    <row r="647" s="267" customFormat="1" ht="15.6" spans="1:9">
      <c r="A647" s="273"/>
      <c r="B647" s="19" t="s">
        <v>6</v>
      </c>
      <c r="C647" s="20" t="s">
        <v>7</v>
      </c>
      <c r="D647" s="20"/>
      <c r="E647" s="20"/>
      <c r="F647" s="273"/>
      <c r="G647" s="273"/>
      <c r="H647" s="277"/>
      <c r="I647" s="273"/>
    </row>
    <row r="648" s="267" customFormat="1" ht="15.6" spans="1:9">
      <c r="A648" s="273"/>
      <c r="B648" s="19"/>
      <c r="C648" s="20"/>
      <c r="D648" s="20"/>
      <c r="E648" s="20"/>
      <c r="F648" s="273"/>
      <c r="G648" s="273"/>
      <c r="H648" s="277"/>
      <c r="I648" s="273"/>
    </row>
    <row r="649" s="267" customFormat="1" ht="15.6" spans="1:9">
      <c r="A649" s="273"/>
      <c r="B649" s="21" t="s">
        <v>8</v>
      </c>
      <c r="C649" s="22" t="s">
        <v>9</v>
      </c>
      <c r="D649" s="22" t="s">
        <v>10</v>
      </c>
      <c r="E649" s="22" t="s">
        <v>11</v>
      </c>
      <c r="F649" s="273"/>
      <c r="G649" s="273"/>
      <c r="H649" s="277"/>
      <c r="I649" s="273"/>
    </row>
    <row r="650" s="267" customFormat="1" ht="15.6" spans="1:9">
      <c r="A650" s="273">
        <v>7</v>
      </c>
      <c r="B650" s="21" t="s">
        <v>91</v>
      </c>
      <c r="C650" s="23">
        <v>188.2</v>
      </c>
      <c r="D650" s="24"/>
      <c r="E650" s="24"/>
      <c r="F650" s="273"/>
      <c r="G650" s="273"/>
      <c r="H650" s="277"/>
      <c r="I650" s="273"/>
    </row>
    <row r="651" s="267" customFormat="1" ht="15.6" spans="1:9">
      <c r="A651" s="273">
        <v>8</v>
      </c>
      <c r="B651" s="21" t="s">
        <v>92</v>
      </c>
      <c r="C651" s="23">
        <v>93.8</v>
      </c>
      <c r="D651" s="24"/>
      <c r="E651" s="24"/>
      <c r="F651" s="273"/>
      <c r="G651" s="273"/>
      <c r="H651" s="277"/>
      <c r="I651" s="273"/>
    </row>
    <row r="652" s="267" customFormat="1" ht="15.6" spans="1:9">
      <c r="A652" s="273"/>
      <c r="B652" s="25" t="s">
        <v>128</v>
      </c>
      <c r="C652" s="26">
        <v>79</v>
      </c>
      <c r="D652" s="26"/>
      <c r="E652" s="26"/>
      <c r="F652" s="273"/>
      <c r="G652" s="273"/>
      <c r="H652" s="277"/>
      <c r="I652" s="273"/>
    </row>
    <row r="653" s="267" customFormat="1" ht="15.6" spans="1:9">
      <c r="A653" s="273"/>
      <c r="B653" s="25" t="s">
        <v>40</v>
      </c>
      <c r="C653" s="26" t="s">
        <v>41</v>
      </c>
      <c r="D653" s="26"/>
      <c r="E653" s="26"/>
      <c r="F653" s="273"/>
      <c r="G653" s="273"/>
      <c r="H653" s="277"/>
      <c r="I653" s="273"/>
    </row>
    <row r="654" s="267" customFormat="1" ht="15.6" spans="1:9">
      <c r="A654" s="273"/>
      <c r="B654" s="25"/>
      <c r="C654" s="13" t="s">
        <v>42</v>
      </c>
      <c r="D654" s="13" t="s">
        <v>43</v>
      </c>
      <c r="E654" s="13" t="s">
        <v>44</v>
      </c>
      <c r="F654" s="273"/>
      <c r="G654" s="273"/>
      <c r="H654" s="277"/>
      <c r="I654" s="273"/>
    </row>
    <row r="655" s="267" customFormat="1" ht="15.6" spans="1:9">
      <c r="A655" s="273">
        <v>9</v>
      </c>
      <c r="B655" s="15" t="s">
        <v>334</v>
      </c>
      <c r="C655" s="16"/>
      <c r="D655" s="16"/>
      <c r="E655" s="18">
        <v>60.9</v>
      </c>
      <c r="F655" s="273"/>
      <c r="G655" s="273"/>
      <c r="H655" s="277"/>
      <c r="I655" s="273"/>
    </row>
    <row r="656" s="267" customFormat="1" ht="15.6" spans="1:9">
      <c r="A656" s="273"/>
      <c r="B656" s="25" t="s">
        <v>40</v>
      </c>
      <c r="C656" s="26" t="s">
        <v>46</v>
      </c>
      <c r="D656" s="273"/>
      <c r="E656" s="273"/>
      <c r="F656" s="273"/>
      <c r="G656" s="273"/>
      <c r="H656" s="277"/>
      <c r="I656" s="273"/>
    </row>
    <row r="657" s="267" customFormat="1" ht="15.6" spans="1:9">
      <c r="A657" s="273"/>
      <c r="B657" s="25"/>
      <c r="C657" s="26" t="s">
        <v>47</v>
      </c>
      <c r="D657" s="273"/>
      <c r="E657" s="273"/>
      <c r="F657" s="273"/>
      <c r="G657" s="273"/>
      <c r="H657" s="277"/>
      <c r="I657" s="273"/>
    </row>
    <row r="658" s="267" customFormat="1" ht="15.6" spans="1:9">
      <c r="A658" s="273">
        <v>10</v>
      </c>
      <c r="B658" s="27" t="s">
        <v>458</v>
      </c>
      <c r="C658" s="18">
        <v>31.5</v>
      </c>
      <c r="D658" s="273"/>
      <c r="E658" s="273"/>
      <c r="F658" s="273"/>
      <c r="G658" s="273"/>
      <c r="H658" s="277"/>
      <c r="I658" s="273"/>
    </row>
    <row r="659" s="267" customFormat="1" ht="15.6" spans="1:9">
      <c r="A659" s="273">
        <v>11</v>
      </c>
      <c r="B659" s="27" t="s">
        <v>48</v>
      </c>
      <c r="C659" s="18">
        <v>50.4</v>
      </c>
      <c r="D659" s="273"/>
      <c r="E659" s="273"/>
      <c r="F659" s="273"/>
      <c r="G659" s="273"/>
      <c r="H659" s="277"/>
      <c r="I659" s="273"/>
    </row>
    <row r="660" s="267" customFormat="1" ht="15.6" spans="1:9">
      <c r="A660" s="273">
        <v>12</v>
      </c>
      <c r="B660" s="27" t="s">
        <v>246</v>
      </c>
      <c r="C660" s="18">
        <v>7.4</v>
      </c>
      <c r="D660" s="273"/>
      <c r="E660" s="273"/>
      <c r="F660" s="273"/>
      <c r="G660" s="273"/>
      <c r="H660" s="277"/>
      <c r="I660" s="273"/>
    </row>
    <row r="661" s="267" customFormat="1" ht="15.6" spans="1:9">
      <c r="A661" s="273"/>
      <c r="B661" s="12" t="s">
        <v>6</v>
      </c>
      <c r="C661" s="26" t="s">
        <v>49</v>
      </c>
      <c r="D661" s="26"/>
      <c r="E661" s="26"/>
      <c r="F661" s="273"/>
      <c r="G661" s="273"/>
      <c r="H661" s="277"/>
      <c r="I661" s="273"/>
    </row>
    <row r="662" s="267" customFormat="1" ht="15.6" spans="1:9">
      <c r="A662" s="273"/>
      <c r="B662" s="15" t="s">
        <v>50</v>
      </c>
      <c r="C662" s="26">
        <v>100</v>
      </c>
      <c r="D662" s="26">
        <v>200</v>
      </c>
      <c r="E662" s="26" t="s">
        <v>51</v>
      </c>
      <c r="F662" s="273"/>
      <c r="G662" s="273"/>
      <c r="H662" s="277"/>
      <c r="I662" s="273"/>
    </row>
    <row r="663" s="267" customFormat="1" ht="15.6" spans="1:9">
      <c r="A663" s="273">
        <v>14</v>
      </c>
      <c r="B663" s="17" t="s">
        <v>53</v>
      </c>
      <c r="C663" s="43"/>
      <c r="D663" s="18">
        <v>1</v>
      </c>
      <c r="E663" s="43"/>
      <c r="F663" s="273"/>
      <c r="G663" s="273"/>
      <c r="H663" s="277"/>
      <c r="I663" s="273"/>
    </row>
    <row r="664" s="267" customFormat="1" ht="31.2" spans="1:9">
      <c r="A664" s="273" t="s">
        <v>505</v>
      </c>
      <c r="B664" s="273"/>
      <c r="C664" s="273"/>
      <c r="D664" s="273"/>
      <c r="E664" s="273"/>
      <c r="F664" s="273"/>
      <c r="G664" s="273"/>
      <c r="H664" s="284" t="s">
        <v>506</v>
      </c>
      <c r="I664" s="275" t="s">
        <v>4</v>
      </c>
    </row>
    <row r="665" s="267" customFormat="1" ht="15.6" spans="1:9">
      <c r="A665" s="276" t="s">
        <v>5</v>
      </c>
      <c r="B665" s="12" t="s">
        <v>6</v>
      </c>
      <c r="C665" s="13" t="s">
        <v>15</v>
      </c>
      <c r="D665" s="13"/>
      <c r="E665" s="13"/>
      <c r="F665" s="13"/>
      <c r="G665" s="13"/>
      <c r="H665" s="277"/>
      <c r="I665" s="273"/>
    </row>
    <row r="666" s="267" customFormat="1" ht="15.6" spans="1:9">
      <c r="A666" s="273"/>
      <c r="B666" s="15" t="s">
        <v>16</v>
      </c>
      <c r="C666" s="13" t="s">
        <v>17</v>
      </c>
      <c r="D666" s="13" t="s">
        <v>18</v>
      </c>
      <c r="E666" s="13" t="s">
        <v>19</v>
      </c>
      <c r="F666" s="13" t="s">
        <v>20</v>
      </c>
      <c r="G666" s="13" t="s">
        <v>21</v>
      </c>
      <c r="H666" s="277"/>
      <c r="I666" s="273"/>
    </row>
    <row r="667" s="267" customFormat="1" ht="15.6" spans="1:9">
      <c r="A667" s="273">
        <v>1</v>
      </c>
      <c r="B667" s="15" t="s">
        <v>140</v>
      </c>
      <c r="C667" s="18">
        <v>6</v>
      </c>
      <c r="D667" s="43"/>
      <c r="E667" s="43"/>
      <c r="F667" s="43"/>
      <c r="G667" s="43"/>
      <c r="H667" s="277"/>
      <c r="I667" s="273"/>
    </row>
    <row r="668" s="267" customFormat="1" ht="15.6" spans="1:9">
      <c r="A668" s="273">
        <v>2</v>
      </c>
      <c r="B668" s="15" t="s">
        <v>89</v>
      </c>
      <c r="C668" s="43"/>
      <c r="D668" s="18">
        <v>1</v>
      </c>
      <c r="E668" s="18">
        <v>4</v>
      </c>
      <c r="F668" s="18">
        <v>2</v>
      </c>
      <c r="G668" s="43"/>
      <c r="H668" s="277"/>
      <c r="I668" s="273"/>
    </row>
    <row r="669" s="267" customFormat="1" ht="15.6" spans="1:9">
      <c r="A669" s="273"/>
      <c r="B669" s="12" t="s">
        <v>6</v>
      </c>
      <c r="C669" s="13" t="s">
        <v>24</v>
      </c>
      <c r="D669" s="13"/>
      <c r="E669" s="13"/>
      <c r="F669" s="13"/>
      <c r="G669" s="13"/>
      <c r="H669" s="277"/>
      <c r="I669" s="273"/>
    </row>
    <row r="670" s="267" customFormat="1" ht="15.6" spans="1:9">
      <c r="A670" s="273"/>
      <c r="B670" s="15" t="s">
        <v>16</v>
      </c>
      <c r="C670" s="13" t="s">
        <v>17</v>
      </c>
      <c r="D670" s="13" t="s">
        <v>18</v>
      </c>
      <c r="E670" s="13" t="s">
        <v>19</v>
      </c>
      <c r="F670" s="13" t="s">
        <v>20</v>
      </c>
      <c r="G670" s="13" t="s">
        <v>21</v>
      </c>
      <c r="H670" s="277"/>
      <c r="I670" s="273"/>
    </row>
    <row r="671" s="267" customFormat="1" ht="15.6" spans="1:9">
      <c r="A671" s="273">
        <v>3</v>
      </c>
      <c r="B671" s="17" t="s">
        <v>61</v>
      </c>
      <c r="C671" s="18">
        <v>9</v>
      </c>
      <c r="D671" s="43"/>
      <c r="E671" s="43"/>
      <c r="F671" s="43"/>
      <c r="G671" s="43"/>
      <c r="H671" s="277"/>
      <c r="I671" s="273"/>
    </row>
    <row r="672" s="267" customFormat="1" ht="15.6" spans="1:9">
      <c r="A672" s="273">
        <v>4</v>
      </c>
      <c r="B672" s="17" t="s">
        <v>107</v>
      </c>
      <c r="C672" s="18">
        <v>1</v>
      </c>
      <c r="D672" s="43"/>
      <c r="E672" s="43"/>
      <c r="F672" s="43"/>
      <c r="G672" s="43"/>
      <c r="H672" s="277"/>
      <c r="I672" s="273"/>
    </row>
    <row r="673" s="267" customFormat="1" ht="15.6" spans="1:9">
      <c r="A673" s="273">
        <v>5</v>
      </c>
      <c r="B673" s="17" t="s">
        <v>116</v>
      </c>
      <c r="C673" s="43"/>
      <c r="D673" s="43"/>
      <c r="E673" s="18">
        <v>1</v>
      </c>
      <c r="F673" s="43"/>
      <c r="G673" s="43"/>
      <c r="H673" s="277"/>
      <c r="I673" s="273"/>
    </row>
    <row r="674" s="267" customFormat="1" ht="15.6" spans="1:9">
      <c r="A674" s="273">
        <v>6</v>
      </c>
      <c r="B674" s="17" t="s">
        <v>124</v>
      </c>
      <c r="C674" s="18">
        <v>6</v>
      </c>
      <c r="D674" s="18">
        <v>6</v>
      </c>
      <c r="E674" s="43"/>
      <c r="F674" s="43"/>
      <c r="G674" s="43"/>
      <c r="H674" s="277"/>
      <c r="I674" s="273"/>
    </row>
    <row r="675" s="267" customFormat="1" ht="15.6" spans="1:9">
      <c r="A675" s="273"/>
      <c r="B675" s="12" t="s">
        <v>6</v>
      </c>
      <c r="C675" s="13" t="s">
        <v>30</v>
      </c>
      <c r="D675" s="13"/>
      <c r="E675" s="13"/>
      <c r="F675" s="13"/>
      <c r="G675" s="273"/>
      <c r="H675" s="277"/>
      <c r="I675" s="273"/>
    </row>
    <row r="676" s="267" customFormat="1" ht="15.6" spans="1:9">
      <c r="A676" s="273"/>
      <c r="B676" s="15" t="s">
        <v>8</v>
      </c>
      <c r="C676" s="13">
        <v>100</v>
      </c>
      <c r="D676" s="13">
        <v>200</v>
      </c>
      <c r="E676" s="13">
        <v>300</v>
      </c>
      <c r="F676" s="13" t="s">
        <v>31</v>
      </c>
      <c r="G676" s="273"/>
      <c r="H676" s="277"/>
      <c r="I676" s="273"/>
    </row>
    <row r="677" s="267" customFormat="1" ht="15.6" spans="1:9">
      <c r="A677" s="273">
        <v>7</v>
      </c>
      <c r="B677" s="17" t="s">
        <v>32</v>
      </c>
      <c r="C677" s="43"/>
      <c r="D677" s="18">
        <v>8</v>
      </c>
      <c r="E677" s="18">
        <v>10</v>
      </c>
      <c r="F677" s="43"/>
      <c r="G677" s="273"/>
      <c r="H677" s="277"/>
      <c r="I677" s="273"/>
    </row>
    <row r="678" s="267" customFormat="1" ht="15.6" spans="1:9">
      <c r="A678" s="273">
        <v>8</v>
      </c>
      <c r="B678" s="17" t="s">
        <v>110</v>
      </c>
      <c r="C678" s="43"/>
      <c r="D678" s="43"/>
      <c r="E678" s="18">
        <v>2</v>
      </c>
      <c r="F678" s="43"/>
      <c r="G678" s="273"/>
      <c r="H678" s="277"/>
      <c r="I678" s="273"/>
    </row>
    <row r="679" s="267" customFormat="1" ht="15.6" spans="1:9">
      <c r="A679" s="273"/>
      <c r="B679" s="12" t="s">
        <v>6</v>
      </c>
      <c r="C679" s="13" t="s">
        <v>35</v>
      </c>
      <c r="D679" s="13"/>
      <c r="E679" s="13"/>
      <c r="F679" s="13"/>
      <c r="G679" s="273"/>
      <c r="H679" s="277"/>
      <c r="I679" s="273"/>
    </row>
    <row r="680" s="267" customFormat="1" ht="15.6" spans="1:9">
      <c r="A680" s="273"/>
      <c r="B680" s="15" t="s">
        <v>8</v>
      </c>
      <c r="C680" s="13">
        <v>100</v>
      </c>
      <c r="D680" s="13">
        <v>200</v>
      </c>
      <c r="E680" s="13">
        <v>300</v>
      </c>
      <c r="F680" s="13" t="s">
        <v>31</v>
      </c>
      <c r="G680" s="273"/>
      <c r="H680" s="277"/>
      <c r="I680" s="273"/>
    </row>
    <row r="681" s="267" customFormat="1" ht="15.6" spans="1:9">
      <c r="A681" s="273">
        <v>9</v>
      </c>
      <c r="B681" s="17" t="s">
        <v>142</v>
      </c>
      <c r="C681" s="43"/>
      <c r="D681" s="18">
        <v>2</v>
      </c>
      <c r="E681" s="43"/>
      <c r="F681" s="43"/>
      <c r="G681" s="273"/>
      <c r="H681" s="277"/>
      <c r="I681" s="273"/>
    </row>
    <row r="682" s="267" customFormat="1" ht="15.6" spans="1:9">
      <c r="A682" s="273"/>
      <c r="B682" s="19" t="s">
        <v>6</v>
      </c>
      <c r="C682" s="20" t="s">
        <v>7</v>
      </c>
      <c r="D682" s="20"/>
      <c r="E682" s="20"/>
      <c r="F682" s="273"/>
      <c r="G682" s="273"/>
      <c r="H682" s="277"/>
      <c r="I682" s="273"/>
    </row>
    <row r="683" s="267" customFormat="1" ht="15.6" spans="1:9">
      <c r="A683" s="273"/>
      <c r="B683" s="19"/>
      <c r="C683" s="20"/>
      <c r="D683" s="20"/>
      <c r="E683" s="20"/>
      <c r="F683" s="273"/>
      <c r="G683" s="273"/>
      <c r="H683" s="277"/>
      <c r="I683" s="273"/>
    </row>
    <row r="684" s="267" customFormat="1" ht="15.6" spans="1:9">
      <c r="A684" s="273"/>
      <c r="B684" s="21" t="s">
        <v>8</v>
      </c>
      <c r="C684" s="22" t="s">
        <v>9</v>
      </c>
      <c r="D684" s="22" t="s">
        <v>10</v>
      </c>
      <c r="E684" s="22" t="s">
        <v>11</v>
      </c>
      <c r="F684" s="273"/>
      <c r="G684" s="273"/>
      <c r="H684" s="277"/>
      <c r="I684" s="273"/>
    </row>
    <row r="685" s="267" customFormat="1" ht="15.6" spans="1:9">
      <c r="A685" s="273">
        <v>10</v>
      </c>
      <c r="B685" s="21" t="s">
        <v>38</v>
      </c>
      <c r="C685" s="23">
        <v>175.4</v>
      </c>
      <c r="D685" s="24"/>
      <c r="E685" s="24"/>
      <c r="F685" s="273"/>
      <c r="G685" s="273"/>
      <c r="H685" s="277"/>
      <c r="I685" s="273"/>
    </row>
    <row r="686" s="267" customFormat="1" ht="15.6" spans="1:9">
      <c r="A686" s="273">
        <v>11</v>
      </c>
      <c r="B686" s="21" t="s">
        <v>91</v>
      </c>
      <c r="C686" s="23">
        <v>34.5</v>
      </c>
      <c r="D686" s="24"/>
      <c r="E686" s="24"/>
      <c r="F686" s="273"/>
      <c r="G686" s="273"/>
      <c r="H686" s="277"/>
      <c r="I686" s="273"/>
    </row>
    <row r="687" s="267" customFormat="1" ht="15.6" spans="1:9">
      <c r="A687" s="273">
        <v>12</v>
      </c>
      <c r="B687" s="21" t="s">
        <v>80</v>
      </c>
      <c r="C687" s="23">
        <v>13.3</v>
      </c>
      <c r="D687" s="24"/>
      <c r="E687" s="24"/>
      <c r="F687" s="273"/>
      <c r="G687" s="273"/>
      <c r="H687" s="277"/>
      <c r="I687" s="273"/>
    </row>
    <row r="688" s="267" customFormat="1" ht="15.6" spans="1:9">
      <c r="A688" s="273"/>
      <c r="B688" s="25" t="s">
        <v>40</v>
      </c>
      <c r="C688" s="26" t="s">
        <v>41</v>
      </c>
      <c r="D688" s="26"/>
      <c r="E688" s="26"/>
      <c r="F688" s="273"/>
      <c r="G688" s="273"/>
      <c r="H688" s="277"/>
      <c r="I688" s="273"/>
    </row>
    <row r="689" s="267" customFormat="1" ht="15.6" spans="1:9">
      <c r="A689" s="273"/>
      <c r="B689" s="25"/>
      <c r="C689" s="13" t="s">
        <v>42</v>
      </c>
      <c r="D689" s="13" t="s">
        <v>43</v>
      </c>
      <c r="E689" s="13" t="s">
        <v>44</v>
      </c>
      <c r="F689" s="273"/>
      <c r="G689" s="273"/>
      <c r="H689" s="277"/>
      <c r="I689" s="273"/>
    </row>
    <row r="690" s="267" customFormat="1" ht="15.6" spans="1:9">
      <c r="A690" s="273">
        <v>13</v>
      </c>
      <c r="B690" s="15" t="s">
        <v>45</v>
      </c>
      <c r="C690" s="16"/>
      <c r="D690" s="16"/>
      <c r="E690" s="18">
        <v>41.1</v>
      </c>
      <c r="F690" s="273"/>
      <c r="G690" s="273"/>
      <c r="H690" s="277"/>
      <c r="I690" s="273"/>
    </row>
    <row r="691" s="267" customFormat="1" ht="15.6" spans="1:9">
      <c r="A691" s="273"/>
      <c r="B691" s="25" t="s">
        <v>40</v>
      </c>
      <c r="C691" s="26" t="s">
        <v>46</v>
      </c>
      <c r="D691" s="273"/>
      <c r="E691" s="273"/>
      <c r="F691" s="273"/>
      <c r="G691" s="273"/>
      <c r="H691" s="277"/>
      <c r="I691" s="273"/>
    </row>
    <row r="692" s="267" customFormat="1" ht="15.6" spans="1:9">
      <c r="A692" s="273"/>
      <c r="B692" s="25"/>
      <c r="C692" s="26" t="s">
        <v>47</v>
      </c>
      <c r="D692" s="273"/>
      <c r="E692" s="273"/>
      <c r="F692" s="273"/>
      <c r="G692" s="273"/>
      <c r="H692" s="277"/>
      <c r="I692" s="273"/>
    </row>
    <row r="693" s="267" customFormat="1" ht="15.6" spans="1:9">
      <c r="A693" s="273">
        <v>14</v>
      </c>
      <c r="B693" s="27" t="s">
        <v>350</v>
      </c>
      <c r="C693" s="18">
        <v>59.3</v>
      </c>
      <c r="D693" s="273"/>
      <c r="E693" s="273"/>
      <c r="F693" s="273"/>
      <c r="G693" s="273"/>
      <c r="H693" s="277"/>
      <c r="I693" s="273"/>
    </row>
    <row r="694" s="267" customFormat="1" ht="15.6" spans="1:9">
      <c r="A694" s="273">
        <v>15</v>
      </c>
      <c r="B694" s="27" t="s">
        <v>258</v>
      </c>
      <c r="C694" s="18">
        <v>11.2</v>
      </c>
      <c r="D694" s="273"/>
      <c r="E694" s="273"/>
      <c r="F694" s="273"/>
      <c r="G694" s="273"/>
      <c r="H694" s="277"/>
      <c r="I694" s="273"/>
    </row>
    <row r="695" s="267" customFormat="1" ht="15.6" spans="1:9">
      <c r="A695" s="273">
        <v>16</v>
      </c>
      <c r="B695" s="27" t="s">
        <v>48</v>
      </c>
      <c r="C695" s="18">
        <v>53.4</v>
      </c>
      <c r="D695" s="273"/>
      <c r="E695" s="273"/>
      <c r="F695" s="273"/>
      <c r="G695" s="273"/>
      <c r="H695" s="277"/>
      <c r="I695" s="273"/>
    </row>
    <row r="696" s="267" customFormat="1" ht="15.6" spans="1:9">
      <c r="A696" s="273"/>
      <c r="B696" s="25" t="s">
        <v>179</v>
      </c>
      <c r="C696" s="26">
        <v>15.2</v>
      </c>
      <c r="D696" s="26"/>
      <c r="E696" s="26"/>
      <c r="F696" s="273"/>
      <c r="G696" s="273"/>
      <c r="H696" s="277"/>
      <c r="I696" s="273"/>
    </row>
    <row r="697" s="267" customFormat="1" ht="15.6" spans="1:9">
      <c r="A697" s="273"/>
      <c r="B697" s="12" t="s">
        <v>6</v>
      </c>
      <c r="C697" s="26" t="s">
        <v>49</v>
      </c>
      <c r="D697" s="26"/>
      <c r="E697" s="26"/>
      <c r="F697" s="273"/>
      <c r="G697" s="273"/>
      <c r="H697" s="277"/>
      <c r="I697" s="273"/>
    </row>
    <row r="698" s="267" customFormat="1" ht="15.6" spans="1:9">
      <c r="A698" s="273"/>
      <c r="B698" s="15" t="s">
        <v>50</v>
      </c>
      <c r="C698" s="26">
        <v>100</v>
      </c>
      <c r="D698" s="26">
        <v>200</v>
      </c>
      <c r="E698" s="26" t="s">
        <v>51</v>
      </c>
      <c r="F698" s="273"/>
      <c r="G698" s="273"/>
      <c r="H698" s="277"/>
      <c r="I698" s="273"/>
    </row>
    <row r="699" s="267" customFormat="1" ht="15.6" spans="1:9">
      <c r="A699" s="273">
        <v>18</v>
      </c>
      <c r="B699" s="17" t="s">
        <v>53</v>
      </c>
      <c r="C699" s="18">
        <v>3</v>
      </c>
      <c r="D699" s="18">
        <v>1</v>
      </c>
      <c r="E699" s="43"/>
      <c r="F699" s="273"/>
      <c r="G699" s="273"/>
      <c r="H699" s="277"/>
      <c r="I699" s="273"/>
    </row>
    <row r="700" s="267" customFormat="1" ht="15.6" spans="1:9">
      <c r="A700" s="273">
        <v>19</v>
      </c>
      <c r="B700" s="17" t="s">
        <v>55</v>
      </c>
      <c r="C700" s="43"/>
      <c r="D700" s="18">
        <v>1</v>
      </c>
      <c r="E700" s="43"/>
      <c r="F700" s="273"/>
      <c r="G700" s="273"/>
      <c r="H700" s="277"/>
      <c r="I700" s="273"/>
    </row>
    <row r="701" s="267" customFormat="1" ht="31.2" spans="1:9">
      <c r="A701" s="273" t="s">
        <v>507</v>
      </c>
      <c r="B701" s="273"/>
      <c r="C701" s="273"/>
      <c r="D701" s="273"/>
      <c r="E701" s="273"/>
      <c r="F701" s="273"/>
      <c r="G701" s="273"/>
      <c r="H701" s="284" t="s">
        <v>508</v>
      </c>
      <c r="I701" s="275" t="s">
        <v>4</v>
      </c>
    </row>
    <row r="702" s="267" customFormat="1" ht="15.6" spans="1:9">
      <c r="A702" s="276" t="s">
        <v>5</v>
      </c>
      <c r="B702" s="12" t="s">
        <v>6</v>
      </c>
      <c r="C702" s="13" t="s">
        <v>24</v>
      </c>
      <c r="D702" s="13"/>
      <c r="E702" s="13"/>
      <c r="F702" s="13"/>
      <c r="G702" s="13"/>
      <c r="H702" s="277"/>
      <c r="I702" s="273"/>
    </row>
    <row r="703" s="267" customFormat="1" ht="15.6" spans="1:9">
      <c r="A703" s="273"/>
      <c r="B703" s="15" t="s">
        <v>16</v>
      </c>
      <c r="C703" s="13" t="s">
        <v>17</v>
      </c>
      <c r="D703" s="13" t="s">
        <v>18</v>
      </c>
      <c r="E703" s="13" t="s">
        <v>19</v>
      </c>
      <c r="F703" s="13" t="s">
        <v>20</v>
      </c>
      <c r="G703" s="13" t="s">
        <v>21</v>
      </c>
      <c r="H703" s="277"/>
      <c r="I703" s="273"/>
    </row>
    <row r="704" s="267" customFormat="1" ht="15.6" spans="1:9">
      <c r="A704" s="273">
        <v>1</v>
      </c>
      <c r="B704" s="17" t="s">
        <v>61</v>
      </c>
      <c r="C704" s="18">
        <v>3</v>
      </c>
      <c r="D704" s="43"/>
      <c r="E704" s="43"/>
      <c r="F704" s="43"/>
      <c r="G704" s="43"/>
      <c r="H704" s="277"/>
      <c r="I704" s="273"/>
    </row>
    <row r="705" s="267" customFormat="1" ht="15.6" spans="1:9">
      <c r="A705" s="273"/>
      <c r="B705" s="12" t="s">
        <v>6</v>
      </c>
      <c r="C705" s="13" t="s">
        <v>30</v>
      </c>
      <c r="D705" s="13"/>
      <c r="E705" s="13"/>
      <c r="F705" s="13"/>
      <c r="G705" s="273"/>
      <c r="H705" s="277"/>
      <c r="I705" s="273"/>
    </row>
    <row r="706" s="267" customFormat="1" ht="15.6" spans="1:9">
      <c r="A706" s="273"/>
      <c r="B706" s="15" t="s">
        <v>8</v>
      </c>
      <c r="C706" s="13">
        <v>100</v>
      </c>
      <c r="D706" s="13">
        <v>200</v>
      </c>
      <c r="E706" s="13">
        <v>300</v>
      </c>
      <c r="F706" s="13" t="s">
        <v>31</v>
      </c>
      <c r="G706" s="273"/>
      <c r="H706" s="277"/>
      <c r="I706" s="273"/>
    </row>
    <row r="707" s="267" customFormat="1" ht="15.6" spans="1:9">
      <c r="A707" s="273">
        <v>2</v>
      </c>
      <c r="B707" s="17" t="s">
        <v>32</v>
      </c>
      <c r="C707" s="43"/>
      <c r="D707" s="43"/>
      <c r="E707" s="18">
        <v>24</v>
      </c>
      <c r="F707" s="43"/>
      <c r="G707" s="273"/>
      <c r="H707" s="277"/>
      <c r="I707" s="273"/>
    </row>
    <row r="708" s="267" customFormat="1" ht="15.6" spans="1:9">
      <c r="A708" s="273"/>
      <c r="B708" s="25" t="s">
        <v>40</v>
      </c>
      <c r="C708" s="26" t="s">
        <v>46</v>
      </c>
      <c r="D708" s="273"/>
      <c r="E708" s="273"/>
      <c r="F708" s="273"/>
      <c r="G708" s="273"/>
      <c r="H708" s="277"/>
      <c r="I708" s="273"/>
    </row>
    <row r="709" s="267" customFormat="1" ht="15.6" spans="1:9">
      <c r="A709" s="273"/>
      <c r="B709" s="25"/>
      <c r="C709" s="26" t="s">
        <v>47</v>
      </c>
      <c r="D709" s="273"/>
      <c r="E709" s="273"/>
      <c r="F709" s="273"/>
      <c r="G709" s="273"/>
      <c r="H709" s="277"/>
      <c r="I709" s="273"/>
    </row>
    <row r="710" s="267" customFormat="1" ht="15.6" spans="1:9">
      <c r="A710" s="273">
        <v>3</v>
      </c>
      <c r="B710" s="27" t="s">
        <v>48</v>
      </c>
      <c r="C710" s="18">
        <v>95.8</v>
      </c>
      <c r="D710" s="273"/>
      <c r="E710" s="273"/>
      <c r="F710" s="273"/>
      <c r="G710" s="273"/>
      <c r="H710" s="277"/>
      <c r="I710" s="273"/>
    </row>
    <row r="711" s="267" customFormat="1" ht="31.2" spans="1:9">
      <c r="A711" s="273" t="s">
        <v>509</v>
      </c>
      <c r="B711" s="273"/>
      <c r="C711" s="273"/>
      <c r="D711" s="273"/>
      <c r="E711" s="273"/>
      <c r="F711" s="273"/>
      <c r="G711" s="273"/>
      <c r="H711" s="274" t="s">
        <v>510</v>
      </c>
      <c r="I711" s="275" t="s">
        <v>4</v>
      </c>
    </row>
    <row r="712" s="267" customFormat="1" ht="15.6" spans="1:9">
      <c r="A712" s="276" t="s">
        <v>5</v>
      </c>
      <c r="B712" s="12" t="s">
        <v>6</v>
      </c>
      <c r="C712" s="13" t="s">
        <v>15</v>
      </c>
      <c r="D712" s="13"/>
      <c r="E712" s="13"/>
      <c r="F712" s="13"/>
      <c r="G712" s="13"/>
      <c r="H712" s="277"/>
      <c r="I712" s="273"/>
    </row>
    <row r="713" s="267" customFormat="1" ht="15.6" spans="1:9">
      <c r="A713" s="273"/>
      <c r="B713" s="15" t="s">
        <v>16</v>
      </c>
      <c r="C713" s="13" t="s">
        <v>17</v>
      </c>
      <c r="D713" s="13" t="s">
        <v>18</v>
      </c>
      <c r="E713" s="13" t="s">
        <v>19</v>
      </c>
      <c r="F713" s="13" t="s">
        <v>20</v>
      </c>
      <c r="G713" s="13" t="s">
        <v>21</v>
      </c>
      <c r="H713" s="277"/>
      <c r="I713" s="273"/>
    </row>
    <row r="714" s="267" customFormat="1" ht="15.6" spans="1:9">
      <c r="A714" s="273">
        <v>1</v>
      </c>
      <c r="B714" s="15" t="s">
        <v>60</v>
      </c>
      <c r="C714" s="43"/>
      <c r="D714" s="18">
        <v>3</v>
      </c>
      <c r="E714" s="43"/>
      <c r="F714" s="43"/>
      <c r="G714" s="43"/>
      <c r="H714" s="277"/>
      <c r="I714" s="273"/>
    </row>
    <row r="715" s="267" customFormat="1" ht="15.6" spans="1:9">
      <c r="A715" s="273"/>
      <c r="B715" s="12" t="s">
        <v>6</v>
      </c>
      <c r="C715" s="13" t="s">
        <v>30</v>
      </c>
      <c r="D715" s="13"/>
      <c r="E715" s="13"/>
      <c r="F715" s="13"/>
      <c r="G715" s="273"/>
      <c r="H715" s="277"/>
      <c r="I715" s="273"/>
    </row>
    <row r="716" s="267" customFormat="1" ht="15.6" spans="1:9">
      <c r="A716" s="273"/>
      <c r="B716" s="15" t="s">
        <v>8</v>
      </c>
      <c r="C716" s="13">
        <v>100</v>
      </c>
      <c r="D716" s="13">
        <v>200</v>
      </c>
      <c r="E716" s="13">
        <v>300</v>
      </c>
      <c r="F716" s="13" t="s">
        <v>31</v>
      </c>
      <c r="G716" s="273"/>
      <c r="H716" s="277"/>
      <c r="I716" s="273"/>
    </row>
    <row r="717" s="267" customFormat="1" ht="15.6" spans="1:9">
      <c r="A717" s="273">
        <v>2</v>
      </c>
      <c r="B717" s="17" t="s">
        <v>32</v>
      </c>
      <c r="C717" s="43"/>
      <c r="D717" s="43"/>
      <c r="E717" s="18">
        <v>3</v>
      </c>
      <c r="F717" s="43"/>
      <c r="G717" s="273"/>
      <c r="H717" s="277"/>
      <c r="I717" s="273"/>
    </row>
    <row r="718" s="267" customFormat="1" ht="15.6" spans="1:9">
      <c r="A718" s="273">
        <v>3</v>
      </c>
      <c r="B718" s="17" t="s">
        <v>91</v>
      </c>
      <c r="C718" s="43"/>
      <c r="D718" s="18">
        <v>10</v>
      </c>
      <c r="E718" s="43"/>
      <c r="F718" s="43"/>
      <c r="G718" s="273"/>
      <c r="H718" s="277"/>
      <c r="I718" s="273"/>
    </row>
    <row r="719" s="267" customFormat="1" ht="15.6" spans="1:9">
      <c r="A719" s="273">
        <v>4</v>
      </c>
      <c r="B719" s="17" t="s">
        <v>511</v>
      </c>
      <c r="C719" s="43"/>
      <c r="D719" s="18">
        <v>3</v>
      </c>
      <c r="E719" s="43"/>
      <c r="F719" s="43"/>
      <c r="G719" s="273"/>
      <c r="H719" s="277"/>
      <c r="I719" s="273"/>
    </row>
    <row r="720" s="267" customFormat="1" ht="15.6" spans="1:9">
      <c r="A720" s="273"/>
      <c r="B720" s="19" t="s">
        <v>6</v>
      </c>
      <c r="C720" s="20" t="s">
        <v>7</v>
      </c>
      <c r="D720" s="20"/>
      <c r="E720" s="20"/>
      <c r="F720" s="273"/>
      <c r="G720" s="273"/>
      <c r="H720" s="277"/>
      <c r="I720" s="273"/>
    </row>
    <row r="721" s="267" customFormat="1" ht="15.6" spans="1:9">
      <c r="A721" s="273"/>
      <c r="B721" s="19"/>
      <c r="C721" s="20"/>
      <c r="D721" s="20"/>
      <c r="E721" s="20"/>
      <c r="F721" s="273"/>
      <c r="G721" s="273"/>
      <c r="H721" s="277"/>
      <c r="I721" s="273"/>
    </row>
    <row r="722" s="267" customFormat="1" ht="15.6" spans="1:9">
      <c r="A722" s="273"/>
      <c r="B722" s="21" t="s">
        <v>8</v>
      </c>
      <c r="C722" s="22" t="s">
        <v>9</v>
      </c>
      <c r="D722" s="22" t="s">
        <v>10</v>
      </c>
      <c r="E722" s="22" t="s">
        <v>11</v>
      </c>
      <c r="F722" s="273"/>
      <c r="G722" s="273"/>
      <c r="H722" s="277"/>
      <c r="I722" s="273"/>
    </row>
    <row r="723" s="267" customFormat="1" ht="15.6" spans="1:9">
      <c r="A723" s="273">
        <v>5</v>
      </c>
      <c r="B723" s="27" t="s">
        <v>73</v>
      </c>
      <c r="C723" s="18">
        <v>67.3</v>
      </c>
      <c r="D723" s="24"/>
      <c r="E723" s="24"/>
      <c r="F723" s="273"/>
      <c r="G723" s="273"/>
      <c r="H723" s="277"/>
      <c r="I723" s="273"/>
    </row>
    <row r="724" s="267" customFormat="1" ht="15.6" spans="1:9">
      <c r="A724" s="273"/>
      <c r="B724" s="12" t="s">
        <v>6</v>
      </c>
      <c r="C724" s="26" t="s">
        <v>49</v>
      </c>
      <c r="D724" s="26"/>
      <c r="E724" s="26"/>
      <c r="F724" s="273"/>
      <c r="G724" s="273"/>
      <c r="H724" s="277"/>
      <c r="I724" s="273"/>
    </row>
    <row r="725" s="267" customFormat="1" ht="15.6" spans="1:9">
      <c r="A725" s="273"/>
      <c r="B725" s="15" t="s">
        <v>50</v>
      </c>
      <c r="C725" s="26">
        <v>100</v>
      </c>
      <c r="D725" s="26">
        <v>200</v>
      </c>
      <c r="E725" s="26" t="s">
        <v>51</v>
      </c>
      <c r="F725" s="273"/>
      <c r="G725" s="273"/>
      <c r="H725" s="277"/>
      <c r="I725" s="273"/>
    </row>
    <row r="726" s="267" customFormat="1" ht="15.6" spans="1:9">
      <c r="A726" s="273">
        <v>7</v>
      </c>
      <c r="B726" s="17" t="s">
        <v>169</v>
      </c>
      <c r="C726" s="18">
        <v>1</v>
      </c>
      <c r="D726" s="18">
        <v>1</v>
      </c>
      <c r="E726" s="43"/>
      <c r="F726" s="273"/>
      <c r="G726" s="273"/>
      <c r="H726" s="277"/>
      <c r="I726" s="273"/>
    </row>
    <row r="727" s="267" customFormat="1" ht="15.6" spans="1:9">
      <c r="A727" s="273">
        <v>8</v>
      </c>
      <c r="B727" s="17" t="s">
        <v>55</v>
      </c>
      <c r="C727" s="43"/>
      <c r="D727" s="18">
        <v>2</v>
      </c>
      <c r="E727" s="43"/>
      <c r="F727" s="273"/>
      <c r="G727" s="273"/>
      <c r="H727" s="277"/>
      <c r="I727" s="273"/>
    </row>
    <row r="728" s="267" customFormat="1" ht="31.2" spans="1:9">
      <c r="A728" s="273" t="s">
        <v>512</v>
      </c>
      <c r="B728" s="273"/>
      <c r="C728" s="273"/>
      <c r="D728" s="273"/>
      <c r="E728" s="273"/>
      <c r="F728" s="273"/>
      <c r="G728" s="273"/>
      <c r="H728" s="274" t="s">
        <v>513</v>
      </c>
      <c r="I728" s="275" t="s">
        <v>4</v>
      </c>
    </row>
    <row r="729" s="267" customFormat="1" ht="15.6" spans="1:9">
      <c r="A729" s="276" t="s">
        <v>5</v>
      </c>
      <c r="B729" s="12" t="s">
        <v>6</v>
      </c>
      <c r="C729" s="13" t="s">
        <v>24</v>
      </c>
      <c r="D729" s="13"/>
      <c r="E729" s="13"/>
      <c r="F729" s="13"/>
      <c r="G729" s="13"/>
      <c r="H729" s="277"/>
      <c r="I729" s="273"/>
    </row>
    <row r="730" s="267" customFormat="1" ht="15.6" spans="1:9">
      <c r="A730" s="273"/>
      <c r="B730" s="15" t="s">
        <v>16</v>
      </c>
      <c r="C730" s="13" t="s">
        <v>17</v>
      </c>
      <c r="D730" s="13" t="s">
        <v>18</v>
      </c>
      <c r="E730" s="13" t="s">
        <v>19</v>
      </c>
      <c r="F730" s="13" t="s">
        <v>20</v>
      </c>
      <c r="G730" s="13" t="s">
        <v>21</v>
      </c>
      <c r="H730" s="277"/>
      <c r="I730" s="273"/>
    </row>
    <row r="731" s="267" customFormat="1" ht="15.6" spans="1:9">
      <c r="A731" s="273">
        <v>1</v>
      </c>
      <c r="B731" s="17" t="s">
        <v>433</v>
      </c>
      <c r="C731" s="43"/>
      <c r="D731" s="43"/>
      <c r="E731" s="43"/>
      <c r="F731" s="43"/>
      <c r="G731" s="18">
        <v>1</v>
      </c>
      <c r="H731" s="277"/>
      <c r="I731" s="273"/>
    </row>
    <row r="732" s="267" customFormat="1" ht="15.6" spans="1:9">
      <c r="A732" s="273"/>
      <c r="B732" s="12" t="s">
        <v>6</v>
      </c>
      <c r="C732" s="13" t="s">
        <v>30</v>
      </c>
      <c r="D732" s="13"/>
      <c r="E732" s="13"/>
      <c r="F732" s="13"/>
      <c r="G732" s="273"/>
      <c r="H732" s="277"/>
      <c r="I732" s="273"/>
    </row>
    <row r="733" s="267" customFormat="1" ht="15.6" spans="1:9">
      <c r="A733" s="273"/>
      <c r="B733" s="15" t="s">
        <v>8</v>
      </c>
      <c r="C733" s="13">
        <v>100</v>
      </c>
      <c r="D733" s="13">
        <v>200</v>
      </c>
      <c r="E733" s="13">
        <v>300</v>
      </c>
      <c r="F733" s="13" t="s">
        <v>31</v>
      </c>
      <c r="G733" s="273"/>
      <c r="H733" s="277"/>
      <c r="I733" s="273"/>
    </row>
    <row r="734" s="267" customFormat="1" ht="15.6" spans="1:9">
      <c r="A734" s="273">
        <v>2</v>
      </c>
      <c r="B734" s="17" t="s">
        <v>32</v>
      </c>
      <c r="C734" s="43"/>
      <c r="D734" s="43"/>
      <c r="E734" s="18">
        <v>2</v>
      </c>
      <c r="F734" s="43"/>
      <c r="G734" s="273"/>
      <c r="H734" s="277"/>
      <c r="I734" s="273"/>
    </row>
    <row r="735" s="267" customFormat="1" ht="15.6" spans="1:9">
      <c r="A735" s="273"/>
      <c r="B735" s="12" t="s">
        <v>6</v>
      </c>
      <c r="C735" s="13" t="s">
        <v>35</v>
      </c>
      <c r="D735" s="13"/>
      <c r="E735" s="13"/>
      <c r="F735" s="13"/>
      <c r="G735" s="273"/>
      <c r="H735" s="277"/>
      <c r="I735" s="273"/>
    </row>
    <row r="736" s="267" customFormat="1" ht="15.6" spans="1:9">
      <c r="A736" s="273"/>
      <c r="B736" s="15" t="s">
        <v>8</v>
      </c>
      <c r="C736" s="13">
        <v>100</v>
      </c>
      <c r="D736" s="13">
        <v>200</v>
      </c>
      <c r="E736" s="13">
        <v>300</v>
      </c>
      <c r="F736" s="13" t="s">
        <v>31</v>
      </c>
      <c r="G736" s="273"/>
      <c r="H736" s="277"/>
      <c r="I736" s="273"/>
    </row>
    <row r="737" s="267" customFormat="1" ht="15.6" spans="1:9">
      <c r="A737" s="273">
        <v>3</v>
      </c>
      <c r="B737" s="17" t="s">
        <v>69</v>
      </c>
      <c r="C737" s="43"/>
      <c r="D737" s="18">
        <v>2</v>
      </c>
      <c r="E737" s="18">
        <v>2</v>
      </c>
      <c r="F737" s="43"/>
      <c r="G737" s="273"/>
      <c r="H737" s="277"/>
      <c r="I737" s="273"/>
    </row>
    <row r="738" s="267" customFormat="1" ht="15.6" spans="1:9">
      <c r="A738" s="273"/>
      <c r="B738" s="19" t="s">
        <v>6</v>
      </c>
      <c r="C738" s="20" t="s">
        <v>37</v>
      </c>
      <c r="D738" s="20"/>
      <c r="E738" s="20"/>
      <c r="F738" s="20" t="s">
        <v>7</v>
      </c>
      <c r="G738" s="20"/>
      <c r="H738" s="20"/>
      <c r="I738" s="273"/>
    </row>
    <row r="739" s="267" customFormat="1" ht="15.6" spans="1:9">
      <c r="A739" s="273"/>
      <c r="B739" s="19"/>
      <c r="C739" s="20"/>
      <c r="D739" s="20"/>
      <c r="E739" s="20"/>
      <c r="F739" s="20"/>
      <c r="G739" s="20"/>
      <c r="H739" s="20"/>
      <c r="I739" s="273"/>
    </row>
    <row r="740" s="267" customFormat="1" ht="15.6" spans="1:9">
      <c r="A740" s="273"/>
      <c r="B740" s="21" t="s">
        <v>8</v>
      </c>
      <c r="C740" s="22" t="s">
        <v>9</v>
      </c>
      <c r="D740" s="22" t="s">
        <v>10</v>
      </c>
      <c r="E740" s="22" t="s">
        <v>11</v>
      </c>
      <c r="F740" s="22" t="s">
        <v>9</v>
      </c>
      <c r="G740" s="22" t="s">
        <v>10</v>
      </c>
      <c r="H740" s="32" t="s">
        <v>11</v>
      </c>
      <c r="I740" s="273"/>
    </row>
    <row r="741" s="267" customFormat="1" ht="15.6" spans="1:9">
      <c r="A741" s="273">
        <v>4</v>
      </c>
      <c r="B741" s="21" t="s">
        <v>12</v>
      </c>
      <c r="C741" s="24"/>
      <c r="D741" s="23">
        <v>22.9</v>
      </c>
      <c r="E741" s="24"/>
      <c r="F741" s="24"/>
      <c r="G741" s="24"/>
      <c r="H741" s="278"/>
      <c r="I741" s="273"/>
    </row>
    <row r="742" s="267" customFormat="1" ht="15.6" spans="1:9">
      <c r="A742" s="273"/>
      <c r="B742" s="25" t="s">
        <v>40</v>
      </c>
      <c r="C742" s="26" t="s">
        <v>46</v>
      </c>
      <c r="D742" s="273"/>
      <c r="E742" s="273"/>
      <c r="F742" s="273"/>
      <c r="G742" s="273"/>
      <c r="H742" s="277"/>
      <c r="I742" s="273"/>
    </row>
    <row r="743" s="267" customFormat="1" ht="15.6" spans="1:9">
      <c r="A743" s="273"/>
      <c r="B743" s="25"/>
      <c r="C743" s="26" t="s">
        <v>47</v>
      </c>
      <c r="D743" s="273"/>
      <c r="E743" s="273"/>
      <c r="F743" s="273"/>
      <c r="G743" s="273"/>
      <c r="H743" s="277"/>
      <c r="I743" s="273"/>
    </row>
    <row r="744" s="267" customFormat="1" ht="15.6" spans="1:9">
      <c r="A744" s="273">
        <v>5</v>
      </c>
      <c r="B744" s="27" t="s">
        <v>48</v>
      </c>
      <c r="C744" s="18">
        <v>70.4</v>
      </c>
      <c r="D744" s="273"/>
      <c r="E744" s="273"/>
      <c r="F744" s="273"/>
      <c r="G744" s="273"/>
      <c r="H744" s="277"/>
      <c r="I744" s="273"/>
    </row>
    <row r="745" s="267" customFormat="1" ht="15.6" spans="1:9">
      <c r="A745" s="273"/>
      <c r="B745" s="12" t="s">
        <v>6</v>
      </c>
      <c r="C745" s="26" t="s">
        <v>49</v>
      </c>
      <c r="D745" s="26"/>
      <c r="E745" s="26"/>
      <c r="F745" s="273"/>
      <c r="G745" s="273"/>
      <c r="H745" s="277"/>
      <c r="I745" s="273"/>
    </row>
    <row r="746" s="267" customFormat="1" ht="15.6" spans="1:9">
      <c r="A746" s="273"/>
      <c r="B746" s="15" t="s">
        <v>50</v>
      </c>
      <c r="C746" s="26">
        <v>100</v>
      </c>
      <c r="D746" s="26">
        <v>200</v>
      </c>
      <c r="E746" s="26" t="s">
        <v>51</v>
      </c>
      <c r="F746" s="273"/>
      <c r="G746" s="273"/>
      <c r="H746" s="277"/>
      <c r="I746" s="273"/>
    </row>
    <row r="747" s="267" customFormat="1" ht="15.6" spans="1:9">
      <c r="A747" s="273">
        <v>6</v>
      </c>
      <c r="B747" s="17" t="s">
        <v>52</v>
      </c>
      <c r="C747" s="18">
        <v>2</v>
      </c>
      <c r="D747" s="18">
        <v>2</v>
      </c>
      <c r="E747" s="43"/>
      <c r="F747" s="273"/>
      <c r="G747" s="273"/>
      <c r="H747" s="277"/>
      <c r="I747" s="273"/>
    </row>
    <row r="748" s="267" customFormat="1" ht="31.2" spans="1:9">
      <c r="A748" s="273" t="s">
        <v>514</v>
      </c>
      <c r="B748" s="273"/>
      <c r="C748" s="273"/>
      <c r="D748" s="273"/>
      <c r="E748" s="273"/>
      <c r="F748" s="273"/>
      <c r="G748" s="273"/>
      <c r="H748" s="284" t="s">
        <v>515</v>
      </c>
      <c r="I748" s="275" t="s">
        <v>4</v>
      </c>
    </row>
    <row r="749" s="267" customFormat="1" ht="15.6" spans="1:9">
      <c r="A749" s="276" t="s">
        <v>5</v>
      </c>
      <c r="B749" s="12" t="s">
        <v>6</v>
      </c>
      <c r="C749" s="13" t="s">
        <v>24</v>
      </c>
      <c r="D749" s="13"/>
      <c r="E749" s="13"/>
      <c r="F749" s="13"/>
      <c r="G749" s="13"/>
      <c r="H749" s="277"/>
      <c r="I749" s="273"/>
    </row>
    <row r="750" s="267" customFormat="1" ht="15.6" spans="1:9">
      <c r="A750" s="273"/>
      <c r="B750" s="15" t="s">
        <v>16</v>
      </c>
      <c r="C750" s="13" t="s">
        <v>17</v>
      </c>
      <c r="D750" s="13" t="s">
        <v>18</v>
      </c>
      <c r="E750" s="13" t="s">
        <v>19</v>
      </c>
      <c r="F750" s="13" t="s">
        <v>20</v>
      </c>
      <c r="G750" s="13" t="s">
        <v>21</v>
      </c>
      <c r="H750" s="277"/>
      <c r="I750" s="273"/>
    </row>
    <row r="751" s="267" customFormat="1" ht="15.6" spans="1:9">
      <c r="A751" s="273">
        <v>1</v>
      </c>
      <c r="B751" s="17" t="s">
        <v>108</v>
      </c>
      <c r="C751" s="43"/>
      <c r="D751" s="18">
        <v>13</v>
      </c>
      <c r="E751" s="18">
        <v>3</v>
      </c>
      <c r="F751" s="43"/>
      <c r="G751" s="43"/>
      <c r="H751" s="277"/>
      <c r="I751" s="273"/>
    </row>
    <row r="752" s="267" customFormat="1" ht="15.6" spans="1:9">
      <c r="A752" s="273">
        <v>2</v>
      </c>
      <c r="B752" s="17" t="s">
        <v>147</v>
      </c>
      <c r="C752" s="43"/>
      <c r="D752" s="18">
        <v>1</v>
      </c>
      <c r="E752" s="18">
        <v>1</v>
      </c>
      <c r="F752" s="43"/>
      <c r="G752" s="43"/>
      <c r="H752" s="277"/>
      <c r="I752" s="273"/>
    </row>
    <row r="753" s="267" customFormat="1" ht="15.6" spans="1:9">
      <c r="A753" s="273"/>
      <c r="B753" s="12" t="s">
        <v>6</v>
      </c>
      <c r="C753" s="13" t="s">
        <v>35</v>
      </c>
      <c r="D753" s="13"/>
      <c r="E753" s="13"/>
      <c r="F753" s="13"/>
      <c r="G753" s="273"/>
      <c r="H753" s="277"/>
      <c r="I753" s="273"/>
    </row>
    <row r="754" s="267" customFormat="1" ht="15.6" spans="1:9">
      <c r="A754" s="273"/>
      <c r="B754" s="15" t="s">
        <v>8</v>
      </c>
      <c r="C754" s="13">
        <v>100</v>
      </c>
      <c r="D754" s="13">
        <v>200</v>
      </c>
      <c r="E754" s="13">
        <v>300</v>
      </c>
      <c r="F754" s="13" t="s">
        <v>31</v>
      </c>
      <c r="G754" s="273"/>
      <c r="H754" s="277"/>
      <c r="I754" s="273"/>
    </row>
    <row r="755" s="267" customFormat="1" ht="15.6" spans="1:9">
      <c r="A755" s="273">
        <v>3</v>
      </c>
      <c r="B755" s="17" t="s">
        <v>68</v>
      </c>
      <c r="C755" s="43"/>
      <c r="D755" s="43"/>
      <c r="E755" s="43"/>
      <c r="F755" s="18">
        <v>16</v>
      </c>
      <c r="G755" s="273"/>
      <c r="H755" s="277"/>
      <c r="I755" s="273"/>
    </row>
    <row r="756" s="267" customFormat="1" ht="15.6" spans="1:9">
      <c r="A756" s="273"/>
      <c r="B756" s="19" t="s">
        <v>6</v>
      </c>
      <c r="C756" s="20" t="s">
        <v>7</v>
      </c>
      <c r="D756" s="20"/>
      <c r="E756" s="20"/>
      <c r="F756" s="273"/>
      <c r="G756" s="273"/>
      <c r="H756" s="277"/>
      <c r="I756" s="273"/>
    </row>
    <row r="757" s="267" customFormat="1" ht="15.6" spans="1:9">
      <c r="A757" s="273"/>
      <c r="B757" s="19"/>
      <c r="C757" s="20"/>
      <c r="D757" s="20"/>
      <c r="E757" s="20"/>
      <c r="F757" s="273"/>
      <c r="G757" s="273"/>
      <c r="H757" s="277"/>
      <c r="I757" s="273"/>
    </row>
    <row r="758" s="267" customFormat="1" ht="15.6" spans="1:9">
      <c r="A758" s="273"/>
      <c r="B758" s="21" t="s">
        <v>8</v>
      </c>
      <c r="C758" s="22" t="s">
        <v>9</v>
      </c>
      <c r="D758" s="22" t="s">
        <v>10</v>
      </c>
      <c r="E758" s="22" t="s">
        <v>11</v>
      </c>
      <c r="F758" s="273"/>
      <c r="G758" s="273"/>
      <c r="H758" s="277"/>
      <c r="I758" s="273"/>
    </row>
    <row r="759" s="267" customFormat="1" ht="15.6" spans="1:9">
      <c r="A759" s="273">
        <v>4</v>
      </c>
      <c r="B759" s="21" t="s">
        <v>91</v>
      </c>
      <c r="C759" s="23">
        <v>745.6</v>
      </c>
      <c r="D759" s="24"/>
      <c r="E759" s="24"/>
      <c r="F759" s="273"/>
      <c r="G759" s="273"/>
      <c r="H759" s="277"/>
      <c r="I759" s="273"/>
    </row>
    <row r="760" s="267" customFormat="1" ht="15.6" spans="1:9">
      <c r="A760" s="273">
        <v>5</v>
      </c>
      <c r="B760" s="21" t="s">
        <v>81</v>
      </c>
      <c r="C760" s="23">
        <v>687.3</v>
      </c>
      <c r="D760" s="24"/>
      <c r="E760" s="24"/>
      <c r="F760" s="273"/>
      <c r="G760" s="273"/>
      <c r="H760" s="277"/>
      <c r="I760" s="273"/>
    </row>
    <row r="761" s="267" customFormat="1" ht="15.6" spans="1:9">
      <c r="A761" s="273"/>
      <c r="B761" s="25" t="s">
        <v>128</v>
      </c>
      <c r="C761" s="26">
        <v>117.5</v>
      </c>
      <c r="D761" s="273"/>
      <c r="E761" s="273"/>
      <c r="F761" s="273"/>
      <c r="G761" s="273"/>
      <c r="H761" s="277"/>
      <c r="I761" s="273"/>
    </row>
    <row r="762" s="267" customFormat="1" ht="15.6" spans="1:9">
      <c r="A762" s="273"/>
      <c r="B762" s="25" t="s">
        <v>40</v>
      </c>
      <c r="C762" s="26" t="s">
        <v>46</v>
      </c>
      <c r="D762" s="273"/>
      <c r="E762" s="273"/>
      <c r="F762" s="273"/>
      <c r="G762" s="273"/>
      <c r="H762" s="277"/>
      <c r="I762" s="273"/>
    </row>
    <row r="763" s="267" customFormat="1" ht="15.6" spans="1:9">
      <c r="A763" s="273"/>
      <c r="B763" s="25"/>
      <c r="C763" s="26" t="s">
        <v>47</v>
      </c>
      <c r="D763" s="273"/>
      <c r="E763" s="273"/>
      <c r="F763" s="273"/>
      <c r="G763" s="273"/>
      <c r="H763" s="277"/>
      <c r="I763" s="273"/>
    </row>
    <row r="764" s="267" customFormat="1" ht="15.6" spans="1:9">
      <c r="A764" s="273">
        <v>6</v>
      </c>
      <c r="B764" s="27" t="s">
        <v>48</v>
      </c>
      <c r="C764" s="18">
        <v>170.2</v>
      </c>
      <c r="D764" s="273"/>
      <c r="E764" s="273"/>
      <c r="F764" s="273"/>
      <c r="G764" s="273"/>
      <c r="H764" s="277"/>
      <c r="I764" s="273"/>
    </row>
    <row r="765" s="267" customFormat="1" ht="31.2" spans="1:9">
      <c r="A765" s="273" t="s">
        <v>516</v>
      </c>
      <c r="B765" s="273"/>
      <c r="C765" s="273"/>
      <c r="D765" s="273"/>
      <c r="E765" s="273"/>
      <c r="F765" s="273"/>
      <c r="G765" s="273"/>
      <c r="H765" s="274" t="s">
        <v>517</v>
      </c>
      <c r="I765" s="275" t="s">
        <v>4</v>
      </c>
    </row>
    <row r="766" s="267" customFormat="1" ht="15.6" spans="1:9">
      <c r="A766" s="276" t="s">
        <v>5</v>
      </c>
      <c r="B766" s="12" t="s">
        <v>6</v>
      </c>
      <c r="C766" s="13" t="s">
        <v>15</v>
      </c>
      <c r="D766" s="13"/>
      <c r="E766" s="13"/>
      <c r="F766" s="13"/>
      <c r="G766" s="13"/>
      <c r="H766" s="277"/>
      <c r="I766" s="273"/>
    </row>
    <row r="767" s="267" customFormat="1" ht="15.6" spans="1:9">
      <c r="A767" s="273"/>
      <c r="B767" s="15" t="s">
        <v>16</v>
      </c>
      <c r="C767" s="13" t="s">
        <v>17</v>
      </c>
      <c r="D767" s="13" t="s">
        <v>18</v>
      </c>
      <c r="E767" s="13" t="s">
        <v>19</v>
      </c>
      <c r="F767" s="13" t="s">
        <v>20</v>
      </c>
      <c r="G767" s="13" t="s">
        <v>21</v>
      </c>
      <c r="H767" s="277"/>
      <c r="I767" s="273"/>
    </row>
    <row r="768" s="267" customFormat="1" ht="15.6" spans="1:9">
      <c r="A768" s="273">
        <v>1</v>
      </c>
      <c r="B768" s="15" t="s">
        <v>58</v>
      </c>
      <c r="C768" s="43"/>
      <c r="D768" s="18">
        <v>3</v>
      </c>
      <c r="E768" s="18">
        <v>8</v>
      </c>
      <c r="F768" s="43"/>
      <c r="G768" s="43"/>
      <c r="H768" s="277"/>
      <c r="I768" s="273"/>
    </row>
    <row r="769" s="267" customFormat="1" ht="15.6" spans="1:9">
      <c r="A769" s="273"/>
      <c r="B769" s="12" t="s">
        <v>6</v>
      </c>
      <c r="C769" s="13" t="s">
        <v>24</v>
      </c>
      <c r="D769" s="13"/>
      <c r="E769" s="13"/>
      <c r="F769" s="13"/>
      <c r="G769" s="13"/>
      <c r="H769" s="277"/>
      <c r="I769" s="273"/>
    </row>
    <row r="770" s="267" customFormat="1" ht="15.6" spans="1:9">
      <c r="A770" s="273"/>
      <c r="B770" s="15" t="s">
        <v>16</v>
      </c>
      <c r="C770" s="13" t="s">
        <v>17</v>
      </c>
      <c r="D770" s="13" t="s">
        <v>18</v>
      </c>
      <c r="E770" s="13" t="s">
        <v>19</v>
      </c>
      <c r="F770" s="13" t="s">
        <v>20</v>
      </c>
      <c r="G770" s="13" t="s">
        <v>21</v>
      </c>
      <c r="H770" s="277"/>
      <c r="I770" s="273"/>
    </row>
    <row r="771" s="267" customFormat="1" ht="15.6" spans="1:9">
      <c r="A771" s="273">
        <v>2</v>
      </c>
      <c r="B771" s="17" t="s">
        <v>147</v>
      </c>
      <c r="C771" s="43"/>
      <c r="D771" s="18">
        <v>13</v>
      </c>
      <c r="E771" s="18">
        <v>6</v>
      </c>
      <c r="F771" s="43"/>
      <c r="G771" s="43"/>
      <c r="H771" s="277"/>
      <c r="I771" s="273"/>
    </row>
    <row r="772" s="267" customFormat="1" ht="15.6" spans="1:9">
      <c r="A772" s="273"/>
      <c r="B772" s="12" t="s">
        <v>6</v>
      </c>
      <c r="C772" s="13" t="s">
        <v>35</v>
      </c>
      <c r="D772" s="13"/>
      <c r="E772" s="13"/>
      <c r="F772" s="13"/>
      <c r="G772" s="273"/>
      <c r="H772" s="277"/>
      <c r="I772" s="273"/>
    </row>
    <row r="773" s="267" customFormat="1" ht="15.6" spans="1:9">
      <c r="A773" s="273"/>
      <c r="B773" s="15" t="s">
        <v>8</v>
      </c>
      <c r="C773" s="13">
        <v>100</v>
      </c>
      <c r="D773" s="13">
        <v>200</v>
      </c>
      <c r="E773" s="13">
        <v>300</v>
      </c>
      <c r="F773" s="13" t="s">
        <v>31</v>
      </c>
      <c r="G773" s="273"/>
      <c r="H773" s="277"/>
      <c r="I773" s="273"/>
    </row>
    <row r="774" s="267" customFormat="1" ht="15.6" spans="1:9">
      <c r="A774" s="273">
        <v>3</v>
      </c>
      <c r="B774" s="17" t="s">
        <v>68</v>
      </c>
      <c r="C774" s="43"/>
      <c r="D774" s="43"/>
      <c r="E774" s="43"/>
      <c r="F774" s="18">
        <v>34</v>
      </c>
      <c r="G774" s="273"/>
      <c r="H774" s="277"/>
      <c r="I774" s="273"/>
    </row>
    <row r="775" s="267" customFormat="1" ht="15.6" spans="1:9">
      <c r="A775" s="273"/>
      <c r="B775" s="19" t="s">
        <v>6</v>
      </c>
      <c r="C775" s="20" t="s">
        <v>7</v>
      </c>
      <c r="D775" s="20"/>
      <c r="E775" s="20"/>
      <c r="F775" s="273"/>
      <c r="G775" s="273"/>
      <c r="H775" s="277"/>
      <c r="I775" s="273"/>
    </row>
    <row r="776" s="267" customFormat="1" ht="15.6" spans="1:9">
      <c r="A776" s="273"/>
      <c r="B776" s="19"/>
      <c r="C776" s="20"/>
      <c r="D776" s="20"/>
      <c r="E776" s="20"/>
      <c r="F776" s="273"/>
      <c r="G776" s="273"/>
      <c r="H776" s="277"/>
      <c r="I776" s="273"/>
    </row>
    <row r="777" s="267" customFormat="1" ht="15.6" spans="1:9">
      <c r="A777" s="273"/>
      <c r="B777" s="21" t="s">
        <v>8</v>
      </c>
      <c r="C777" s="22" t="s">
        <v>9</v>
      </c>
      <c r="D777" s="22" t="s">
        <v>10</v>
      </c>
      <c r="E777" s="22" t="s">
        <v>11</v>
      </c>
      <c r="F777" s="273"/>
      <c r="G777" s="273"/>
      <c r="H777" s="277"/>
      <c r="I777" s="273"/>
    </row>
    <row r="778" s="267" customFormat="1" ht="15.6" spans="1:9">
      <c r="A778" s="273">
        <v>4</v>
      </c>
      <c r="B778" s="21" t="s">
        <v>91</v>
      </c>
      <c r="C778" s="23">
        <v>806.8</v>
      </c>
      <c r="D778" s="24"/>
      <c r="E778" s="24"/>
      <c r="F778" s="273"/>
      <c r="G778" s="273"/>
      <c r="H778" s="277"/>
      <c r="I778" s="273"/>
    </row>
    <row r="779" s="267" customFormat="1" ht="15.6" spans="1:9">
      <c r="A779" s="273">
        <v>5</v>
      </c>
      <c r="B779" s="21" t="s">
        <v>97</v>
      </c>
      <c r="C779" s="23">
        <v>386.5</v>
      </c>
      <c r="D779" s="24"/>
      <c r="E779" s="24"/>
      <c r="F779" s="273"/>
      <c r="G779" s="273"/>
      <c r="H779" s="277"/>
      <c r="I779" s="273"/>
    </row>
    <row r="780" s="267" customFormat="1" ht="15.6" spans="1:9">
      <c r="A780" s="273">
        <v>6</v>
      </c>
      <c r="B780" s="21" t="s">
        <v>81</v>
      </c>
      <c r="C780" s="23">
        <v>281.8</v>
      </c>
      <c r="D780" s="24"/>
      <c r="E780" s="24"/>
      <c r="F780" s="273"/>
      <c r="G780" s="273"/>
      <c r="H780" s="277"/>
      <c r="I780" s="273"/>
    </row>
    <row r="781" s="267" customFormat="1" ht="15.6" spans="1:9">
      <c r="A781" s="273"/>
      <c r="B781" s="25" t="s">
        <v>128</v>
      </c>
      <c r="C781" s="26">
        <v>80</v>
      </c>
      <c r="D781" s="273"/>
      <c r="E781" s="273"/>
      <c r="F781" s="273"/>
      <c r="G781" s="273"/>
      <c r="H781" s="277"/>
      <c r="I781" s="273"/>
    </row>
    <row r="782" s="267" customFormat="1" ht="15.6" spans="1:9">
      <c r="A782" s="273"/>
      <c r="B782" s="25" t="s">
        <v>40</v>
      </c>
      <c r="C782" s="26" t="s">
        <v>46</v>
      </c>
      <c r="D782" s="273"/>
      <c r="E782" s="273"/>
      <c r="F782" s="273"/>
      <c r="G782" s="273"/>
      <c r="H782" s="277"/>
      <c r="I782" s="273"/>
    </row>
    <row r="783" s="267" customFormat="1" ht="15.6" spans="1:9">
      <c r="A783" s="273"/>
      <c r="B783" s="25"/>
      <c r="C783" s="26" t="s">
        <v>47</v>
      </c>
      <c r="D783" s="273"/>
      <c r="E783" s="273"/>
      <c r="F783" s="273"/>
      <c r="G783" s="273"/>
      <c r="H783" s="277"/>
      <c r="I783" s="273"/>
    </row>
    <row r="784" s="267" customFormat="1" ht="15.6" spans="1:9">
      <c r="A784" s="273">
        <v>7</v>
      </c>
      <c r="B784" s="27" t="s">
        <v>48</v>
      </c>
      <c r="C784" s="18">
        <v>204</v>
      </c>
      <c r="D784" s="273"/>
      <c r="E784" s="273"/>
      <c r="F784" s="273"/>
      <c r="G784" s="273"/>
      <c r="H784" s="277"/>
      <c r="I784" s="273"/>
    </row>
    <row r="785" s="267" customFormat="1" ht="31.2" spans="1:9">
      <c r="A785" s="273" t="s">
        <v>518</v>
      </c>
      <c r="B785" s="273"/>
      <c r="C785" s="273"/>
      <c r="D785" s="273"/>
      <c r="E785" s="273"/>
      <c r="F785" s="273"/>
      <c r="G785" s="273"/>
      <c r="H785" s="274" t="s">
        <v>519</v>
      </c>
      <c r="I785" s="275" t="s">
        <v>4</v>
      </c>
    </row>
    <row r="786" s="267" customFormat="1" ht="15.6" spans="1:9">
      <c r="A786" s="276" t="s">
        <v>5</v>
      </c>
      <c r="B786" s="12" t="s">
        <v>6</v>
      </c>
      <c r="C786" s="13" t="s">
        <v>15</v>
      </c>
      <c r="D786" s="13"/>
      <c r="E786" s="13"/>
      <c r="F786" s="13"/>
      <c r="G786" s="13"/>
      <c r="H786" s="277"/>
      <c r="I786" s="273"/>
    </row>
    <row r="787" s="267" customFormat="1" ht="15.6" spans="1:9">
      <c r="A787" s="273"/>
      <c r="B787" s="15" t="s">
        <v>16</v>
      </c>
      <c r="C787" s="13" t="s">
        <v>17</v>
      </c>
      <c r="D787" s="13" t="s">
        <v>18</v>
      </c>
      <c r="E787" s="13" t="s">
        <v>19</v>
      </c>
      <c r="F787" s="13" t="s">
        <v>20</v>
      </c>
      <c r="G787" s="13" t="s">
        <v>21</v>
      </c>
      <c r="H787" s="277"/>
      <c r="I787" s="273"/>
    </row>
    <row r="788" s="267" customFormat="1" ht="15.6" spans="1:9">
      <c r="A788" s="273">
        <v>1</v>
      </c>
      <c r="B788" s="15" t="s">
        <v>58</v>
      </c>
      <c r="C788" s="43"/>
      <c r="D788" s="18">
        <v>17</v>
      </c>
      <c r="E788" s="18">
        <v>10</v>
      </c>
      <c r="F788" s="43"/>
      <c r="G788" s="43"/>
      <c r="H788" s="277"/>
      <c r="I788" s="273"/>
    </row>
    <row r="789" s="267" customFormat="1" ht="15.6" spans="1:9">
      <c r="A789" s="273"/>
      <c r="B789" s="12" t="s">
        <v>6</v>
      </c>
      <c r="C789" s="13" t="s">
        <v>24</v>
      </c>
      <c r="D789" s="13"/>
      <c r="E789" s="13"/>
      <c r="F789" s="13"/>
      <c r="G789" s="13"/>
      <c r="H789" s="277"/>
      <c r="I789" s="273"/>
    </row>
    <row r="790" s="267" customFormat="1" ht="15.6" spans="1:9">
      <c r="A790" s="273"/>
      <c r="B790" s="15" t="s">
        <v>16</v>
      </c>
      <c r="C790" s="13" t="s">
        <v>17</v>
      </c>
      <c r="D790" s="13" t="s">
        <v>18</v>
      </c>
      <c r="E790" s="13" t="s">
        <v>19</v>
      </c>
      <c r="F790" s="13" t="s">
        <v>20</v>
      </c>
      <c r="G790" s="13" t="s">
        <v>21</v>
      </c>
      <c r="H790" s="277"/>
      <c r="I790" s="273"/>
    </row>
    <row r="791" s="267" customFormat="1" ht="15.6" spans="1:9">
      <c r="A791" s="273">
        <v>2</v>
      </c>
      <c r="B791" s="17" t="s">
        <v>108</v>
      </c>
      <c r="C791" s="43"/>
      <c r="D791" s="18">
        <v>15</v>
      </c>
      <c r="E791" s="18">
        <v>2</v>
      </c>
      <c r="F791" s="43"/>
      <c r="G791" s="43"/>
      <c r="H791" s="277"/>
      <c r="I791" s="273"/>
    </row>
    <row r="792" s="267" customFormat="1" ht="15.6" spans="1:9">
      <c r="A792" s="273"/>
      <c r="B792" s="12" t="s">
        <v>6</v>
      </c>
      <c r="C792" s="13" t="s">
        <v>35</v>
      </c>
      <c r="D792" s="13"/>
      <c r="E792" s="13"/>
      <c r="F792" s="13"/>
      <c r="G792" s="273"/>
      <c r="H792" s="277"/>
      <c r="I792" s="273"/>
    </row>
    <row r="793" s="267" customFormat="1" ht="15.6" spans="1:9">
      <c r="A793" s="273"/>
      <c r="B793" s="15" t="s">
        <v>8</v>
      </c>
      <c r="C793" s="13">
        <v>100</v>
      </c>
      <c r="D793" s="13">
        <v>200</v>
      </c>
      <c r="E793" s="13">
        <v>300</v>
      </c>
      <c r="F793" s="13" t="s">
        <v>31</v>
      </c>
      <c r="G793" s="273"/>
      <c r="H793" s="277"/>
      <c r="I793" s="273"/>
    </row>
    <row r="794" s="267" customFormat="1" ht="15.6" spans="1:9">
      <c r="A794" s="273">
        <v>3</v>
      </c>
      <c r="B794" s="17" t="s">
        <v>68</v>
      </c>
      <c r="C794" s="43"/>
      <c r="D794" s="43"/>
      <c r="E794" s="18">
        <v>51</v>
      </c>
      <c r="F794" s="43"/>
      <c r="G794" s="273"/>
      <c r="H794" s="277"/>
      <c r="I794" s="273"/>
    </row>
    <row r="795" s="267" customFormat="1" ht="15.6" spans="1:9">
      <c r="A795" s="273"/>
      <c r="B795" s="19" t="s">
        <v>6</v>
      </c>
      <c r="C795" s="20" t="s">
        <v>7</v>
      </c>
      <c r="D795" s="20"/>
      <c r="E795" s="20"/>
      <c r="F795" s="273"/>
      <c r="G795" s="273"/>
      <c r="H795" s="277"/>
      <c r="I795" s="273"/>
    </row>
    <row r="796" s="267" customFormat="1" ht="15.6" spans="1:9">
      <c r="A796" s="273"/>
      <c r="B796" s="19"/>
      <c r="C796" s="20"/>
      <c r="D796" s="20"/>
      <c r="E796" s="20"/>
      <c r="F796" s="273"/>
      <c r="G796" s="273"/>
      <c r="H796" s="277"/>
      <c r="I796" s="273"/>
    </row>
    <row r="797" s="267" customFormat="1" ht="15.6" spans="1:9">
      <c r="A797" s="273"/>
      <c r="B797" s="21" t="s">
        <v>8</v>
      </c>
      <c r="C797" s="22" t="s">
        <v>9</v>
      </c>
      <c r="D797" s="22" t="s">
        <v>10</v>
      </c>
      <c r="E797" s="22" t="s">
        <v>11</v>
      </c>
      <c r="F797" s="273"/>
      <c r="G797" s="273"/>
      <c r="H797" s="277"/>
      <c r="I797" s="273"/>
    </row>
    <row r="798" s="267" customFormat="1" ht="15.6" spans="1:9">
      <c r="A798" s="273">
        <v>4</v>
      </c>
      <c r="B798" s="21" t="s">
        <v>91</v>
      </c>
      <c r="C798" s="23">
        <v>1087</v>
      </c>
      <c r="D798" s="24"/>
      <c r="E798" s="24"/>
      <c r="F798" s="273"/>
      <c r="G798" s="273"/>
      <c r="H798" s="277"/>
      <c r="I798" s="273"/>
    </row>
    <row r="799" s="267" customFormat="1" ht="15.6" spans="1:9">
      <c r="A799" s="273">
        <v>5</v>
      </c>
      <c r="B799" s="21" t="s">
        <v>97</v>
      </c>
      <c r="C799" s="23">
        <v>1033.9</v>
      </c>
      <c r="D799" s="24"/>
      <c r="E799" s="24"/>
      <c r="F799" s="273"/>
      <c r="G799" s="273"/>
      <c r="H799" s="277"/>
      <c r="I799" s="273"/>
    </row>
    <row r="800" s="267" customFormat="1" ht="15.6" spans="1:9">
      <c r="A800" s="273"/>
      <c r="B800" s="25" t="s">
        <v>128</v>
      </c>
      <c r="C800" s="26">
        <v>140</v>
      </c>
      <c r="D800" s="273"/>
      <c r="E800" s="273"/>
      <c r="F800" s="273"/>
      <c r="G800" s="273"/>
      <c r="H800" s="277"/>
      <c r="I800" s="273"/>
    </row>
    <row r="801" s="267" customFormat="1" ht="15.6" spans="1:9">
      <c r="A801" s="273"/>
      <c r="B801" s="25" t="s">
        <v>40</v>
      </c>
      <c r="C801" s="26" t="s">
        <v>46</v>
      </c>
      <c r="D801" s="273"/>
      <c r="E801" s="273"/>
      <c r="F801" s="273"/>
      <c r="G801" s="273"/>
      <c r="H801" s="277"/>
      <c r="I801" s="273"/>
    </row>
    <row r="802" s="267" customFormat="1" ht="15.6" spans="1:9">
      <c r="A802" s="273"/>
      <c r="B802" s="25"/>
      <c r="C802" s="26" t="s">
        <v>47</v>
      </c>
      <c r="D802" s="273"/>
      <c r="E802" s="273"/>
      <c r="F802" s="273"/>
      <c r="G802" s="273"/>
      <c r="H802" s="277"/>
      <c r="I802" s="273"/>
    </row>
    <row r="803" s="267" customFormat="1" ht="15.6" spans="1:9">
      <c r="A803" s="273">
        <v>6</v>
      </c>
      <c r="B803" s="27" t="s">
        <v>48</v>
      </c>
      <c r="C803" s="18">
        <v>78</v>
      </c>
      <c r="D803" s="273"/>
      <c r="E803" s="273"/>
      <c r="F803" s="273"/>
      <c r="G803" s="273"/>
      <c r="H803" s="277"/>
      <c r="I803" s="273"/>
    </row>
    <row r="804" s="267" customFormat="1" ht="31.2" spans="1:9">
      <c r="A804" s="273" t="s">
        <v>520</v>
      </c>
      <c r="B804" s="273"/>
      <c r="C804" s="273"/>
      <c r="D804" s="273"/>
      <c r="E804" s="273"/>
      <c r="F804" s="273"/>
      <c r="G804" s="273"/>
      <c r="H804" s="274" t="s">
        <v>521</v>
      </c>
      <c r="I804" s="275" t="s">
        <v>4</v>
      </c>
    </row>
    <row r="805" s="267" customFormat="1" ht="15.6" spans="1:9">
      <c r="A805" s="276" t="s">
        <v>5</v>
      </c>
      <c r="B805" s="12" t="s">
        <v>6</v>
      </c>
      <c r="C805" s="13" t="s">
        <v>15</v>
      </c>
      <c r="D805" s="13"/>
      <c r="E805" s="13"/>
      <c r="F805" s="13"/>
      <c r="G805" s="13"/>
      <c r="H805" s="277"/>
      <c r="I805" s="273"/>
    </row>
    <row r="806" s="267" customFormat="1" ht="15.6" spans="1:9">
      <c r="A806" s="273"/>
      <c r="B806" s="15" t="s">
        <v>16</v>
      </c>
      <c r="C806" s="13" t="s">
        <v>17</v>
      </c>
      <c r="D806" s="13" t="s">
        <v>18</v>
      </c>
      <c r="E806" s="13" t="s">
        <v>19</v>
      </c>
      <c r="F806" s="13" t="s">
        <v>20</v>
      </c>
      <c r="G806" s="13" t="s">
        <v>21</v>
      </c>
      <c r="H806" s="277"/>
      <c r="I806" s="273"/>
    </row>
    <row r="807" s="267" customFormat="1" ht="15.6" spans="1:9">
      <c r="A807" s="273">
        <v>1</v>
      </c>
      <c r="B807" s="15" t="s">
        <v>23</v>
      </c>
      <c r="C807" s="43"/>
      <c r="D807" s="43"/>
      <c r="E807" s="18">
        <v>3</v>
      </c>
      <c r="F807" s="43"/>
      <c r="G807" s="43"/>
      <c r="H807" s="277"/>
      <c r="I807" s="273"/>
    </row>
    <row r="808" s="267" customFormat="1" ht="15.6" spans="1:9">
      <c r="A808" s="273"/>
      <c r="B808" s="25" t="s">
        <v>40</v>
      </c>
      <c r="C808" s="26" t="s">
        <v>46</v>
      </c>
      <c r="D808" s="273"/>
      <c r="E808" s="273"/>
      <c r="F808" s="273"/>
      <c r="G808" s="273"/>
      <c r="H808" s="277"/>
      <c r="I808" s="273"/>
    </row>
    <row r="809" s="267" customFormat="1" ht="15.6" spans="1:9">
      <c r="A809" s="273"/>
      <c r="B809" s="25"/>
      <c r="C809" s="26" t="s">
        <v>47</v>
      </c>
      <c r="D809" s="273"/>
      <c r="E809" s="273"/>
      <c r="F809" s="273"/>
      <c r="G809" s="273"/>
      <c r="H809" s="277"/>
      <c r="I809" s="273"/>
    </row>
    <row r="810" s="267" customFormat="1" ht="15.6" spans="1:9">
      <c r="A810" s="273">
        <v>2</v>
      </c>
      <c r="B810" s="27" t="s">
        <v>48</v>
      </c>
      <c r="C810" s="18">
        <v>5.9</v>
      </c>
      <c r="D810" s="273"/>
      <c r="E810" s="273"/>
      <c r="F810" s="273"/>
      <c r="G810" s="273"/>
      <c r="H810" s="277"/>
      <c r="I810" s="273"/>
    </row>
    <row r="811" s="267" customFormat="1" ht="15.6" spans="1:9">
      <c r="A811" s="273"/>
      <c r="B811" s="25" t="s">
        <v>40</v>
      </c>
      <c r="C811" s="26" t="s">
        <v>287</v>
      </c>
      <c r="D811" s="26"/>
      <c r="E811" s="26"/>
      <c r="F811" s="273"/>
      <c r="G811" s="273"/>
      <c r="H811" s="277"/>
      <c r="I811" s="273"/>
    </row>
    <row r="812" s="267" customFormat="1" ht="15.6" spans="1:9">
      <c r="A812" s="273"/>
      <c r="B812" s="25"/>
      <c r="C812" s="13" t="s">
        <v>288</v>
      </c>
      <c r="D812" s="13" t="s">
        <v>268</v>
      </c>
      <c r="E812" s="13" t="s">
        <v>289</v>
      </c>
      <c r="F812" s="273"/>
      <c r="G812" s="273"/>
      <c r="H812" s="277"/>
      <c r="I812" s="273"/>
    </row>
    <row r="813" s="267" customFormat="1" ht="15.6" spans="1:9">
      <c r="A813" s="273">
        <v>3</v>
      </c>
      <c r="B813" s="27" t="s">
        <v>268</v>
      </c>
      <c r="C813" s="16"/>
      <c r="D813" s="16">
        <v>0</v>
      </c>
      <c r="E813" s="16"/>
      <c r="F813" s="273"/>
      <c r="G813" s="273"/>
      <c r="H813" s="277"/>
      <c r="I813" s="273"/>
    </row>
    <row r="814" s="267" customFormat="1" ht="31.2" spans="1:9">
      <c r="A814" s="273" t="s">
        <v>522</v>
      </c>
      <c r="B814" s="273"/>
      <c r="C814" s="273"/>
      <c r="D814" s="273"/>
      <c r="E814" s="273"/>
      <c r="F814" s="273"/>
      <c r="G814" s="273"/>
      <c r="H814" s="274" t="s">
        <v>523</v>
      </c>
      <c r="I814" s="275" t="s">
        <v>4</v>
      </c>
    </row>
    <row r="815" s="267" customFormat="1" ht="15.6" spans="1:9">
      <c r="A815" s="276" t="s">
        <v>5</v>
      </c>
      <c r="B815" s="12" t="s">
        <v>6</v>
      </c>
      <c r="C815" s="13" t="s">
        <v>15</v>
      </c>
      <c r="D815" s="13"/>
      <c r="E815" s="13"/>
      <c r="F815" s="13"/>
      <c r="G815" s="13"/>
      <c r="H815" s="277"/>
      <c r="I815" s="273"/>
    </row>
    <row r="816" s="267" customFormat="1" ht="15.6" spans="1:9">
      <c r="A816" s="273"/>
      <c r="B816" s="15" t="s">
        <v>16</v>
      </c>
      <c r="C816" s="13" t="s">
        <v>17</v>
      </c>
      <c r="D816" s="13" t="s">
        <v>18</v>
      </c>
      <c r="E816" s="13" t="s">
        <v>19</v>
      </c>
      <c r="F816" s="13" t="s">
        <v>20</v>
      </c>
      <c r="G816" s="13" t="s">
        <v>21</v>
      </c>
      <c r="H816" s="277"/>
      <c r="I816" s="273"/>
    </row>
    <row r="817" s="267" customFormat="1" ht="15.6" spans="1:9">
      <c r="A817" s="273">
        <v>1</v>
      </c>
      <c r="B817" s="15" t="s">
        <v>60</v>
      </c>
      <c r="C817" s="43"/>
      <c r="D817" s="18">
        <v>7</v>
      </c>
      <c r="E817" s="43"/>
      <c r="F817" s="43"/>
      <c r="G817" s="43"/>
      <c r="H817" s="277"/>
      <c r="I817" s="273"/>
    </row>
    <row r="818" s="267" customFormat="1" ht="15.6" spans="1:9">
      <c r="A818" s="273"/>
      <c r="B818" s="19" t="s">
        <v>6</v>
      </c>
      <c r="C818" s="20" t="s">
        <v>7</v>
      </c>
      <c r="D818" s="20"/>
      <c r="E818" s="20"/>
      <c r="F818" s="273"/>
      <c r="G818" s="273"/>
      <c r="H818" s="277"/>
      <c r="I818" s="273"/>
    </row>
    <row r="819" s="267" customFormat="1" ht="15.6" spans="1:9">
      <c r="A819" s="273"/>
      <c r="B819" s="19"/>
      <c r="C819" s="20"/>
      <c r="D819" s="20"/>
      <c r="E819" s="20"/>
      <c r="F819" s="273"/>
      <c r="G819" s="273"/>
      <c r="H819" s="277"/>
      <c r="I819" s="273"/>
    </row>
    <row r="820" s="267" customFormat="1" ht="15.6" spans="1:9">
      <c r="A820" s="273"/>
      <c r="B820" s="21" t="s">
        <v>8</v>
      </c>
      <c r="C820" s="22" t="s">
        <v>9</v>
      </c>
      <c r="D820" s="22" t="s">
        <v>10</v>
      </c>
      <c r="E820" s="22" t="s">
        <v>11</v>
      </c>
      <c r="F820" s="273"/>
      <c r="G820" s="273"/>
      <c r="H820" s="277"/>
      <c r="I820" s="273"/>
    </row>
    <row r="821" s="267" customFormat="1" ht="15.6" spans="1:9">
      <c r="A821" s="273">
        <v>2</v>
      </c>
      <c r="B821" s="21" t="s">
        <v>91</v>
      </c>
      <c r="C821" s="23">
        <v>8.2</v>
      </c>
      <c r="D821" s="24"/>
      <c r="E821" s="24"/>
      <c r="F821" s="273"/>
      <c r="G821" s="273"/>
      <c r="H821" s="277"/>
      <c r="I821" s="273"/>
    </row>
    <row r="822" s="267" customFormat="1" ht="15.6" spans="1:9">
      <c r="A822" s="273">
        <v>3</v>
      </c>
      <c r="B822" s="21" t="s">
        <v>81</v>
      </c>
      <c r="C822" s="23">
        <v>8.6</v>
      </c>
      <c r="D822" s="24"/>
      <c r="E822" s="24"/>
      <c r="F822" s="273"/>
      <c r="G822" s="273"/>
      <c r="H822" s="277"/>
      <c r="I822" s="273"/>
    </row>
    <row r="823" s="267" customFormat="1" ht="15.6" spans="1:9">
      <c r="A823" s="273">
        <v>4</v>
      </c>
      <c r="B823" s="21" t="s">
        <v>12</v>
      </c>
      <c r="C823" s="24"/>
      <c r="D823" s="24"/>
      <c r="E823" s="23">
        <v>5.9</v>
      </c>
      <c r="F823" s="273"/>
      <c r="G823" s="273"/>
      <c r="H823" s="277"/>
      <c r="I823" s="273"/>
    </row>
    <row r="824" s="267" customFormat="1" ht="15.6" spans="1:9">
      <c r="A824" s="273"/>
      <c r="B824" s="25" t="s">
        <v>40</v>
      </c>
      <c r="C824" s="26" t="s">
        <v>46</v>
      </c>
      <c r="D824" s="273"/>
      <c r="E824" s="273"/>
      <c r="F824" s="273"/>
      <c r="G824" s="273"/>
      <c r="H824" s="277"/>
      <c r="I824" s="273"/>
    </row>
    <row r="825" s="267" customFormat="1" ht="15.6" spans="1:9">
      <c r="A825" s="273"/>
      <c r="B825" s="25"/>
      <c r="C825" s="26" t="s">
        <v>47</v>
      </c>
      <c r="D825" s="273"/>
      <c r="E825" s="273"/>
      <c r="F825" s="273"/>
      <c r="G825" s="273"/>
      <c r="H825" s="277"/>
      <c r="I825" s="273"/>
    </row>
    <row r="826" s="267" customFormat="1" ht="15.6" spans="1:9">
      <c r="A826" s="273">
        <v>5</v>
      </c>
      <c r="B826" s="27" t="s">
        <v>48</v>
      </c>
      <c r="C826" s="18">
        <v>4.1</v>
      </c>
      <c r="D826" s="273"/>
      <c r="E826" s="273"/>
      <c r="F826" s="273"/>
      <c r="G826" s="273"/>
      <c r="H826" s="277"/>
      <c r="I826" s="273"/>
    </row>
    <row r="827" s="267" customFormat="1" ht="15.6" spans="1:9">
      <c r="A827" s="273"/>
      <c r="B827" s="12" t="s">
        <v>6</v>
      </c>
      <c r="C827" s="26" t="s">
        <v>49</v>
      </c>
      <c r="D827" s="26"/>
      <c r="E827" s="26"/>
      <c r="F827" s="273"/>
      <c r="G827" s="273"/>
      <c r="H827" s="277"/>
      <c r="I827" s="273"/>
    </row>
    <row r="828" s="267" customFormat="1" ht="15.6" spans="1:9">
      <c r="A828" s="273"/>
      <c r="B828" s="15" t="s">
        <v>50</v>
      </c>
      <c r="C828" s="26">
        <v>100</v>
      </c>
      <c r="D828" s="26">
        <v>200</v>
      </c>
      <c r="E828" s="26" t="s">
        <v>51</v>
      </c>
      <c r="F828" s="273"/>
      <c r="G828" s="273"/>
      <c r="H828" s="277"/>
      <c r="I828" s="273"/>
    </row>
    <row r="829" s="267" customFormat="1" ht="15.6" spans="1:9">
      <c r="A829" s="273">
        <v>6</v>
      </c>
      <c r="B829" s="17" t="s">
        <v>52</v>
      </c>
      <c r="C829" s="43"/>
      <c r="D829" s="18">
        <v>2</v>
      </c>
      <c r="E829" s="43"/>
      <c r="F829" s="273"/>
      <c r="G829" s="273"/>
      <c r="H829" s="277"/>
      <c r="I829" s="273"/>
    </row>
    <row r="830" s="267" customFormat="1" ht="31.2" spans="1:9">
      <c r="A830" s="273" t="s">
        <v>524</v>
      </c>
      <c r="B830" s="273"/>
      <c r="C830" s="273"/>
      <c r="D830" s="273"/>
      <c r="E830" s="273"/>
      <c r="F830" s="273"/>
      <c r="G830" s="273"/>
      <c r="H830" s="284" t="s">
        <v>525</v>
      </c>
      <c r="I830" s="275" t="s">
        <v>4</v>
      </c>
    </row>
    <row r="831" s="267" customFormat="1" ht="15.6" spans="1:9">
      <c r="A831" s="276" t="s">
        <v>5</v>
      </c>
      <c r="B831" s="12" t="s">
        <v>6</v>
      </c>
      <c r="C831" s="13" t="s">
        <v>15</v>
      </c>
      <c r="D831" s="13"/>
      <c r="E831" s="13"/>
      <c r="F831" s="13"/>
      <c r="G831" s="13"/>
      <c r="H831" s="277"/>
      <c r="I831" s="273"/>
    </row>
    <row r="832" s="267" customFormat="1" ht="15.6" spans="1:9">
      <c r="A832" s="273"/>
      <c r="B832" s="15" t="s">
        <v>16</v>
      </c>
      <c r="C832" s="13" t="s">
        <v>17</v>
      </c>
      <c r="D832" s="13" t="s">
        <v>18</v>
      </c>
      <c r="E832" s="13" t="s">
        <v>19</v>
      </c>
      <c r="F832" s="13" t="s">
        <v>20</v>
      </c>
      <c r="G832" s="13" t="s">
        <v>21</v>
      </c>
      <c r="H832" s="277"/>
      <c r="I832" s="273"/>
    </row>
    <row r="833" s="267" customFormat="1" ht="15.6" spans="1:9">
      <c r="A833" s="273">
        <v>1</v>
      </c>
      <c r="B833" s="15" t="s">
        <v>58</v>
      </c>
      <c r="C833" s="43"/>
      <c r="D833" s="18">
        <v>1</v>
      </c>
      <c r="E833" s="43"/>
      <c r="F833" s="43"/>
      <c r="G833" s="43"/>
      <c r="H833" s="277"/>
      <c r="I833" s="273"/>
    </row>
    <row r="834" s="267" customFormat="1" ht="15.6" spans="1:9">
      <c r="A834" s="273">
        <v>2</v>
      </c>
      <c r="B834" s="15" t="s">
        <v>23</v>
      </c>
      <c r="C834" s="43"/>
      <c r="D834" s="43"/>
      <c r="E834" s="18">
        <v>8</v>
      </c>
      <c r="F834" s="43"/>
      <c r="G834" s="43"/>
      <c r="H834" s="277"/>
      <c r="I834" s="273"/>
    </row>
    <row r="835" s="267" customFormat="1" ht="15.6" spans="1:9">
      <c r="A835" s="273"/>
      <c r="B835" s="12" t="s">
        <v>6</v>
      </c>
      <c r="C835" s="13" t="s">
        <v>24</v>
      </c>
      <c r="D835" s="13"/>
      <c r="E835" s="13"/>
      <c r="F835" s="13"/>
      <c r="G835" s="13"/>
      <c r="H835" s="277"/>
      <c r="I835" s="273"/>
    </row>
    <row r="836" s="267" customFormat="1" ht="15.6" spans="1:9">
      <c r="A836" s="273"/>
      <c r="B836" s="15" t="s">
        <v>16</v>
      </c>
      <c r="C836" s="13" t="s">
        <v>17</v>
      </c>
      <c r="D836" s="13" t="s">
        <v>18</v>
      </c>
      <c r="E836" s="13" t="s">
        <v>19</v>
      </c>
      <c r="F836" s="13" t="s">
        <v>20</v>
      </c>
      <c r="G836" s="13" t="s">
        <v>21</v>
      </c>
      <c r="H836" s="277"/>
      <c r="I836" s="273"/>
    </row>
    <row r="837" s="267" customFormat="1" ht="15.6" spans="1:9">
      <c r="A837" s="273">
        <v>3</v>
      </c>
      <c r="B837" s="17" t="s">
        <v>107</v>
      </c>
      <c r="C837" s="43"/>
      <c r="D837" s="18">
        <v>2</v>
      </c>
      <c r="E837" s="43"/>
      <c r="F837" s="43"/>
      <c r="G837" s="43"/>
      <c r="H837" s="277"/>
      <c r="I837" s="273"/>
    </row>
    <row r="838" s="267" customFormat="1" ht="15.6" spans="1:9">
      <c r="A838" s="273">
        <v>4</v>
      </c>
      <c r="B838" s="17" t="s">
        <v>108</v>
      </c>
      <c r="C838" s="43"/>
      <c r="D838" s="43"/>
      <c r="E838" s="18">
        <v>1</v>
      </c>
      <c r="F838" s="43"/>
      <c r="G838" s="43"/>
      <c r="H838" s="277"/>
      <c r="I838" s="273"/>
    </row>
    <row r="839" s="267" customFormat="1" ht="15.6" spans="1:9">
      <c r="A839" s="273">
        <v>5</v>
      </c>
      <c r="B839" s="17" t="s">
        <v>526</v>
      </c>
      <c r="C839" s="43"/>
      <c r="D839" s="43"/>
      <c r="E839" s="43"/>
      <c r="F839" s="43"/>
      <c r="G839" s="18">
        <v>2</v>
      </c>
      <c r="H839" s="277"/>
      <c r="I839" s="273"/>
    </row>
    <row r="840" s="267" customFormat="1" ht="15.6" spans="1:9">
      <c r="A840" s="273">
        <v>6</v>
      </c>
      <c r="B840" s="17" t="s">
        <v>124</v>
      </c>
      <c r="C840" s="43"/>
      <c r="D840" s="18">
        <v>3</v>
      </c>
      <c r="E840" s="43"/>
      <c r="F840" s="43"/>
      <c r="G840" s="43"/>
      <c r="H840" s="277"/>
      <c r="I840" s="273"/>
    </row>
    <row r="841" s="267" customFormat="1" ht="15.6" spans="1:9">
      <c r="A841" s="273">
        <v>7</v>
      </c>
      <c r="B841" s="17" t="s">
        <v>90</v>
      </c>
      <c r="C841" s="18">
        <v>14</v>
      </c>
      <c r="D841" s="43"/>
      <c r="E841" s="43"/>
      <c r="F841" s="43"/>
      <c r="G841" s="43"/>
      <c r="H841" s="277"/>
      <c r="I841" s="273"/>
    </row>
    <row r="842" s="267" customFormat="1" ht="15.6" spans="1:9">
      <c r="A842" s="273"/>
      <c r="B842" s="12" t="s">
        <v>6</v>
      </c>
      <c r="C842" s="13" t="s">
        <v>30</v>
      </c>
      <c r="D842" s="13"/>
      <c r="E842" s="13"/>
      <c r="F842" s="13"/>
      <c r="G842" s="273"/>
      <c r="H842" s="277"/>
      <c r="I842" s="273"/>
    </row>
    <row r="843" s="267" customFormat="1" ht="15.6" spans="1:9">
      <c r="A843" s="273"/>
      <c r="B843" s="15" t="s">
        <v>8</v>
      </c>
      <c r="C843" s="13">
        <v>100</v>
      </c>
      <c r="D843" s="13">
        <v>200</v>
      </c>
      <c r="E843" s="13">
        <v>300</v>
      </c>
      <c r="F843" s="13" t="s">
        <v>31</v>
      </c>
      <c r="G843" s="273"/>
      <c r="H843" s="277"/>
      <c r="I843" s="273"/>
    </row>
    <row r="844" s="267" customFormat="1" ht="15.6" spans="1:9">
      <c r="A844" s="273">
        <v>8</v>
      </c>
      <c r="B844" s="17" t="s">
        <v>111</v>
      </c>
      <c r="C844" s="18">
        <v>1</v>
      </c>
      <c r="D844" s="43"/>
      <c r="E844" s="43"/>
      <c r="F844" s="43"/>
      <c r="G844" s="273"/>
      <c r="H844" s="277"/>
      <c r="I844" s="273"/>
    </row>
    <row r="845" s="267" customFormat="1" ht="15.6" spans="1:9">
      <c r="A845" s="273">
        <v>9</v>
      </c>
      <c r="B845" s="17" t="s">
        <v>32</v>
      </c>
      <c r="C845" s="43"/>
      <c r="D845" s="43"/>
      <c r="E845" s="18">
        <v>9</v>
      </c>
      <c r="F845" s="43"/>
      <c r="G845" s="273"/>
      <c r="H845" s="277"/>
      <c r="I845" s="273"/>
    </row>
    <row r="846" s="267" customFormat="1" ht="15.6" spans="1:9">
      <c r="A846" s="273">
        <v>10</v>
      </c>
      <c r="B846" s="17" t="s">
        <v>177</v>
      </c>
      <c r="C846" s="43"/>
      <c r="D846" s="18">
        <v>1</v>
      </c>
      <c r="E846" s="43"/>
      <c r="F846" s="43"/>
      <c r="G846" s="273"/>
      <c r="H846" s="277"/>
      <c r="I846" s="273"/>
    </row>
    <row r="847" s="267" customFormat="1" ht="15.6" spans="1:9">
      <c r="A847" s="273"/>
      <c r="B847" s="12" t="s">
        <v>6</v>
      </c>
      <c r="C847" s="13" t="s">
        <v>35</v>
      </c>
      <c r="D847" s="13"/>
      <c r="E847" s="13"/>
      <c r="F847" s="13"/>
      <c r="G847" s="273"/>
      <c r="H847" s="277"/>
      <c r="I847" s="273"/>
    </row>
    <row r="848" s="267" customFormat="1" ht="15.6" spans="1:9">
      <c r="A848" s="273"/>
      <c r="B848" s="15" t="s">
        <v>8</v>
      </c>
      <c r="C848" s="13">
        <v>100</v>
      </c>
      <c r="D848" s="13">
        <v>200</v>
      </c>
      <c r="E848" s="13">
        <v>300</v>
      </c>
      <c r="F848" s="13" t="s">
        <v>31</v>
      </c>
      <c r="G848" s="273"/>
      <c r="H848" s="277"/>
      <c r="I848" s="273"/>
    </row>
    <row r="849" s="267" customFormat="1" ht="15.6" spans="1:9">
      <c r="A849" s="273">
        <v>11</v>
      </c>
      <c r="B849" s="17" t="s">
        <v>68</v>
      </c>
      <c r="C849" s="43"/>
      <c r="D849" s="43"/>
      <c r="E849" s="18">
        <v>21</v>
      </c>
      <c r="F849" s="43"/>
      <c r="G849" s="273"/>
      <c r="H849" s="277"/>
      <c r="I849" s="273"/>
    </row>
    <row r="850" s="267" customFormat="1" ht="15.6" spans="1:9">
      <c r="A850" s="273"/>
      <c r="B850" s="19" t="s">
        <v>6</v>
      </c>
      <c r="C850" s="20" t="s">
        <v>7</v>
      </c>
      <c r="D850" s="20"/>
      <c r="E850" s="20"/>
      <c r="F850" s="273"/>
      <c r="G850" s="273"/>
      <c r="H850" s="277"/>
      <c r="I850" s="273"/>
    </row>
    <row r="851" s="267" customFormat="1" ht="15.6" spans="1:9">
      <c r="A851" s="273"/>
      <c r="B851" s="19"/>
      <c r="C851" s="20"/>
      <c r="D851" s="20"/>
      <c r="E851" s="20"/>
      <c r="F851" s="273"/>
      <c r="G851" s="273"/>
      <c r="H851" s="277"/>
      <c r="I851" s="273"/>
    </row>
    <row r="852" s="267" customFormat="1" ht="15.6" spans="1:9">
      <c r="A852" s="273"/>
      <c r="B852" s="21" t="s">
        <v>8</v>
      </c>
      <c r="C852" s="22" t="s">
        <v>9</v>
      </c>
      <c r="D852" s="22" t="s">
        <v>10</v>
      </c>
      <c r="E852" s="22" t="s">
        <v>11</v>
      </c>
      <c r="F852" s="273"/>
      <c r="G852" s="273"/>
      <c r="H852" s="277"/>
      <c r="I852" s="273"/>
    </row>
    <row r="853" s="267" customFormat="1" ht="15.6" spans="1:9">
      <c r="A853" s="273">
        <v>12</v>
      </c>
      <c r="B853" s="21" t="s">
        <v>111</v>
      </c>
      <c r="C853" s="23">
        <v>5.2</v>
      </c>
      <c r="D853" s="24"/>
      <c r="E853" s="24"/>
      <c r="F853" s="273"/>
      <c r="G853" s="273"/>
      <c r="H853" s="277"/>
      <c r="I853" s="273"/>
    </row>
    <row r="854" s="267" customFormat="1" ht="15.6" spans="1:9">
      <c r="A854" s="273">
        <v>13</v>
      </c>
      <c r="B854" s="21" t="s">
        <v>96</v>
      </c>
      <c r="C854" s="23">
        <v>9.9</v>
      </c>
      <c r="D854" s="24"/>
      <c r="E854" s="24"/>
      <c r="F854" s="273"/>
      <c r="G854" s="273"/>
      <c r="H854" s="277"/>
      <c r="I854" s="273"/>
    </row>
    <row r="855" s="267" customFormat="1" ht="15.6" spans="1:9">
      <c r="A855" s="273">
        <v>14</v>
      </c>
      <c r="B855" s="21" t="s">
        <v>38</v>
      </c>
      <c r="C855" s="23">
        <v>13.3</v>
      </c>
      <c r="D855" s="24"/>
      <c r="E855" s="24"/>
      <c r="F855" s="273"/>
      <c r="G855" s="273"/>
      <c r="H855" s="277"/>
      <c r="I855" s="273"/>
    </row>
    <row r="856" s="267" customFormat="1" ht="15.6" spans="1:9">
      <c r="A856" s="273">
        <v>15</v>
      </c>
      <c r="B856" s="21" t="s">
        <v>34</v>
      </c>
      <c r="C856" s="23">
        <v>84.5</v>
      </c>
      <c r="D856" s="24"/>
      <c r="E856" s="24"/>
      <c r="F856" s="273"/>
      <c r="G856" s="273"/>
      <c r="H856" s="277"/>
      <c r="I856" s="273"/>
    </row>
    <row r="857" s="267" customFormat="1" ht="15.6" spans="1:9">
      <c r="A857" s="273">
        <v>16</v>
      </c>
      <c r="B857" s="21" t="s">
        <v>12</v>
      </c>
      <c r="C857" s="24"/>
      <c r="D857" s="24"/>
      <c r="E857" s="23">
        <v>21.3</v>
      </c>
      <c r="F857" s="273"/>
      <c r="G857" s="273"/>
      <c r="H857" s="277"/>
      <c r="I857" s="273"/>
    </row>
    <row r="858" s="267" customFormat="1" ht="15.6" spans="1:9">
      <c r="A858" s="273"/>
      <c r="B858" s="25" t="s">
        <v>40</v>
      </c>
      <c r="C858" s="26" t="s">
        <v>41</v>
      </c>
      <c r="D858" s="26"/>
      <c r="E858" s="26"/>
      <c r="F858" s="273"/>
      <c r="G858" s="273"/>
      <c r="H858" s="277"/>
      <c r="I858" s="273"/>
    </row>
    <row r="859" s="267" customFormat="1" ht="15.6" spans="1:9">
      <c r="A859" s="273"/>
      <c r="B859" s="25"/>
      <c r="C859" s="13" t="s">
        <v>42</v>
      </c>
      <c r="D859" s="13" t="s">
        <v>43</v>
      </c>
      <c r="E859" s="13" t="s">
        <v>44</v>
      </c>
      <c r="F859" s="273"/>
      <c r="G859" s="273"/>
      <c r="H859" s="277"/>
      <c r="I859" s="273"/>
    </row>
    <row r="860" s="267" customFormat="1" ht="15.6" spans="1:9">
      <c r="A860" s="273">
        <v>17</v>
      </c>
      <c r="B860" s="15" t="s">
        <v>334</v>
      </c>
      <c r="C860" s="16"/>
      <c r="D860" s="16"/>
      <c r="E860" s="18">
        <v>5.2</v>
      </c>
      <c r="F860" s="273"/>
      <c r="G860" s="273"/>
      <c r="H860" s="277"/>
      <c r="I860" s="273"/>
    </row>
    <row r="861" s="267" customFormat="1" ht="15.6" spans="1:9">
      <c r="A861" s="273">
        <v>18</v>
      </c>
      <c r="B861" s="15" t="s">
        <v>191</v>
      </c>
      <c r="C861" s="16"/>
      <c r="D861" s="16"/>
      <c r="E861" s="18">
        <v>46</v>
      </c>
      <c r="F861" s="273"/>
      <c r="G861" s="273"/>
      <c r="H861" s="277"/>
      <c r="I861" s="273"/>
    </row>
    <row r="862" s="267" customFormat="1" ht="15.6" spans="1:9">
      <c r="A862" s="273"/>
      <c r="B862" s="25" t="s">
        <v>40</v>
      </c>
      <c r="C862" s="26" t="s">
        <v>46</v>
      </c>
      <c r="D862" s="273"/>
      <c r="E862" s="273"/>
      <c r="F862" s="273"/>
      <c r="G862" s="273"/>
      <c r="H862" s="277"/>
      <c r="I862" s="273"/>
    </row>
    <row r="863" s="267" customFormat="1" ht="15.6" spans="1:9">
      <c r="A863" s="273"/>
      <c r="B863" s="25"/>
      <c r="C863" s="26" t="s">
        <v>47</v>
      </c>
      <c r="D863" s="273"/>
      <c r="E863" s="273"/>
      <c r="F863" s="273"/>
      <c r="G863" s="273"/>
      <c r="H863" s="277"/>
      <c r="I863" s="273"/>
    </row>
    <row r="864" s="267" customFormat="1" ht="15.6" spans="1:9">
      <c r="A864" s="273">
        <v>19</v>
      </c>
      <c r="B864" s="27" t="s">
        <v>350</v>
      </c>
      <c r="C864" s="18">
        <v>21.1</v>
      </c>
      <c r="D864" s="273"/>
      <c r="E864" s="273"/>
      <c r="F864" s="273"/>
      <c r="G864" s="273"/>
      <c r="H864" s="277"/>
      <c r="I864" s="273"/>
    </row>
    <row r="865" s="267" customFormat="1" ht="15.6" spans="1:9">
      <c r="A865" s="273">
        <v>20</v>
      </c>
      <c r="B865" s="27" t="s">
        <v>73</v>
      </c>
      <c r="C865" s="18">
        <v>121.3</v>
      </c>
      <c r="D865" s="273"/>
      <c r="E865" s="273"/>
      <c r="F865" s="273"/>
      <c r="G865" s="273"/>
      <c r="H865" s="277"/>
      <c r="I865" s="273"/>
    </row>
    <row r="866" s="267" customFormat="1" ht="15.6" spans="1:9">
      <c r="A866" s="273">
        <v>21</v>
      </c>
      <c r="B866" s="27" t="s">
        <v>48</v>
      </c>
      <c r="C866" s="18">
        <v>104.5</v>
      </c>
      <c r="D866" s="273"/>
      <c r="E866" s="273"/>
      <c r="F866" s="273"/>
      <c r="G866" s="273"/>
      <c r="H866" s="277"/>
      <c r="I866" s="273"/>
    </row>
    <row r="867" s="267" customFormat="1" ht="15.6" spans="1:9">
      <c r="A867" s="273"/>
      <c r="B867" s="12" t="s">
        <v>6</v>
      </c>
      <c r="C867" s="26" t="s">
        <v>49</v>
      </c>
      <c r="D867" s="26"/>
      <c r="E867" s="26"/>
      <c r="F867" s="273"/>
      <c r="G867" s="273"/>
      <c r="H867" s="277"/>
      <c r="I867" s="273"/>
    </row>
    <row r="868" s="267" customFormat="1" ht="15.6" spans="1:9">
      <c r="A868" s="273"/>
      <c r="B868" s="15" t="s">
        <v>50</v>
      </c>
      <c r="C868" s="26">
        <v>100</v>
      </c>
      <c r="D868" s="26">
        <v>200</v>
      </c>
      <c r="E868" s="26" t="s">
        <v>51</v>
      </c>
      <c r="F868" s="273"/>
      <c r="G868" s="273"/>
      <c r="H868" s="277"/>
      <c r="I868" s="273"/>
    </row>
    <row r="869" s="267" customFormat="1" ht="15.6" spans="1:9">
      <c r="A869" s="273">
        <v>23</v>
      </c>
      <c r="B869" s="17" t="s">
        <v>243</v>
      </c>
      <c r="C869" s="43"/>
      <c r="D869" s="18">
        <v>1</v>
      </c>
      <c r="E869" s="43"/>
      <c r="F869" s="273"/>
      <c r="G869" s="273"/>
      <c r="H869" s="277"/>
      <c r="I869" s="273"/>
    </row>
    <row r="870" s="267" customFormat="1" ht="15.6" spans="1:9">
      <c r="A870" s="273">
        <v>24</v>
      </c>
      <c r="B870" s="17" t="s">
        <v>55</v>
      </c>
      <c r="C870" s="43"/>
      <c r="D870" s="43"/>
      <c r="E870" s="18">
        <v>3</v>
      </c>
      <c r="F870" s="273"/>
      <c r="G870" s="273"/>
      <c r="H870" s="277"/>
      <c r="I870" s="273"/>
    </row>
    <row r="871" s="267" customFormat="1" ht="31.2" spans="1:9">
      <c r="A871" s="277" t="s">
        <v>527</v>
      </c>
      <c r="B871" s="277"/>
      <c r="C871" s="277"/>
      <c r="D871" s="277"/>
      <c r="E871" s="277"/>
      <c r="F871" s="277"/>
      <c r="G871" s="277"/>
      <c r="H871" s="274" t="s">
        <v>528</v>
      </c>
      <c r="I871" s="275" t="s">
        <v>4</v>
      </c>
    </row>
    <row r="872" s="267" customFormat="1" ht="15.6" spans="1:9">
      <c r="A872" s="285" t="s">
        <v>5</v>
      </c>
      <c r="B872" s="19" t="s">
        <v>6</v>
      </c>
      <c r="C872" s="20" t="s">
        <v>7</v>
      </c>
      <c r="D872" s="20"/>
      <c r="E872" s="20"/>
      <c r="F872" s="273"/>
      <c r="G872" s="273"/>
      <c r="H872" s="277"/>
      <c r="I872" s="273"/>
    </row>
    <row r="873" s="267" customFormat="1" ht="15.6" spans="1:9">
      <c r="A873" s="273"/>
      <c r="B873" s="19"/>
      <c r="C873" s="20"/>
      <c r="D873" s="20"/>
      <c r="E873" s="20"/>
      <c r="F873" s="273"/>
      <c r="G873" s="273"/>
      <c r="H873" s="277"/>
      <c r="I873" s="273"/>
    </row>
    <row r="874" s="267" customFormat="1" ht="15.6" spans="1:9">
      <c r="A874" s="273"/>
      <c r="B874" s="21" t="s">
        <v>8</v>
      </c>
      <c r="C874" s="22" t="s">
        <v>9</v>
      </c>
      <c r="D874" s="22" t="s">
        <v>10</v>
      </c>
      <c r="E874" s="22" t="s">
        <v>11</v>
      </c>
      <c r="F874" s="273"/>
      <c r="G874" s="273"/>
      <c r="H874" s="277"/>
      <c r="I874" s="273"/>
    </row>
    <row r="875" s="267" customFormat="1" ht="15.6" spans="1:9">
      <c r="A875" s="273">
        <v>1</v>
      </c>
      <c r="B875" s="21" t="s">
        <v>529</v>
      </c>
      <c r="C875" s="23">
        <v>209.1</v>
      </c>
      <c r="D875" s="24"/>
      <c r="E875" s="24"/>
      <c r="F875" s="273"/>
      <c r="G875" s="273"/>
      <c r="H875" s="277"/>
      <c r="I875" s="273"/>
    </row>
    <row r="876" s="267" customFormat="1" ht="31.2" spans="1:9">
      <c r="A876" s="277" t="s">
        <v>530</v>
      </c>
      <c r="B876" s="277"/>
      <c r="C876" s="277"/>
      <c r="D876" s="277"/>
      <c r="E876" s="277"/>
      <c r="F876" s="277"/>
      <c r="G876" s="277"/>
      <c r="H876" s="274" t="s">
        <v>531</v>
      </c>
      <c r="I876" s="275" t="s">
        <v>4</v>
      </c>
    </row>
    <row r="877" s="267" customFormat="1" ht="15.6" spans="1:9">
      <c r="A877" s="285" t="s">
        <v>5</v>
      </c>
      <c r="B877" s="19" t="s">
        <v>6</v>
      </c>
      <c r="C877" s="20" t="s">
        <v>7</v>
      </c>
      <c r="D877" s="20"/>
      <c r="E877" s="20"/>
      <c r="F877" s="273"/>
      <c r="G877" s="273"/>
      <c r="H877" s="277"/>
      <c r="I877" s="273"/>
    </row>
    <row r="878" s="267" customFormat="1" ht="15.6" spans="1:9">
      <c r="A878" s="273"/>
      <c r="B878" s="19"/>
      <c r="C878" s="20"/>
      <c r="D878" s="20"/>
      <c r="E878" s="20"/>
      <c r="F878" s="273"/>
      <c r="G878" s="273"/>
      <c r="H878" s="277"/>
      <c r="I878" s="273"/>
    </row>
    <row r="879" s="267" customFormat="1" ht="15.6" spans="1:9">
      <c r="A879" s="273"/>
      <c r="B879" s="21" t="s">
        <v>8</v>
      </c>
      <c r="C879" s="22" t="s">
        <v>9</v>
      </c>
      <c r="D879" s="22" t="s">
        <v>10</v>
      </c>
      <c r="E879" s="22" t="s">
        <v>11</v>
      </c>
      <c r="F879" s="273"/>
      <c r="G879" s="273"/>
      <c r="H879" s="277"/>
      <c r="I879" s="273"/>
    </row>
    <row r="880" s="267" customFormat="1" ht="15.6" spans="1:9">
      <c r="A880" s="273">
        <v>1</v>
      </c>
      <c r="B880" s="21" t="s">
        <v>91</v>
      </c>
      <c r="C880" s="23">
        <v>293</v>
      </c>
      <c r="D880" s="24"/>
      <c r="E880" s="24"/>
      <c r="F880" s="273"/>
      <c r="G880" s="273"/>
      <c r="H880" s="277"/>
      <c r="I880" s="273"/>
    </row>
    <row r="881" s="267" customFormat="1" ht="15.6" spans="1:9">
      <c r="A881" s="273">
        <v>2</v>
      </c>
      <c r="B881" s="21" t="s">
        <v>97</v>
      </c>
      <c r="C881" s="23">
        <v>133.3</v>
      </c>
      <c r="D881" s="24"/>
      <c r="E881" s="24"/>
      <c r="F881" s="273"/>
      <c r="G881" s="273"/>
      <c r="H881" s="277"/>
      <c r="I881" s="273"/>
    </row>
    <row r="882" s="267" customFormat="1" ht="31.2" spans="1:9">
      <c r="A882" s="273" t="s">
        <v>532</v>
      </c>
      <c r="B882" s="273"/>
      <c r="C882" s="273"/>
      <c r="D882" s="273"/>
      <c r="E882" s="273"/>
      <c r="F882" s="273"/>
      <c r="G882" s="273"/>
      <c r="H882" s="284" t="s">
        <v>533</v>
      </c>
      <c r="I882" s="275" t="s">
        <v>4</v>
      </c>
    </row>
    <row r="883" s="267" customFormat="1" ht="15.6" spans="1:9">
      <c r="A883" s="276" t="s">
        <v>5</v>
      </c>
      <c r="B883" s="12" t="s">
        <v>6</v>
      </c>
      <c r="C883" s="13" t="s">
        <v>15</v>
      </c>
      <c r="D883" s="13"/>
      <c r="E883" s="13"/>
      <c r="F883" s="13"/>
      <c r="G883" s="13"/>
      <c r="H883" s="277"/>
      <c r="I883" s="273"/>
    </row>
    <row r="884" s="267" customFormat="1" ht="15.6" spans="1:9">
      <c r="A884" s="273"/>
      <c r="B884" s="15" t="s">
        <v>16</v>
      </c>
      <c r="C884" s="13" t="s">
        <v>17</v>
      </c>
      <c r="D884" s="13" t="s">
        <v>18</v>
      </c>
      <c r="E884" s="13" t="s">
        <v>19</v>
      </c>
      <c r="F884" s="13" t="s">
        <v>20</v>
      </c>
      <c r="G884" s="13" t="s">
        <v>21</v>
      </c>
      <c r="H884" s="277"/>
      <c r="I884" s="273"/>
    </row>
    <row r="885" s="267" customFormat="1" ht="15.6" spans="1:9">
      <c r="A885" s="273">
        <v>1</v>
      </c>
      <c r="B885" s="15" t="s">
        <v>534</v>
      </c>
      <c r="C885" s="43"/>
      <c r="D885" s="43"/>
      <c r="E885" s="43"/>
      <c r="F885" s="18">
        <v>4</v>
      </c>
      <c r="G885" s="43"/>
      <c r="H885" s="277"/>
      <c r="I885" s="273"/>
    </row>
    <row r="886" s="267" customFormat="1" ht="15.6" spans="1:9">
      <c r="A886" s="273">
        <v>2</v>
      </c>
      <c r="B886" s="15" t="s">
        <v>115</v>
      </c>
      <c r="C886" s="43"/>
      <c r="D886" s="18">
        <v>3</v>
      </c>
      <c r="E886" s="43"/>
      <c r="F886" s="43"/>
      <c r="G886" s="43"/>
      <c r="H886" s="277"/>
      <c r="I886" s="273"/>
    </row>
    <row r="887" s="267" customFormat="1" ht="15.6" spans="1:9">
      <c r="A887" s="273">
        <v>3</v>
      </c>
      <c r="B887" s="15" t="s">
        <v>23</v>
      </c>
      <c r="C887" s="43"/>
      <c r="D887" s="18">
        <v>1</v>
      </c>
      <c r="E887" s="18">
        <v>15</v>
      </c>
      <c r="F887" s="43"/>
      <c r="G887" s="43"/>
      <c r="H887" s="277"/>
      <c r="I887" s="273"/>
    </row>
    <row r="888" s="267" customFormat="1" ht="15.6" spans="1:9">
      <c r="A888" s="273">
        <v>4</v>
      </c>
      <c r="B888" s="15" t="s">
        <v>89</v>
      </c>
      <c r="C888" s="43"/>
      <c r="D888" s="43"/>
      <c r="E888" s="18">
        <v>11</v>
      </c>
      <c r="F888" s="18">
        <v>6</v>
      </c>
      <c r="G888" s="43"/>
      <c r="H888" s="277"/>
      <c r="I888" s="273"/>
    </row>
    <row r="889" s="267" customFormat="1" ht="15.6" spans="1:9">
      <c r="A889" s="273">
        <v>5</v>
      </c>
      <c r="B889" s="15" t="s">
        <v>60</v>
      </c>
      <c r="C889" s="18">
        <v>8</v>
      </c>
      <c r="D889" s="18">
        <v>15</v>
      </c>
      <c r="E889" s="43"/>
      <c r="F889" s="43"/>
      <c r="G889" s="43"/>
      <c r="H889" s="277"/>
      <c r="I889" s="273"/>
    </row>
    <row r="890" s="267" customFormat="1" ht="15.6" spans="1:9">
      <c r="A890" s="273"/>
      <c r="B890" s="12" t="s">
        <v>6</v>
      </c>
      <c r="C890" s="13" t="s">
        <v>24</v>
      </c>
      <c r="D890" s="13"/>
      <c r="E890" s="13"/>
      <c r="F890" s="13"/>
      <c r="G890" s="13"/>
      <c r="H890" s="277"/>
      <c r="I890" s="273"/>
    </row>
    <row r="891" s="267" customFormat="1" ht="15.6" spans="1:9">
      <c r="A891" s="273"/>
      <c r="B891" s="15" t="s">
        <v>16</v>
      </c>
      <c r="C891" s="13" t="s">
        <v>17</v>
      </c>
      <c r="D891" s="13" t="s">
        <v>18</v>
      </c>
      <c r="E891" s="13" t="s">
        <v>19</v>
      </c>
      <c r="F891" s="13" t="s">
        <v>20</v>
      </c>
      <c r="G891" s="13" t="s">
        <v>21</v>
      </c>
      <c r="H891" s="277"/>
      <c r="I891" s="273"/>
    </row>
    <row r="892" s="267" customFormat="1" ht="15.6" spans="1:9">
      <c r="A892" s="273">
        <v>6</v>
      </c>
      <c r="B892" s="17" t="s">
        <v>102</v>
      </c>
      <c r="C892" s="18">
        <v>1</v>
      </c>
      <c r="D892" s="18">
        <v>3</v>
      </c>
      <c r="E892" s="43"/>
      <c r="F892" s="43"/>
      <c r="G892" s="13"/>
      <c r="H892" s="277"/>
      <c r="I892" s="273"/>
    </row>
    <row r="893" s="267" customFormat="1" ht="15.6" spans="1:9">
      <c r="A893" s="273">
        <v>7</v>
      </c>
      <c r="B893" s="17" t="s">
        <v>61</v>
      </c>
      <c r="C893" s="18">
        <v>13</v>
      </c>
      <c r="D893" s="43"/>
      <c r="E893" s="43"/>
      <c r="F893" s="43"/>
      <c r="G893" s="13"/>
      <c r="H893" s="277"/>
      <c r="I893" s="273"/>
    </row>
    <row r="894" s="267" customFormat="1" ht="15.6" spans="1:9">
      <c r="A894" s="273">
        <v>8</v>
      </c>
      <c r="B894" s="17" t="s">
        <v>25</v>
      </c>
      <c r="C894" s="18">
        <v>2</v>
      </c>
      <c r="D894" s="18">
        <v>1</v>
      </c>
      <c r="E894" s="43"/>
      <c r="F894" s="43"/>
      <c r="G894" s="13"/>
      <c r="H894" s="277"/>
      <c r="I894" s="273"/>
    </row>
    <row r="895" s="267" customFormat="1" ht="15.6" spans="1:9">
      <c r="A895" s="273">
        <v>9</v>
      </c>
      <c r="B895" s="17" t="s">
        <v>107</v>
      </c>
      <c r="C895" s="18">
        <v>12</v>
      </c>
      <c r="D895" s="18">
        <v>1</v>
      </c>
      <c r="E895" s="43"/>
      <c r="F895" s="43"/>
      <c r="G895" s="13"/>
      <c r="H895" s="277"/>
      <c r="I895" s="273"/>
    </row>
    <row r="896" s="267" customFormat="1" ht="15.6" spans="1:9">
      <c r="A896" s="273">
        <v>10</v>
      </c>
      <c r="B896" s="17" t="s">
        <v>389</v>
      </c>
      <c r="C896" s="43"/>
      <c r="D896" s="18">
        <v>6</v>
      </c>
      <c r="E896" s="43"/>
      <c r="F896" s="43"/>
      <c r="G896" s="13"/>
      <c r="H896" s="277"/>
      <c r="I896" s="273"/>
    </row>
    <row r="897" s="267" customFormat="1" ht="15.6" spans="1:9">
      <c r="A897" s="273">
        <v>11</v>
      </c>
      <c r="B897" s="17" t="s">
        <v>108</v>
      </c>
      <c r="C897" s="43"/>
      <c r="D897" s="18">
        <v>3</v>
      </c>
      <c r="E897" s="18">
        <v>6</v>
      </c>
      <c r="F897" s="18">
        <v>1</v>
      </c>
      <c r="G897" s="13"/>
      <c r="H897" s="277"/>
      <c r="I897" s="273"/>
    </row>
    <row r="898" s="267" customFormat="1" ht="15.6" spans="1:9">
      <c r="A898" s="273">
        <v>12</v>
      </c>
      <c r="B898" s="17" t="s">
        <v>27</v>
      </c>
      <c r="C898" s="18">
        <v>2</v>
      </c>
      <c r="D898" s="43"/>
      <c r="E898" s="43"/>
      <c r="F898" s="43"/>
      <c r="G898" s="13"/>
      <c r="H898" s="277"/>
      <c r="I898" s="273"/>
    </row>
    <row r="899" s="267" customFormat="1" ht="15.6" spans="1:9">
      <c r="A899" s="273">
        <v>13</v>
      </c>
      <c r="B899" s="17" t="s">
        <v>535</v>
      </c>
      <c r="C899" s="18">
        <v>15</v>
      </c>
      <c r="D899" s="43"/>
      <c r="E899" s="43"/>
      <c r="F899" s="43"/>
      <c r="G899" s="43"/>
      <c r="H899" s="277"/>
      <c r="I899" s="273"/>
    </row>
    <row r="900" s="267" customFormat="1" ht="15.6" spans="1:9">
      <c r="A900" s="273">
        <v>14</v>
      </c>
      <c r="B900" s="17" t="s">
        <v>124</v>
      </c>
      <c r="C900" s="43"/>
      <c r="D900" s="18">
        <v>9</v>
      </c>
      <c r="E900" s="18">
        <v>5</v>
      </c>
      <c r="F900" s="43"/>
      <c r="G900" s="43"/>
      <c r="H900" s="277"/>
      <c r="I900" s="273"/>
    </row>
    <row r="901" s="267" customFormat="1" ht="15.6" spans="1:9">
      <c r="A901" s="273">
        <v>15</v>
      </c>
      <c r="B901" s="17" t="s">
        <v>90</v>
      </c>
      <c r="C901" s="18">
        <v>3</v>
      </c>
      <c r="D901" s="43"/>
      <c r="E901" s="43"/>
      <c r="F901" s="43"/>
      <c r="G901" s="43"/>
      <c r="H901" s="277"/>
      <c r="I901" s="273"/>
    </row>
    <row r="902" s="267" customFormat="1" ht="15.6" spans="1:9">
      <c r="A902" s="273"/>
      <c r="B902" s="12" t="s">
        <v>6</v>
      </c>
      <c r="C902" s="13" t="s">
        <v>30</v>
      </c>
      <c r="D902" s="13"/>
      <c r="E902" s="13"/>
      <c r="F902" s="13"/>
      <c r="G902" s="273"/>
      <c r="H902" s="277"/>
      <c r="I902" s="273"/>
    </row>
    <row r="903" s="267" customFormat="1" ht="15.6" spans="1:9">
      <c r="A903" s="273"/>
      <c r="B903" s="15" t="s">
        <v>8</v>
      </c>
      <c r="C903" s="13">
        <v>100</v>
      </c>
      <c r="D903" s="13">
        <v>200</v>
      </c>
      <c r="E903" s="13">
        <v>300</v>
      </c>
      <c r="F903" s="13" t="s">
        <v>31</v>
      </c>
      <c r="G903" s="273"/>
      <c r="H903" s="277"/>
      <c r="I903" s="273"/>
    </row>
    <row r="904" s="267" customFormat="1" ht="15.6" spans="1:9">
      <c r="A904" s="273">
        <v>16</v>
      </c>
      <c r="B904" s="17" t="s">
        <v>63</v>
      </c>
      <c r="C904" s="43"/>
      <c r="D904" s="18">
        <v>10</v>
      </c>
      <c r="E904" s="43"/>
      <c r="F904" s="43"/>
      <c r="G904" s="273"/>
      <c r="H904" s="277"/>
      <c r="I904" s="273"/>
    </row>
    <row r="905" s="267" customFormat="1" ht="15.6" spans="1:9">
      <c r="A905" s="273">
        <v>17</v>
      </c>
      <c r="B905" s="17" t="s">
        <v>32</v>
      </c>
      <c r="C905" s="43"/>
      <c r="D905" s="43"/>
      <c r="E905" s="18">
        <v>23</v>
      </c>
      <c r="F905" s="18">
        <v>4</v>
      </c>
      <c r="G905" s="273"/>
      <c r="H905" s="277"/>
      <c r="I905" s="273"/>
    </row>
    <row r="906" s="267" customFormat="1" ht="15.6" spans="1:9">
      <c r="A906" s="273">
        <v>18</v>
      </c>
      <c r="B906" s="17" t="s">
        <v>536</v>
      </c>
      <c r="C906" s="43"/>
      <c r="D906" s="43"/>
      <c r="E906" s="18">
        <v>3</v>
      </c>
      <c r="F906" s="43"/>
      <c r="G906" s="273"/>
      <c r="H906" s="277"/>
      <c r="I906" s="273"/>
    </row>
    <row r="907" s="267" customFormat="1" ht="15.6" spans="1:9">
      <c r="A907" s="273"/>
      <c r="B907" s="12" t="s">
        <v>6</v>
      </c>
      <c r="C907" s="13" t="s">
        <v>35</v>
      </c>
      <c r="D907" s="13"/>
      <c r="E907" s="13"/>
      <c r="F907" s="13"/>
      <c r="G907" s="273"/>
      <c r="H907" s="277"/>
      <c r="I907" s="273"/>
    </row>
    <row r="908" s="267" customFormat="1" ht="15.6" spans="1:9">
      <c r="A908" s="273"/>
      <c r="B908" s="15" t="s">
        <v>8</v>
      </c>
      <c r="C908" s="13">
        <v>100</v>
      </c>
      <c r="D908" s="13">
        <v>200</v>
      </c>
      <c r="E908" s="13">
        <v>300</v>
      </c>
      <c r="F908" s="13" t="s">
        <v>31</v>
      </c>
      <c r="G908" s="273"/>
      <c r="H908" s="277"/>
      <c r="I908" s="273"/>
    </row>
    <row r="909" s="267" customFormat="1" ht="15.6" spans="1:9">
      <c r="A909" s="273">
        <v>19</v>
      </c>
      <c r="B909" s="17" t="s">
        <v>68</v>
      </c>
      <c r="C909" s="43"/>
      <c r="D909" s="43"/>
      <c r="E909" s="18">
        <v>11</v>
      </c>
      <c r="F909" s="43"/>
      <c r="G909" s="273"/>
      <c r="H909" s="277"/>
      <c r="I909" s="273"/>
    </row>
    <row r="910" s="267" customFormat="1" ht="15.6" spans="1:9">
      <c r="A910" s="273"/>
      <c r="B910" s="19" t="s">
        <v>6</v>
      </c>
      <c r="C910" s="20" t="s">
        <v>37</v>
      </c>
      <c r="D910" s="20"/>
      <c r="E910" s="20"/>
      <c r="F910" s="20" t="s">
        <v>7</v>
      </c>
      <c r="G910" s="20"/>
      <c r="H910" s="20"/>
      <c r="I910" s="273"/>
    </row>
    <row r="911" s="267" customFormat="1" ht="15.6" spans="1:9">
      <c r="A911" s="273"/>
      <c r="B911" s="19"/>
      <c r="C911" s="20"/>
      <c r="D911" s="20"/>
      <c r="E911" s="20"/>
      <c r="F911" s="20"/>
      <c r="G911" s="20"/>
      <c r="H911" s="20"/>
      <c r="I911" s="273"/>
    </row>
    <row r="912" s="267" customFormat="1" ht="15.6" spans="1:9">
      <c r="A912" s="273"/>
      <c r="B912" s="21" t="s">
        <v>8</v>
      </c>
      <c r="C912" s="22" t="s">
        <v>9</v>
      </c>
      <c r="D912" s="22" t="s">
        <v>10</v>
      </c>
      <c r="E912" s="22" t="s">
        <v>11</v>
      </c>
      <c r="F912" s="22" t="s">
        <v>9</v>
      </c>
      <c r="G912" s="22" t="s">
        <v>10</v>
      </c>
      <c r="H912" s="32" t="s">
        <v>11</v>
      </c>
      <c r="I912" s="273"/>
    </row>
    <row r="913" s="267" customFormat="1" ht="15.6" spans="1:9">
      <c r="A913" s="273">
        <v>20</v>
      </c>
      <c r="B913" s="21" t="s">
        <v>111</v>
      </c>
      <c r="C913" s="24"/>
      <c r="D913" s="24"/>
      <c r="E913" s="24"/>
      <c r="F913" s="23">
        <v>178.7</v>
      </c>
      <c r="G913" s="24"/>
      <c r="H913" s="24"/>
      <c r="I913" s="273"/>
    </row>
    <row r="914" s="267" customFormat="1" ht="15.6" spans="1:9">
      <c r="A914" s="273">
        <v>21</v>
      </c>
      <c r="B914" s="21" t="s">
        <v>96</v>
      </c>
      <c r="C914" s="24"/>
      <c r="D914" s="24"/>
      <c r="E914" s="24"/>
      <c r="F914" s="23">
        <v>82.6</v>
      </c>
      <c r="G914" s="24"/>
      <c r="H914" s="24"/>
      <c r="I914" s="273"/>
    </row>
    <row r="915" s="267" customFormat="1" ht="15.6" spans="1:9">
      <c r="A915" s="273">
        <v>22</v>
      </c>
      <c r="B915" s="21" t="s">
        <v>39</v>
      </c>
      <c r="C915" s="24"/>
      <c r="D915" s="24"/>
      <c r="E915" s="24"/>
      <c r="F915" s="23">
        <v>7.7</v>
      </c>
      <c r="G915" s="24"/>
      <c r="H915" s="24"/>
      <c r="I915" s="273"/>
    </row>
    <row r="916" s="267" customFormat="1" ht="15.6" spans="1:9">
      <c r="A916" s="273">
        <v>23</v>
      </c>
      <c r="B916" s="21" t="s">
        <v>91</v>
      </c>
      <c r="C916" s="24"/>
      <c r="D916" s="24"/>
      <c r="E916" s="24"/>
      <c r="F916" s="23">
        <v>591.7</v>
      </c>
      <c r="G916" s="24"/>
      <c r="H916" s="24"/>
      <c r="I916" s="273"/>
    </row>
    <row r="917" s="267" customFormat="1" ht="15.6" spans="1:9">
      <c r="A917" s="273">
        <v>24</v>
      </c>
      <c r="B917" s="21" t="s">
        <v>80</v>
      </c>
      <c r="C917" s="24"/>
      <c r="D917" s="24"/>
      <c r="E917" s="24"/>
      <c r="F917" s="23">
        <v>26.4</v>
      </c>
      <c r="G917" s="24"/>
      <c r="H917" s="24"/>
      <c r="I917" s="273"/>
    </row>
    <row r="918" s="267" customFormat="1" ht="15.6" spans="1:9">
      <c r="A918" s="273">
        <v>25</v>
      </c>
      <c r="B918" s="21" t="s">
        <v>92</v>
      </c>
      <c r="C918" s="24"/>
      <c r="D918" s="24"/>
      <c r="E918" s="24"/>
      <c r="F918" s="23">
        <v>42.3</v>
      </c>
      <c r="G918" s="24"/>
      <c r="H918" s="24"/>
      <c r="I918" s="273"/>
    </row>
    <row r="919" s="267" customFormat="1" ht="15.6" spans="1:9">
      <c r="A919" s="273">
        <v>26</v>
      </c>
      <c r="B919" s="21" t="s">
        <v>12</v>
      </c>
      <c r="C919" s="24"/>
      <c r="D919" s="24"/>
      <c r="E919" s="23">
        <v>57.7</v>
      </c>
      <c r="F919" s="24"/>
      <c r="G919" s="23">
        <v>54.3</v>
      </c>
      <c r="H919" s="24"/>
      <c r="I919" s="273"/>
    </row>
    <row r="920" s="267" customFormat="1" ht="15.6" spans="1:9">
      <c r="A920" s="273"/>
      <c r="B920" s="25" t="s">
        <v>40</v>
      </c>
      <c r="C920" s="26" t="s">
        <v>41</v>
      </c>
      <c r="D920" s="26"/>
      <c r="E920" s="26"/>
      <c r="F920" s="273"/>
      <c r="G920" s="273"/>
      <c r="H920" s="277"/>
      <c r="I920" s="273"/>
    </row>
    <row r="921" s="267" customFormat="1" ht="15.6" spans="1:9">
      <c r="A921" s="273"/>
      <c r="B921" s="25"/>
      <c r="C921" s="13" t="s">
        <v>42</v>
      </c>
      <c r="D921" s="13" t="s">
        <v>43</v>
      </c>
      <c r="E921" s="13" t="s">
        <v>44</v>
      </c>
      <c r="F921" s="273"/>
      <c r="G921" s="273"/>
      <c r="H921" s="277"/>
      <c r="I921" s="273"/>
    </row>
    <row r="922" s="267" customFormat="1" ht="15.6" spans="1:9">
      <c r="A922" s="273">
        <v>27</v>
      </c>
      <c r="B922" s="15" t="s">
        <v>45</v>
      </c>
      <c r="C922" s="16"/>
      <c r="D922" s="16"/>
      <c r="E922" s="18">
        <v>236.7</v>
      </c>
      <c r="F922" s="273"/>
      <c r="G922" s="273"/>
      <c r="H922" s="277"/>
      <c r="I922" s="273"/>
    </row>
    <row r="923" s="267" customFormat="1" ht="15.6" spans="1:9">
      <c r="A923" s="273">
        <v>28</v>
      </c>
      <c r="B923" s="15" t="s">
        <v>191</v>
      </c>
      <c r="C923" s="16"/>
      <c r="D923" s="16"/>
      <c r="E923" s="18">
        <v>973.1</v>
      </c>
      <c r="F923" s="273"/>
      <c r="G923" s="273"/>
      <c r="H923" s="277"/>
      <c r="I923" s="273"/>
    </row>
    <row r="924" s="267" customFormat="1" ht="15.6" spans="1:9">
      <c r="A924" s="273"/>
      <c r="B924" s="25" t="s">
        <v>40</v>
      </c>
      <c r="C924" s="26" t="s">
        <v>46</v>
      </c>
      <c r="D924" s="273"/>
      <c r="E924" s="273"/>
      <c r="F924" s="273"/>
      <c r="G924" s="273"/>
      <c r="H924" s="277"/>
      <c r="I924" s="273"/>
    </row>
    <row r="925" s="267" customFormat="1" ht="15.6" spans="1:9">
      <c r="A925" s="273"/>
      <c r="B925" s="25"/>
      <c r="C925" s="26" t="s">
        <v>47</v>
      </c>
      <c r="D925" s="273"/>
      <c r="E925" s="273"/>
      <c r="F925" s="273"/>
      <c r="G925" s="273"/>
      <c r="H925" s="277"/>
      <c r="I925" s="273"/>
    </row>
    <row r="926" s="267" customFormat="1" ht="15.6" spans="1:9">
      <c r="A926" s="273">
        <v>29</v>
      </c>
      <c r="B926" s="27" t="s">
        <v>112</v>
      </c>
      <c r="C926" s="18">
        <v>48.1</v>
      </c>
      <c r="D926" s="273"/>
      <c r="E926" s="273"/>
      <c r="F926" s="273"/>
      <c r="G926" s="273"/>
      <c r="H926" s="277"/>
      <c r="I926" s="273"/>
    </row>
    <row r="927" s="267" customFormat="1" ht="15.6" spans="1:9">
      <c r="A927" s="273">
        <v>30</v>
      </c>
      <c r="B927" s="27" t="s">
        <v>350</v>
      </c>
      <c r="C927" s="18">
        <v>44.7</v>
      </c>
      <c r="D927" s="273"/>
      <c r="E927" s="273"/>
      <c r="F927" s="273"/>
      <c r="G927" s="273"/>
      <c r="H927" s="277"/>
      <c r="I927" s="273"/>
    </row>
    <row r="928" s="267" customFormat="1" ht="15.6" spans="1:9">
      <c r="A928" s="273">
        <v>31</v>
      </c>
      <c r="B928" s="27" t="s">
        <v>258</v>
      </c>
      <c r="C928" s="18">
        <v>161.5</v>
      </c>
      <c r="D928" s="273"/>
      <c r="E928" s="273"/>
      <c r="F928" s="273"/>
      <c r="G928" s="273"/>
      <c r="H928" s="277"/>
      <c r="I928" s="273"/>
    </row>
    <row r="929" s="267" customFormat="1" ht="15.6" spans="1:9">
      <c r="A929" s="273">
        <v>32</v>
      </c>
      <c r="B929" s="27" t="s">
        <v>73</v>
      </c>
      <c r="C929" s="18">
        <v>295.3</v>
      </c>
      <c r="D929" s="273"/>
      <c r="E929" s="273"/>
      <c r="F929" s="273"/>
      <c r="G929" s="273"/>
      <c r="H929" s="277"/>
      <c r="I929" s="273"/>
    </row>
    <row r="930" s="267" customFormat="1" ht="15.6" spans="1:9">
      <c r="A930" s="273">
        <v>33</v>
      </c>
      <c r="B930" s="27" t="s">
        <v>48</v>
      </c>
      <c r="C930" s="18">
        <v>268.6</v>
      </c>
      <c r="D930" s="273"/>
      <c r="E930" s="273"/>
      <c r="F930" s="273"/>
      <c r="G930" s="273"/>
      <c r="H930" s="277"/>
      <c r="I930" s="273"/>
    </row>
    <row r="931" s="267" customFormat="1" ht="15.6" spans="1:9">
      <c r="A931" s="273"/>
      <c r="B931" s="12" t="s">
        <v>6</v>
      </c>
      <c r="C931" s="26" t="s">
        <v>49</v>
      </c>
      <c r="D931" s="26"/>
      <c r="E931" s="26"/>
      <c r="F931" s="273"/>
      <c r="G931" s="273"/>
      <c r="H931" s="277"/>
      <c r="I931" s="273"/>
    </row>
    <row r="932" s="267" customFormat="1" ht="15.6" spans="1:9">
      <c r="A932" s="273"/>
      <c r="B932" s="15" t="s">
        <v>50</v>
      </c>
      <c r="C932" s="26">
        <v>100</v>
      </c>
      <c r="D932" s="26">
        <v>200</v>
      </c>
      <c r="E932" s="26" t="s">
        <v>51</v>
      </c>
      <c r="F932" s="273"/>
      <c r="G932" s="273"/>
      <c r="H932" s="277"/>
      <c r="I932" s="273"/>
    </row>
    <row r="933" s="267" customFormat="1" ht="15.6" spans="1:9">
      <c r="A933" s="273">
        <v>35</v>
      </c>
      <c r="B933" s="17" t="s">
        <v>260</v>
      </c>
      <c r="C933" s="43"/>
      <c r="D933" s="18">
        <v>4</v>
      </c>
      <c r="E933" s="26"/>
      <c r="F933" s="273"/>
      <c r="G933" s="273"/>
      <c r="H933" s="277"/>
      <c r="I933" s="273"/>
    </row>
    <row r="934" s="267" customFormat="1" ht="15.6" spans="1:9">
      <c r="A934" s="273">
        <v>36</v>
      </c>
      <c r="B934" s="17" t="s">
        <v>52</v>
      </c>
      <c r="C934" s="18">
        <v>3</v>
      </c>
      <c r="D934" s="18">
        <v>7</v>
      </c>
      <c r="E934" s="26"/>
      <c r="F934" s="273"/>
      <c r="G934" s="273"/>
      <c r="H934" s="277"/>
      <c r="I934" s="273"/>
    </row>
    <row r="935" s="267" customFormat="1" ht="15.6" spans="1:9">
      <c r="A935" s="273">
        <v>37</v>
      </c>
      <c r="B935" s="17" t="s">
        <v>53</v>
      </c>
      <c r="C935" s="43"/>
      <c r="D935" s="18">
        <v>7</v>
      </c>
      <c r="E935" s="43"/>
      <c r="F935" s="273"/>
      <c r="G935" s="273"/>
      <c r="H935" s="277"/>
      <c r="I935" s="273"/>
    </row>
    <row r="936" s="267" customFormat="1" ht="15.6" spans="1:9">
      <c r="A936" s="273">
        <v>38</v>
      </c>
      <c r="B936" s="17" t="s">
        <v>169</v>
      </c>
      <c r="C936" s="43"/>
      <c r="D936" s="18">
        <v>3</v>
      </c>
      <c r="E936" s="43"/>
      <c r="F936" s="273"/>
      <c r="G936" s="273"/>
      <c r="H936" s="277"/>
      <c r="I936" s="273"/>
    </row>
    <row r="937" s="267" customFormat="1" ht="15.6" spans="1:9">
      <c r="A937" s="273">
        <v>39</v>
      </c>
      <c r="B937" s="17" t="s">
        <v>55</v>
      </c>
      <c r="C937" s="43"/>
      <c r="D937" s="18">
        <v>3</v>
      </c>
      <c r="E937" s="43"/>
      <c r="F937" s="273"/>
      <c r="G937" s="273"/>
      <c r="H937" s="277"/>
      <c r="I937" s="273"/>
    </row>
    <row r="938" s="267" customFormat="1" ht="31.2" spans="1:9">
      <c r="A938" s="273" t="s">
        <v>537</v>
      </c>
      <c r="B938" s="273"/>
      <c r="C938" s="273"/>
      <c r="D938" s="273"/>
      <c r="E938" s="273"/>
      <c r="F938" s="273"/>
      <c r="G938" s="273"/>
      <c r="H938" s="284" t="s">
        <v>538</v>
      </c>
      <c r="I938" s="275" t="s">
        <v>4</v>
      </c>
    </row>
    <row r="939" s="267" customFormat="1" ht="15.6" spans="1:9">
      <c r="A939" s="276" t="s">
        <v>5</v>
      </c>
      <c r="B939" s="12" t="s">
        <v>6</v>
      </c>
      <c r="C939" s="13" t="s">
        <v>15</v>
      </c>
      <c r="D939" s="13"/>
      <c r="E939" s="13"/>
      <c r="F939" s="13"/>
      <c r="G939" s="13"/>
      <c r="H939" s="277"/>
      <c r="I939" s="273"/>
    </row>
    <row r="940" s="267" customFormat="1" ht="15.6" spans="1:9">
      <c r="A940" s="273"/>
      <c r="B940" s="15" t="s">
        <v>16</v>
      </c>
      <c r="C940" s="13" t="s">
        <v>17</v>
      </c>
      <c r="D940" s="13" t="s">
        <v>18</v>
      </c>
      <c r="E940" s="13" t="s">
        <v>19</v>
      </c>
      <c r="F940" s="13" t="s">
        <v>20</v>
      </c>
      <c r="G940" s="13" t="s">
        <v>21</v>
      </c>
      <c r="H940" s="277"/>
      <c r="I940" s="273"/>
    </row>
    <row r="941" s="267" customFormat="1" ht="15.6" spans="1:9">
      <c r="A941" s="273">
        <v>1</v>
      </c>
      <c r="B941" s="15" t="s">
        <v>140</v>
      </c>
      <c r="C941" s="43"/>
      <c r="D941" s="18">
        <v>2</v>
      </c>
      <c r="E941" s="43"/>
      <c r="F941" s="43"/>
      <c r="G941" s="43"/>
      <c r="H941" s="277"/>
      <c r="I941" s="273"/>
    </row>
    <row r="942" s="267" customFormat="1" ht="15.6" spans="1:9">
      <c r="A942" s="273">
        <v>2</v>
      </c>
      <c r="B942" s="15" t="s">
        <v>23</v>
      </c>
      <c r="C942" s="43"/>
      <c r="D942" s="43"/>
      <c r="E942" s="18">
        <v>2</v>
      </c>
      <c r="F942" s="43"/>
      <c r="G942" s="43"/>
      <c r="H942" s="277"/>
      <c r="I942" s="273"/>
    </row>
    <row r="943" s="267" customFormat="1" ht="15.6" spans="1:9">
      <c r="A943" s="273"/>
      <c r="B943" s="12" t="s">
        <v>6</v>
      </c>
      <c r="C943" s="13" t="s">
        <v>24</v>
      </c>
      <c r="D943" s="13"/>
      <c r="E943" s="13"/>
      <c r="F943" s="13"/>
      <c r="G943" s="13"/>
      <c r="H943" s="277"/>
      <c r="I943" s="273"/>
    </row>
    <row r="944" s="267" customFormat="1" ht="15.6" spans="1:9">
      <c r="A944" s="273"/>
      <c r="B944" s="15" t="s">
        <v>16</v>
      </c>
      <c r="C944" s="13" t="s">
        <v>17</v>
      </c>
      <c r="D944" s="13" t="s">
        <v>18</v>
      </c>
      <c r="E944" s="13" t="s">
        <v>19</v>
      </c>
      <c r="F944" s="13" t="s">
        <v>20</v>
      </c>
      <c r="G944" s="13" t="s">
        <v>21</v>
      </c>
      <c r="H944" s="277"/>
      <c r="I944" s="273"/>
    </row>
    <row r="945" s="267" customFormat="1" ht="15.6" spans="1:9">
      <c r="A945" s="273">
        <v>3</v>
      </c>
      <c r="B945" s="17" t="s">
        <v>61</v>
      </c>
      <c r="C945" s="18">
        <v>4</v>
      </c>
      <c r="D945" s="43"/>
      <c r="E945" s="43"/>
      <c r="F945" s="43"/>
      <c r="G945" s="43"/>
      <c r="H945" s="277"/>
      <c r="I945" s="273"/>
    </row>
    <row r="946" s="267" customFormat="1" ht="15.6" spans="1:9">
      <c r="A946" s="273">
        <v>4</v>
      </c>
      <c r="B946" s="17" t="s">
        <v>108</v>
      </c>
      <c r="C946" s="43"/>
      <c r="D946" s="18">
        <v>2</v>
      </c>
      <c r="E946" s="18">
        <v>1</v>
      </c>
      <c r="F946" s="43"/>
      <c r="G946" s="43"/>
      <c r="H946" s="277"/>
      <c r="I946" s="273"/>
    </row>
    <row r="947" s="267" customFormat="1" ht="15.6" spans="1:9">
      <c r="A947" s="273">
        <v>5</v>
      </c>
      <c r="B947" s="17" t="s">
        <v>90</v>
      </c>
      <c r="C947" s="18">
        <v>5</v>
      </c>
      <c r="D947" s="43"/>
      <c r="E947" s="43"/>
      <c r="F947" s="43"/>
      <c r="G947" s="43"/>
      <c r="H947" s="277"/>
      <c r="I947" s="273"/>
    </row>
    <row r="948" s="267" customFormat="1" ht="15.6" spans="1:9">
      <c r="A948" s="273"/>
      <c r="B948" s="12" t="s">
        <v>6</v>
      </c>
      <c r="C948" s="13" t="s">
        <v>30</v>
      </c>
      <c r="D948" s="13"/>
      <c r="E948" s="13"/>
      <c r="F948" s="13"/>
      <c r="G948" s="273"/>
      <c r="H948" s="277"/>
      <c r="I948" s="273"/>
    </row>
    <row r="949" s="267" customFormat="1" ht="15.6" spans="1:9">
      <c r="A949" s="273"/>
      <c r="B949" s="15" t="s">
        <v>8</v>
      </c>
      <c r="C949" s="13">
        <v>100</v>
      </c>
      <c r="D949" s="13">
        <v>200</v>
      </c>
      <c r="E949" s="13">
        <v>300</v>
      </c>
      <c r="F949" s="13" t="s">
        <v>31</v>
      </c>
      <c r="G949" s="273"/>
      <c r="H949" s="277"/>
      <c r="I949" s="273"/>
    </row>
    <row r="950" s="267" customFormat="1" ht="15.6" spans="1:9">
      <c r="A950" s="273">
        <v>6</v>
      </c>
      <c r="B950" s="17" t="s">
        <v>32</v>
      </c>
      <c r="C950" s="43"/>
      <c r="D950" s="43"/>
      <c r="E950" s="18">
        <v>3</v>
      </c>
      <c r="F950" s="18">
        <v>1</v>
      </c>
      <c r="G950" s="273"/>
      <c r="H950" s="277"/>
      <c r="I950" s="273"/>
    </row>
    <row r="951" s="267" customFormat="1" ht="15.6" spans="1:9">
      <c r="A951" s="273"/>
      <c r="B951" s="19" t="s">
        <v>6</v>
      </c>
      <c r="C951" s="20" t="s">
        <v>7</v>
      </c>
      <c r="D951" s="20"/>
      <c r="E951" s="20"/>
      <c r="F951" s="273"/>
      <c r="G951" s="273"/>
      <c r="H951" s="277"/>
      <c r="I951" s="273"/>
    </row>
    <row r="952" s="267" customFormat="1" ht="15.6" spans="1:9">
      <c r="A952" s="273"/>
      <c r="B952" s="19"/>
      <c r="C952" s="20"/>
      <c r="D952" s="20"/>
      <c r="E952" s="20"/>
      <c r="F952" s="273"/>
      <c r="G952" s="273"/>
      <c r="H952" s="277"/>
      <c r="I952" s="273"/>
    </row>
    <row r="953" s="267" customFormat="1" ht="15.6" spans="1:9">
      <c r="A953" s="273"/>
      <c r="B953" s="21" t="s">
        <v>8</v>
      </c>
      <c r="C953" s="22" t="s">
        <v>9</v>
      </c>
      <c r="D953" s="22" t="s">
        <v>10</v>
      </c>
      <c r="E953" s="22" t="s">
        <v>11</v>
      </c>
      <c r="F953" s="273"/>
      <c r="G953" s="273"/>
      <c r="H953" s="277"/>
      <c r="I953" s="273"/>
    </row>
    <row r="954" s="267" customFormat="1" ht="15.6" spans="1:9">
      <c r="A954" s="273">
        <v>7</v>
      </c>
      <c r="B954" s="21" t="s">
        <v>111</v>
      </c>
      <c r="C954" s="23">
        <v>69.3</v>
      </c>
      <c r="D954" s="24"/>
      <c r="E954" s="24"/>
      <c r="F954" s="273"/>
      <c r="G954" s="273"/>
      <c r="H954" s="277"/>
      <c r="I954" s="273"/>
    </row>
    <row r="955" s="267" customFormat="1" ht="15.6" spans="1:9">
      <c r="A955" s="273">
        <v>8</v>
      </c>
      <c r="B955" s="21" t="s">
        <v>91</v>
      </c>
      <c r="C955" s="23">
        <v>130.8</v>
      </c>
      <c r="D955" s="24"/>
      <c r="E955" s="24"/>
      <c r="F955" s="273"/>
      <c r="G955" s="273"/>
      <c r="H955" s="277"/>
      <c r="I955" s="273"/>
    </row>
    <row r="956" s="267" customFormat="1" ht="15.6" spans="1:9">
      <c r="A956" s="273">
        <v>9</v>
      </c>
      <c r="B956" s="21" t="s">
        <v>188</v>
      </c>
      <c r="C956" s="23">
        <v>33.3</v>
      </c>
      <c r="D956" s="24"/>
      <c r="E956" s="24"/>
      <c r="F956" s="273"/>
      <c r="G956" s="273"/>
      <c r="H956" s="277"/>
      <c r="I956" s="273"/>
    </row>
    <row r="957" s="267" customFormat="1" ht="15.6" spans="1:9">
      <c r="A957" s="273"/>
      <c r="B957" s="25" t="s">
        <v>40</v>
      </c>
      <c r="C957" s="26" t="s">
        <v>41</v>
      </c>
      <c r="D957" s="26"/>
      <c r="E957" s="26"/>
      <c r="F957" s="273"/>
      <c r="G957" s="273"/>
      <c r="H957" s="277"/>
      <c r="I957" s="273"/>
    </row>
    <row r="958" s="267" customFormat="1" ht="15.6" spans="1:9">
      <c r="A958" s="273"/>
      <c r="B958" s="25"/>
      <c r="C958" s="13" t="s">
        <v>42</v>
      </c>
      <c r="D958" s="13" t="s">
        <v>43</v>
      </c>
      <c r="E958" s="13" t="s">
        <v>44</v>
      </c>
      <c r="F958" s="273"/>
      <c r="G958" s="273"/>
      <c r="H958" s="277"/>
      <c r="I958" s="273"/>
    </row>
    <row r="959" s="267" customFormat="1" ht="15.6" spans="1:9">
      <c r="A959" s="273">
        <v>10</v>
      </c>
      <c r="B959" s="15" t="s">
        <v>45</v>
      </c>
      <c r="C959" s="16"/>
      <c r="D959" s="16"/>
      <c r="E959" s="16">
        <v>158.3</v>
      </c>
      <c r="F959" s="273"/>
      <c r="G959" s="273"/>
      <c r="H959" s="277"/>
      <c r="I959" s="273"/>
    </row>
    <row r="960" s="267" customFormat="1" ht="15.6" spans="1:9">
      <c r="A960" s="273"/>
      <c r="B960" s="12" t="s">
        <v>6</v>
      </c>
      <c r="C960" s="26" t="s">
        <v>49</v>
      </c>
      <c r="D960" s="26"/>
      <c r="E960" s="26"/>
      <c r="F960" s="273"/>
      <c r="G960" s="273"/>
      <c r="H960" s="277"/>
      <c r="I960" s="273"/>
    </row>
    <row r="961" s="267" customFormat="1" ht="15.6" spans="1:9">
      <c r="A961" s="273"/>
      <c r="B961" s="15" t="s">
        <v>50</v>
      </c>
      <c r="C961" s="26">
        <v>100</v>
      </c>
      <c r="D961" s="26">
        <v>200</v>
      </c>
      <c r="E961" s="26" t="s">
        <v>51</v>
      </c>
      <c r="F961" s="273"/>
      <c r="G961" s="273"/>
      <c r="H961" s="277"/>
      <c r="I961" s="273"/>
    </row>
    <row r="962" s="267" customFormat="1" ht="15.6" spans="1:9">
      <c r="A962" s="273">
        <v>12</v>
      </c>
      <c r="B962" s="17" t="s">
        <v>53</v>
      </c>
      <c r="C962" s="43"/>
      <c r="D962" s="18">
        <v>2</v>
      </c>
      <c r="E962" s="43"/>
      <c r="F962" s="273"/>
      <c r="G962" s="273"/>
      <c r="H962" s="277"/>
      <c r="I962" s="273"/>
    </row>
    <row r="963" s="267" customFormat="1" ht="31.2" spans="1:9">
      <c r="A963" s="273" t="s">
        <v>539</v>
      </c>
      <c r="B963" s="273"/>
      <c r="C963" s="273"/>
      <c r="D963" s="273"/>
      <c r="E963" s="273"/>
      <c r="F963" s="273"/>
      <c r="G963" s="273"/>
      <c r="H963" s="274" t="s">
        <v>540</v>
      </c>
      <c r="I963" s="275" t="s">
        <v>4</v>
      </c>
    </row>
    <row r="964" s="267" customFormat="1" ht="15.6" spans="1:9">
      <c r="A964" s="276" t="s">
        <v>5</v>
      </c>
      <c r="B964" s="12" t="s">
        <v>6</v>
      </c>
      <c r="C964" s="13" t="s">
        <v>15</v>
      </c>
      <c r="D964" s="13"/>
      <c r="E964" s="13"/>
      <c r="F964" s="13"/>
      <c r="G964" s="13"/>
      <c r="H964" s="277"/>
      <c r="I964" s="273"/>
    </row>
    <row r="965" s="267" customFormat="1" ht="15.6" spans="1:9">
      <c r="A965" s="273"/>
      <c r="B965" s="15" t="s">
        <v>16</v>
      </c>
      <c r="C965" s="13" t="s">
        <v>17</v>
      </c>
      <c r="D965" s="13" t="s">
        <v>18</v>
      </c>
      <c r="E965" s="13" t="s">
        <v>19</v>
      </c>
      <c r="F965" s="13" t="s">
        <v>20</v>
      </c>
      <c r="G965" s="13" t="s">
        <v>21</v>
      </c>
      <c r="H965" s="277"/>
      <c r="I965" s="273"/>
    </row>
    <row r="966" s="267" customFormat="1" ht="15.6" spans="1:9">
      <c r="A966" s="273">
        <v>1</v>
      </c>
      <c r="B966" s="15" t="s">
        <v>58</v>
      </c>
      <c r="C966" s="43"/>
      <c r="D966" s="18">
        <v>7</v>
      </c>
      <c r="E966" s="18">
        <v>5</v>
      </c>
      <c r="F966" s="43"/>
      <c r="G966" s="43"/>
      <c r="H966" s="277"/>
      <c r="I966" s="273"/>
    </row>
    <row r="967" s="267" customFormat="1" ht="15.6" spans="1:9">
      <c r="A967" s="273">
        <v>2</v>
      </c>
      <c r="B967" s="15" t="s">
        <v>22</v>
      </c>
      <c r="C967" s="18">
        <v>1</v>
      </c>
      <c r="D967" s="43"/>
      <c r="E967" s="43"/>
      <c r="F967" s="43"/>
      <c r="G967" s="43"/>
      <c r="H967" s="277"/>
      <c r="I967" s="273"/>
    </row>
    <row r="968" s="267" customFormat="1" ht="15.6" spans="1:9">
      <c r="A968" s="273">
        <v>3</v>
      </c>
      <c r="B968" s="15" t="s">
        <v>89</v>
      </c>
      <c r="C968" s="43"/>
      <c r="D968" s="43"/>
      <c r="E968" s="18">
        <v>1</v>
      </c>
      <c r="F968" s="18">
        <v>1</v>
      </c>
      <c r="G968" s="43"/>
      <c r="H968" s="277"/>
      <c r="I968" s="273"/>
    </row>
    <row r="969" s="267" customFormat="1" ht="15.6" spans="1:9">
      <c r="A969" s="273"/>
      <c r="B969" s="12" t="s">
        <v>6</v>
      </c>
      <c r="C969" s="13" t="s">
        <v>24</v>
      </c>
      <c r="D969" s="13"/>
      <c r="E969" s="13"/>
      <c r="F969" s="13"/>
      <c r="G969" s="13"/>
      <c r="H969" s="277"/>
      <c r="I969" s="273"/>
    </row>
    <row r="970" s="267" customFormat="1" ht="15.6" spans="1:9">
      <c r="A970" s="273"/>
      <c r="B970" s="15" t="s">
        <v>16</v>
      </c>
      <c r="C970" s="13" t="s">
        <v>17</v>
      </c>
      <c r="D970" s="13" t="s">
        <v>18</v>
      </c>
      <c r="E970" s="13" t="s">
        <v>19</v>
      </c>
      <c r="F970" s="13" t="s">
        <v>20</v>
      </c>
      <c r="G970" s="13" t="s">
        <v>21</v>
      </c>
      <c r="H970" s="277"/>
      <c r="I970" s="273"/>
    </row>
    <row r="971" s="267" customFormat="1" ht="15.6" spans="1:9">
      <c r="A971" s="273">
        <v>4</v>
      </c>
      <c r="B971" s="17" t="s">
        <v>388</v>
      </c>
      <c r="C971" s="43"/>
      <c r="D971" s="18">
        <v>1</v>
      </c>
      <c r="E971" s="43"/>
      <c r="F971" s="43"/>
      <c r="G971" s="43"/>
      <c r="H971" s="277"/>
      <c r="I971" s="273"/>
    </row>
    <row r="972" s="267" customFormat="1" ht="15.6" spans="1:9">
      <c r="A972" s="273">
        <v>5</v>
      </c>
      <c r="B972" s="17" t="s">
        <v>433</v>
      </c>
      <c r="C972" s="43"/>
      <c r="D972" s="43"/>
      <c r="E972" s="18">
        <v>1</v>
      </c>
      <c r="F972" s="43"/>
      <c r="G972" s="43"/>
      <c r="H972" s="277"/>
      <c r="I972" s="273"/>
    </row>
    <row r="973" s="267" customFormat="1" ht="15.6" spans="1:9">
      <c r="A973" s="273"/>
      <c r="B973" s="12" t="s">
        <v>6</v>
      </c>
      <c r="C973" s="13" t="s">
        <v>30</v>
      </c>
      <c r="D973" s="13"/>
      <c r="E973" s="13"/>
      <c r="F973" s="13"/>
      <c r="G973" s="273"/>
      <c r="H973" s="277"/>
      <c r="I973" s="273"/>
    </row>
    <row r="974" s="267" customFormat="1" ht="15.6" spans="1:9">
      <c r="A974" s="273"/>
      <c r="B974" s="15" t="s">
        <v>8</v>
      </c>
      <c r="C974" s="13">
        <v>100</v>
      </c>
      <c r="D974" s="13">
        <v>200</v>
      </c>
      <c r="E974" s="13">
        <v>300</v>
      </c>
      <c r="F974" s="13" t="s">
        <v>31</v>
      </c>
      <c r="G974" s="273"/>
      <c r="H974" s="277"/>
      <c r="I974" s="273"/>
    </row>
    <row r="975" s="267" customFormat="1" ht="15.6" spans="1:9">
      <c r="A975" s="273">
        <v>6</v>
      </c>
      <c r="B975" s="17" t="s">
        <v>63</v>
      </c>
      <c r="C975" s="18">
        <v>1</v>
      </c>
      <c r="D975" s="18">
        <v>2</v>
      </c>
      <c r="E975" s="43"/>
      <c r="F975" s="43"/>
      <c r="G975" s="273"/>
      <c r="H975" s="277"/>
      <c r="I975" s="273"/>
    </row>
    <row r="976" s="267" customFormat="1" ht="15.6" spans="1:9">
      <c r="A976" s="273">
        <v>7</v>
      </c>
      <c r="B976" s="17" t="s">
        <v>32</v>
      </c>
      <c r="C976" s="43"/>
      <c r="D976" s="18">
        <v>3</v>
      </c>
      <c r="E976" s="18">
        <v>9</v>
      </c>
      <c r="F976" s="18">
        <v>1</v>
      </c>
      <c r="G976" s="273"/>
      <c r="H976" s="277"/>
      <c r="I976" s="273"/>
    </row>
    <row r="977" s="267" customFormat="1" ht="15.6" spans="1:9">
      <c r="A977" s="273">
        <v>8</v>
      </c>
      <c r="B977" s="17" t="s">
        <v>66</v>
      </c>
      <c r="C977" s="43"/>
      <c r="D977" s="43"/>
      <c r="E977" s="18">
        <v>1</v>
      </c>
      <c r="F977" s="43"/>
      <c r="G977" s="273"/>
      <c r="H977" s="277"/>
      <c r="I977" s="273"/>
    </row>
    <row r="978" s="267" customFormat="1" ht="15.6" spans="1:9">
      <c r="A978" s="273"/>
      <c r="B978" s="12" t="s">
        <v>6</v>
      </c>
      <c r="C978" s="13" t="s">
        <v>35</v>
      </c>
      <c r="D978" s="13"/>
      <c r="E978" s="13"/>
      <c r="F978" s="13"/>
      <c r="G978" s="273"/>
      <c r="H978" s="277"/>
      <c r="I978" s="273"/>
    </row>
    <row r="979" s="267" customFormat="1" ht="15.6" spans="1:9">
      <c r="A979" s="273"/>
      <c r="B979" s="15" t="s">
        <v>8</v>
      </c>
      <c r="C979" s="13">
        <v>100</v>
      </c>
      <c r="D979" s="13">
        <v>200</v>
      </c>
      <c r="E979" s="13">
        <v>300</v>
      </c>
      <c r="F979" s="13" t="s">
        <v>31</v>
      </c>
      <c r="G979" s="273"/>
      <c r="H979" s="277"/>
      <c r="I979" s="273"/>
    </row>
    <row r="980" s="267" customFormat="1" ht="15.6" spans="1:9">
      <c r="A980" s="273">
        <v>9</v>
      </c>
      <c r="B980" s="17" t="s">
        <v>68</v>
      </c>
      <c r="C980" s="43"/>
      <c r="D980" s="43"/>
      <c r="E980" s="18">
        <v>8</v>
      </c>
      <c r="F980" s="18">
        <v>15</v>
      </c>
      <c r="G980" s="273"/>
      <c r="H980" s="277"/>
      <c r="I980" s="273"/>
    </row>
    <row r="981" s="267" customFormat="1" ht="15.6" spans="1:9">
      <c r="A981" s="273">
        <v>10</v>
      </c>
      <c r="B981" s="17" t="s">
        <v>142</v>
      </c>
      <c r="C981" s="43"/>
      <c r="D981" s="18">
        <v>1</v>
      </c>
      <c r="E981" s="43"/>
      <c r="F981" s="43"/>
      <c r="G981" s="273"/>
      <c r="H981" s="277"/>
      <c r="I981" s="273"/>
    </row>
    <row r="982" s="267" customFormat="1" ht="15.6" spans="1:9">
      <c r="A982" s="273"/>
      <c r="B982" s="19" t="s">
        <v>6</v>
      </c>
      <c r="C982" s="20" t="s">
        <v>37</v>
      </c>
      <c r="D982" s="20"/>
      <c r="E982" s="20"/>
      <c r="F982" s="20" t="s">
        <v>7</v>
      </c>
      <c r="G982" s="20"/>
      <c r="H982" s="20"/>
      <c r="I982" s="273"/>
    </row>
    <row r="983" s="267" customFormat="1" ht="15.6" spans="1:9">
      <c r="A983" s="273"/>
      <c r="B983" s="19"/>
      <c r="C983" s="20"/>
      <c r="D983" s="20"/>
      <c r="E983" s="20"/>
      <c r="F983" s="20"/>
      <c r="G983" s="20"/>
      <c r="H983" s="20"/>
      <c r="I983" s="273"/>
    </row>
    <row r="984" s="267" customFormat="1" ht="15.6" spans="1:9">
      <c r="A984" s="273"/>
      <c r="B984" s="21" t="s">
        <v>8</v>
      </c>
      <c r="C984" s="22" t="s">
        <v>9</v>
      </c>
      <c r="D984" s="22" t="s">
        <v>10</v>
      </c>
      <c r="E984" s="22" t="s">
        <v>11</v>
      </c>
      <c r="F984" s="22" t="s">
        <v>9</v>
      </c>
      <c r="G984" s="22" t="s">
        <v>10</v>
      </c>
      <c r="H984" s="32" t="s">
        <v>11</v>
      </c>
      <c r="I984" s="273"/>
    </row>
    <row r="985" s="267" customFormat="1" ht="15.6" spans="1:9">
      <c r="A985" s="273">
        <v>11</v>
      </c>
      <c r="B985" s="21" t="s">
        <v>12</v>
      </c>
      <c r="C985" s="24"/>
      <c r="D985" s="23">
        <v>60</v>
      </c>
      <c r="E985" s="24"/>
      <c r="F985" s="24"/>
      <c r="G985" s="24"/>
      <c r="H985" s="278"/>
      <c r="I985" s="273"/>
    </row>
    <row r="986" s="267" customFormat="1" ht="15.6" spans="1:9">
      <c r="A986" s="273"/>
      <c r="B986" s="25" t="s">
        <v>40</v>
      </c>
      <c r="C986" s="26" t="s">
        <v>41</v>
      </c>
      <c r="D986" s="26"/>
      <c r="E986" s="26"/>
      <c r="F986" s="273"/>
      <c r="G986" s="273"/>
      <c r="H986" s="277"/>
      <c r="I986" s="273"/>
    </row>
    <row r="987" s="267" customFormat="1" ht="15.6" spans="1:9">
      <c r="A987" s="273"/>
      <c r="B987" s="25"/>
      <c r="C987" s="13" t="s">
        <v>42</v>
      </c>
      <c r="D987" s="13" t="s">
        <v>43</v>
      </c>
      <c r="E987" s="13" t="s">
        <v>44</v>
      </c>
      <c r="F987" s="273"/>
      <c r="G987" s="273"/>
      <c r="H987" s="277"/>
      <c r="I987" s="273"/>
    </row>
    <row r="988" s="267" customFormat="1" ht="15.6" spans="1:9">
      <c r="A988" s="273">
        <v>12</v>
      </c>
      <c r="B988" s="15" t="s">
        <v>191</v>
      </c>
      <c r="C988" s="16"/>
      <c r="D988" s="16"/>
      <c r="E988" s="18">
        <v>117.6</v>
      </c>
      <c r="F988" s="273"/>
      <c r="G988" s="273"/>
      <c r="H988" s="277"/>
      <c r="I988" s="273"/>
    </row>
    <row r="989" s="267" customFormat="1" ht="15.6" spans="1:9">
      <c r="A989" s="273"/>
      <c r="B989" s="25" t="s">
        <v>40</v>
      </c>
      <c r="C989" s="26" t="s">
        <v>46</v>
      </c>
      <c r="D989" s="273"/>
      <c r="E989" s="273"/>
      <c r="F989" s="273"/>
      <c r="G989" s="273"/>
      <c r="H989" s="277"/>
      <c r="I989" s="273"/>
    </row>
    <row r="990" s="267" customFormat="1" ht="15.6" spans="1:9">
      <c r="A990" s="273"/>
      <c r="B990" s="25"/>
      <c r="C990" s="26" t="s">
        <v>47</v>
      </c>
      <c r="D990" s="273"/>
      <c r="E990" s="273"/>
      <c r="F990" s="273"/>
      <c r="G990" s="273"/>
      <c r="H990" s="277"/>
      <c r="I990" s="273"/>
    </row>
    <row r="991" s="267" customFormat="1" ht="15.6" spans="1:9">
      <c r="A991" s="273">
        <v>13</v>
      </c>
      <c r="B991" s="27" t="s">
        <v>48</v>
      </c>
      <c r="C991" s="18">
        <v>301.1</v>
      </c>
      <c r="D991" s="273"/>
      <c r="E991" s="273"/>
      <c r="F991" s="273"/>
      <c r="G991" s="273"/>
      <c r="H991" s="277"/>
      <c r="I991" s="273"/>
    </row>
    <row r="992" s="267" customFormat="1" ht="15.6" spans="1:9">
      <c r="A992" s="273"/>
      <c r="B992" s="25" t="s">
        <v>40</v>
      </c>
      <c r="C992" s="26" t="s">
        <v>287</v>
      </c>
      <c r="D992" s="26"/>
      <c r="E992" s="26"/>
      <c r="F992" s="273"/>
      <c r="G992" s="273"/>
      <c r="H992" s="277"/>
      <c r="I992" s="273"/>
    </row>
    <row r="993" s="267" customFormat="1" ht="15.6" spans="1:9">
      <c r="A993" s="273"/>
      <c r="B993" s="25"/>
      <c r="C993" s="13" t="s">
        <v>288</v>
      </c>
      <c r="D993" s="13" t="s">
        <v>268</v>
      </c>
      <c r="E993" s="13" t="s">
        <v>289</v>
      </c>
      <c r="F993" s="273"/>
      <c r="G993" s="273"/>
      <c r="H993" s="277"/>
      <c r="I993" s="273"/>
    </row>
    <row r="994" s="267" customFormat="1" ht="15.6" spans="1:9">
      <c r="A994" s="273">
        <v>14</v>
      </c>
      <c r="B994" s="27" t="s">
        <v>268</v>
      </c>
      <c r="C994" s="16"/>
      <c r="D994" s="16">
        <v>0</v>
      </c>
      <c r="E994" s="16"/>
      <c r="F994" s="273"/>
      <c r="G994" s="273"/>
      <c r="H994" s="277"/>
      <c r="I994" s="273"/>
    </row>
    <row r="995" s="267" customFormat="1" ht="15.6" spans="1:9">
      <c r="A995" s="273"/>
      <c r="B995" s="12" t="s">
        <v>6</v>
      </c>
      <c r="C995" s="26" t="s">
        <v>49</v>
      </c>
      <c r="D995" s="26"/>
      <c r="E995" s="26"/>
      <c r="F995" s="273"/>
      <c r="G995" s="273"/>
      <c r="H995" s="277"/>
      <c r="I995" s="273"/>
    </row>
    <row r="996" s="267" customFormat="1" ht="15.6" spans="1:9">
      <c r="A996" s="273"/>
      <c r="B996" s="15" t="s">
        <v>50</v>
      </c>
      <c r="C996" s="26">
        <v>100</v>
      </c>
      <c r="D996" s="26">
        <v>200</v>
      </c>
      <c r="E996" s="26" t="s">
        <v>51</v>
      </c>
      <c r="F996" s="273"/>
      <c r="G996" s="273"/>
      <c r="H996" s="277"/>
      <c r="I996" s="273"/>
    </row>
    <row r="997" s="267" customFormat="1" ht="15.6" spans="1:9">
      <c r="A997" s="273">
        <v>15</v>
      </c>
      <c r="B997" s="17" t="s">
        <v>52</v>
      </c>
      <c r="C997" s="43"/>
      <c r="D997" s="18">
        <v>16</v>
      </c>
      <c r="E997" s="43"/>
      <c r="F997" s="273"/>
      <c r="G997" s="273"/>
      <c r="H997" s="277"/>
      <c r="I997" s="273"/>
    </row>
    <row r="998" s="267" customFormat="1" ht="31.2" spans="1:9">
      <c r="A998" s="273" t="s">
        <v>541</v>
      </c>
      <c r="B998" s="273"/>
      <c r="C998" s="273"/>
      <c r="D998" s="273"/>
      <c r="E998" s="273"/>
      <c r="F998" s="273"/>
      <c r="G998" s="273"/>
      <c r="H998" s="274" t="s">
        <v>542</v>
      </c>
      <c r="I998" s="275" t="s">
        <v>4</v>
      </c>
    </row>
    <row r="999" s="267" customFormat="1" ht="15.6" spans="1:9">
      <c r="A999" s="276" t="s">
        <v>5</v>
      </c>
      <c r="B999" s="12" t="s">
        <v>6</v>
      </c>
      <c r="C999" s="13" t="s">
        <v>30</v>
      </c>
      <c r="D999" s="13"/>
      <c r="E999" s="13"/>
      <c r="F999" s="13"/>
      <c r="G999" s="273"/>
      <c r="H999" s="277"/>
      <c r="I999" s="273"/>
    </row>
    <row r="1000" s="267" customFormat="1" ht="15.6" spans="1:9">
      <c r="A1000" s="273"/>
      <c r="B1000" s="15" t="s">
        <v>8</v>
      </c>
      <c r="C1000" s="13">
        <v>100</v>
      </c>
      <c r="D1000" s="13">
        <v>200</v>
      </c>
      <c r="E1000" s="13">
        <v>300</v>
      </c>
      <c r="F1000" s="13" t="s">
        <v>31</v>
      </c>
      <c r="G1000" s="273"/>
      <c r="H1000" s="277"/>
      <c r="I1000" s="273"/>
    </row>
    <row r="1001" s="267" customFormat="1" ht="15.6" spans="1:9">
      <c r="A1001" s="273">
        <v>1</v>
      </c>
      <c r="B1001" s="17" t="s">
        <v>486</v>
      </c>
      <c r="C1001" s="18">
        <v>1</v>
      </c>
      <c r="D1001" s="43"/>
      <c r="E1001" s="43"/>
      <c r="F1001" s="43"/>
      <c r="G1001" s="273"/>
      <c r="H1001" s="277"/>
      <c r="I1001" s="273"/>
    </row>
    <row r="1002" s="267" customFormat="1" ht="15.6" spans="1:9">
      <c r="A1002" s="273"/>
      <c r="B1002" s="19" t="s">
        <v>6</v>
      </c>
      <c r="C1002" s="20" t="s">
        <v>37</v>
      </c>
      <c r="D1002" s="20"/>
      <c r="E1002" s="20"/>
      <c r="F1002" s="20" t="s">
        <v>7</v>
      </c>
      <c r="G1002" s="20"/>
      <c r="H1002" s="20"/>
      <c r="I1002" s="273"/>
    </row>
    <row r="1003" s="267" customFormat="1" ht="15.6" spans="1:9">
      <c r="A1003" s="273"/>
      <c r="B1003" s="19"/>
      <c r="C1003" s="20"/>
      <c r="D1003" s="20"/>
      <c r="E1003" s="20"/>
      <c r="F1003" s="20"/>
      <c r="G1003" s="20"/>
      <c r="H1003" s="20"/>
      <c r="I1003" s="273"/>
    </row>
    <row r="1004" s="267" customFormat="1" ht="15.6" spans="1:9">
      <c r="A1004" s="273"/>
      <c r="B1004" s="21" t="s">
        <v>8</v>
      </c>
      <c r="C1004" s="22" t="s">
        <v>9</v>
      </c>
      <c r="D1004" s="22" t="s">
        <v>10</v>
      </c>
      <c r="E1004" s="22" t="s">
        <v>11</v>
      </c>
      <c r="F1004" s="22" t="s">
        <v>9</v>
      </c>
      <c r="G1004" s="22" t="s">
        <v>10</v>
      </c>
      <c r="H1004" s="32" t="s">
        <v>11</v>
      </c>
      <c r="I1004" s="273"/>
    </row>
    <row r="1005" s="267" customFormat="1" ht="15.6" spans="1:9">
      <c r="A1005" s="273">
        <v>2</v>
      </c>
      <c r="B1005" s="21" t="s">
        <v>12</v>
      </c>
      <c r="C1005" s="24"/>
      <c r="D1005" s="24"/>
      <c r="E1005" s="23">
        <v>89.2</v>
      </c>
      <c r="F1005" s="24"/>
      <c r="G1005" s="24"/>
      <c r="H1005" s="278"/>
      <c r="I1005" s="273"/>
    </row>
    <row r="1006" s="267" customFormat="1" ht="15.6" spans="1:9">
      <c r="A1006" s="273"/>
      <c r="B1006" s="25" t="s">
        <v>40</v>
      </c>
      <c r="C1006" s="26" t="s">
        <v>46</v>
      </c>
      <c r="D1006" s="273"/>
      <c r="E1006" s="273"/>
      <c r="F1006" s="273"/>
      <c r="G1006" s="273"/>
      <c r="H1006" s="277"/>
      <c r="I1006" s="273"/>
    </row>
    <row r="1007" s="267" customFormat="1" ht="15.6" spans="1:9">
      <c r="A1007" s="273"/>
      <c r="B1007" s="25"/>
      <c r="C1007" s="26" t="s">
        <v>47</v>
      </c>
      <c r="D1007" s="273"/>
      <c r="E1007" s="273"/>
      <c r="F1007" s="273"/>
      <c r="G1007" s="273"/>
      <c r="H1007" s="277"/>
      <c r="I1007" s="273"/>
    </row>
    <row r="1008" s="267" customFormat="1" ht="15.6" spans="1:9">
      <c r="A1008" s="273">
        <v>3</v>
      </c>
      <c r="B1008" s="27" t="s">
        <v>48</v>
      </c>
      <c r="C1008" s="18">
        <v>188</v>
      </c>
      <c r="D1008" s="273"/>
      <c r="E1008" s="273"/>
      <c r="F1008" s="273"/>
      <c r="G1008" s="273"/>
      <c r="H1008" s="277"/>
      <c r="I1008" s="273"/>
    </row>
    <row r="1009" s="267" customFormat="1" ht="15.6" spans="1:9">
      <c r="A1009" s="273"/>
      <c r="B1009" s="12" t="s">
        <v>6</v>
      </c>
      <c r="C1009" s="26" t="s">
        <v>49</v>
      </c>
      <c r="D1009" s="26"/>
      <c r="E1009" s="26"/>
      <c r="F1009" s="273"/>
      <c r="G1009" s="273"/>
      <c r="H1009" s="277"/>
      <c r="I1009" s="273"/>
    </row>
    <row r="1010" s="267" customFormat="1" ht="15.6" spans="1:9">
      <c r="A1010" s="273"/>
      <c r="B1010" s="15" t="s">
        <v>50</v>
      </c>
      <c r="C1010" s="26">
        <v>100</v>
      </c>
      <c r="D1010" s="26">
        <v>200</v>
      </c>
      <c r="E1010" s="26" t="s">
        <v>51</v>
      </c>
      <c r="F1010" s="273"/>
      <c r="G1010" s="273"/>
      <c r="H1010" s="277"/>
      <c r="I1010" s="273"/>
    </row>
    <row r="1011" s="267" customFormat="1" ht="15.6" spans="1:9">
      <c r="A1011" s="273">
        <v>4</v>
      </c>
      <c r="B1011" s="17" t="s">
        <v>52</v>
      </c>
      <c r="C1011" s="43"/>
      <c r="D1011" s="18">
        <v>6</v>
      </c>
      <c r="E1011" s="43"/>
      <c r="F1011" s="273"/>
      <c r="G1011" s="273"/>
      <c r="H1011" s="277"/>
      <c r="I1011" s="273"/>
    </row>
    <row r="1012" s="267" customFormat="1" ht="15.6" spans="1:9">
      <c r="A1012" s="273">
        <v>5</v>
      </c>
      <c r="B1012" s="17" t="s">
        <v>137</v>
      </c>
      <c r="C1012" s="43"/>
      <c r="D1012" s="18">
        <v>1</v>
      </c>
      <c r="E1012" s="43"/>
      <c r="F1012" s="273"/>
      <c r="G1012" s="273"/>
      <c r="H1012" s="277"/>
      <c r="I1012" s="273"/>
    </row>
    <row r="1013" s="267" customFormat="1" ht="31.2" spans="1:9">
      <c r="A1013" s="273" t="s">
        <v>543</v>
      </c>
      <c r="B1013" s="273"/>
      <c r="C1013" s="273"/>
      <c r="D1013" s="273"/>
      <c r="E1013" s="273"/>
      <c r="F1013" s="273"/>
      <c r="G1013" s="273"/>
      <c r="H1013" s="274" t="s">
        <v>544</v>
      </c>
      <c r="I1013" s="275" t="s">
        <v>4</v>
      </c>
    </row>
    <row r="1014" s="267" customFormat="1" ht="15.6" spans="1:9">
      <c r="A1014" s="276" t="s">
        <v>5</v>
      </c>
      <c r="B1014" s="12" t="s">
        <v>6</v>
      </c>
      <c r="C1014" s="13" t="s">
        <v>15</v>
      </c>
      <c r="D1014" s="13"/>
      <c r="E1014" s="13"/>
      <c r="F1014" s="13"/>
      <c r="G1014" s="13"/>
      <c r="H1014" s="277"/>
      <c r="I1014" s="273"/>
    </row>
    <row r="1015" s="267" customFormat="1" ht="15.6" spans="1:9">
      <c r="A1015" s="273"/>
      <c r="B1015" s="15" t="s">
        <v>16</v>
      </c>
      <c r="C1015" s="13" t="s">
        <v>17</v>
      </c>
      <c r="D1015" s="13" t="s">
        <v>18</v>
      </c>
      <c r="E1015" s="13" t="s">
        <v>19</v>
      </c>
      <c r="F1015" s="13" t="s">
        <v>20</v>
      </c>
      <c r="G1015" s="13" t="s">
        <v>21</v>
      </c>
      <c r="H1015" s="277"/>
      <c r="I1015" s="273"/>
    </row>
    <row r="1016" s="267" customFormat="1" ht="15.6" spans="1:9">
      <c r="A1016" s="273">
        <v>1</v>
      </c>
      <c r="B1016" s="15" t="s">
        <v>140</v>
      </c>
      <c r="C1016" s="18">
        <v>2</v>
      </c>
      <c r="D1016" s="18">
        <v>1</v>
      </c>
      <c r="E1016" s="43"/>
      <c r="F1016" s="43"/>
      <c r="G1016" s="43"/>
      <c r="H1016" s="277"/>
      <c r="I1016" s="273"/>
    </row>
    <row r="1017" s="267" customFormat="1" ht="15.6" spans="1:9">
      <c r="A1017" s="273">
        <v>2</v>
      </c>
      <c r="B1017" s="15" t="s">
        <v>59</v>
      </c>
      <c r="C1017" s="18">
        <v>1</v>
      </c>
      <c r="D1017" s="43"/>
      <c r="E1017" s="43"/>
      <c r="F1017" s="43"/>
      <c r="G1017" s="43"/>
      <c r="H1017" s="277"/>
      <c r="I1017" s="273"/>
    </row>
    <row r="1018" s="267" customFormat="1" ht="15.6" spans="1:9">
      <c r="A1018" s="273">
        <v>3</v>
      </c>
      <c r="B1018" s="15" t="s">
        <v>115</v>
      </c>
      <c r="C1018" s="18">
        <v>2</v>
      </c>
      <c r="D1018" s="18">
        <v>20</v>
      </c>
      <c r="E1018" s="18">
        <v>18</v>
      </c>
      <c r="F1018" s="43"/>
      <c r="G1018" s="43"/>
      <c r="H1018" s="277"/>
      <c r="I1018" s="273"/>
    </row>
    <row r="1019" s="267" customFormat="1" ht="15.6" spans="1:9">
      <c r="A1019" s="273">
        <v>4</v>
      </c>
      <c r="B1019" s="15" t="s">
        <v>22</v>
      </c>
      <c r="C1019" s="18">
        <v>3</v>
      </c>
      <c r="D1019" s="43"/>
      <c r="E1019" s="43"/>
      <c r="F1019" s="43"/>
      <c r="G1019" s="43"/>
      <c r="H1019" s="277"/>
      <c r="I1019" s="273"/>
    </row>
    <row r="1020" s="267" customFormat="1" ht="15.6" spans="1:9">
      <c r="A1020" s="273">
        <v>5</v>
      </c>
      <c r="B1020" s="15" t="s">
        <v>23</v>
      </c>
      <c r="C1020" s="43"/>
      <c r="D1020" s="43"/>
      <c r="E1020" s="18">
        <v>1</v>
      </c>
      <c r="F1020" s="43"/>
      <c r="G1020" s="43"/>
      <c r="H1020" s="277"/>
      <c r="I1020" s="273"/>
    </row>
    <row r="1021" s="267" customFormat="1" ht="15.6" spans="1:9">
      <c r="A1021" s="273">
        <v>6</v>
      </c>
      <c r="B1021" s="15" t="s">
        <v>89</v>
      </c>
      <c r="C1021" s="43"/>
      <c r="D1021" s="43"/>
      <c r="E1021" s="43"/>
      <c r="F1021" s="18">
        <v>2</v>
      </c>
      <c r="G1021" s="18">
        <v>1</v>
      </c>
      <c r="H1021" s="277"/>
      <c r="I1021" s="273"/>
    </row>
    <row r="1022" s="267" customFormat="1" ht="15.6" spans="1:9">
      <c r="A1022" s="273">
        <v>7</v>
      </c>
      <c r="B1022" s="15" t="s">
        <v>76</v>
      </c>
      <c r="C1022" s="43"/>
      <c r="D1022" s="18">
        <v>1</v>
      </c>
      <c r="E1022" s="18">
        <v>5</v>
      </c>
      <c r="F1022" s="18">
        <v>5</v>
      </c>
      <c r="G1022" s="18">
        <v>17</v>
      </c>
      <c r="H1022" s="277"/>
      <c r="I1022" s="273"/>
    </row>
    <row r="1023" s="267" customFormat="1" ht="15.6" spans="1:9">
      <c r="A1023" s="273">
        <v>8</v>
      </c>
      <c r="B1023" s="15" t="s">
        <v>60</v>
      </c>
      <c r="C1023" s="18">
        <v>11</v>
      </c>
      <c r="D1023" s="43"/>
      <c r="E1023" s="43"/>
      <c r="F1023" s="43"/>
      <c r="G1023" s="43"/>
      <c r="H1023" s="277"/>
      <c r="I1023" s="273"/>
    </row>
    <row r="1024" s="267" customFormat="1" ht="15.6" spans="1:9">
      <c r="A1024" s="273"/>
      <c r="B1024" s="12" t="s">
        <v>6</v>
      </c>
      <c r="C1024" s="13" t="s">
        <v>24</v>
      </c>
      <c r="D1024" s="13"/>
      <c r="E1024" s="13"/>
      <c r="F1024" s="13"/>
      <c r="G1024" s="13"/>
      <c r="H1024" s="277"/>
      <c r="I1024" s="273"/>
    </row>
    <row r="1025" s="267" customFormat="1" ht="15.6" spans="1:9">
      <c r="A1025" s="273"/>
      <c r="B1025" s="15" t="s">
        <v>16</v>
      </c>
      <c r="C1025" s="13" t="s">
        <v>17</v>
      </c>
      <c r="D1025" s="13" t="s">
        <v>18</v>
      </c>
      <c r="E1025" s="13" t="s">
        <v>19</v>
      </c>
      <c r="F1025" s="13" t="s">
        <v>20</v>
      </c>
      <c r="G1025" s="13" t="s">
        <v>21</v>
      </c>
      <c r="H1025" s="277"/>
      <c r="I1025" s="273"/>
    </row>
    <row r="1026" s="267" customFormat="1" ht="15.6" spans="1:9">
      <c r="A1026" s="273">
        <v>9</v>
      </c>
      <c r="B1026" s="17" t="s">
        <v>102</v>
      </c>
      <c r="C1026" s="43"/>
      <c r="D1026" s="18">
        <v>4</v>
      </c>
      <c r="E1026" s="43"/>
      <c r="F1026" s="43"/>
      <c r="G1026" s="43"/>
      <c r="H1026" s="277"/>
      <c r="I1026" s="273"/>
    </row>
    <row r="1027" s="267" customFormat="1" ht="15.6" spans="1:9">
      <c r="A1027" s="273">
        <v>10</v>
      </c>
      <c r="B1027" s="17" t="s">
        <v>61</v>
      </c>
      <c r="C1027" s="18">
        <v>5</v>
      </c>
      <c r="D1027" s="43"/>
      <c r="E1027" s="43"/>
      <c r="F1027" s="43"/>
      <c r="G1027" s="43"/>
      <c r="H1027" s="277"/>
      <c r="I1027" s="273"/>
    </row>
    <row r="1028" s="267" customFormat="1" ht="15.6" spans="1:9">
      <c r="A1028" s="273">
        <v>11</v>
      </c>
      <c r="B1028" s="17" t="s">
        <v>211</v>
      </c>
      <c r="C1028" s="43"/>
      <c r="D1028" s="43"/>
      <c r="E1028" s="43"/>
      <c r="F1028" s="18">
        <v>1</v>
      </c>
      <c r="G1028" s="18">
        <v>1</v>
      </c>
      <c r="H1028" s="277"/>
      <c r="I1028" s="273"/>
    </row>
    <row r="1029" s="267" customFormat="1" ht="15.6" spans="1:9">
      <c r="A1029" s="273">
        <v>12</v>
      </c>
      <c r="B1029" s="17" t="s">
        <v>25</v>
      </c>
      <c r="C1029" s="43"/>
      <c r="D1029" s="43"/>
      <c r="E1029" s="43"/>
      <c r="F1029" s="43"/>
      <c r="G1029" s="18">
        <v>4</v>
      </c>
      <c r="H1029" s="277"/>
      <c r="I1029" s="273"/>
    </row>
    <row r="1030" s="267" customFormat="1" ht="15.6" spans="1:9">
      <c r="A1030" s="273">
        <v>13</v>
      </c>
      <c r="B1030" s="17" t="s">
        <v>496</v>
      </c>
      <c r="C1030" s="43"/>
      <c r="D1030" s="43"/>
      <c r="E1030" s="43"/>
      <c r="F1030" s="18">
        <v>1</v>
      </c>
      <c r="G1030" s="43"/>
      <c r="H1030" s="277"/>
      <c r="I1030" s="273"/>
    </row>
    <row r="1031" s="267" customFormat="1" ht="15.6" spans="1:9">
      <c r="A1031" s="273">
        <v>14</v>
      </c>
      <c r="B1031" s="17" t="s">
        <v>107</v>
      </c>
      <c r="C1031" s="43"/>
      <c r="D1031" s="18">
        <v>3</v>
      </c>
      <c r="E1031" s="43"/>
      <c r="F1031" s="43"/>
      <c r="G1031" s="43"/>
      <c r="H1031" s="277"/>
      <c r="I1031" s="273"/>
    </row>
    <row r="1032" s="267" customFormat="1" ht="15.6" spans="1:9">
      <c r="A1032" s="273">
        <v>15</v>
      </c>
      <c r="B1032" s="17" t="s">
        <v>433</v>
      </c>
      <c r="C1032" s="43"/>
      <c r="D1032" s="43"/>
      <c r="E1032" s="18">
        <v>1</v>
      </c>
      <c r="F1032" s="18">
        <v>7</v>
      </c>
      <c r="G1032" s="18">
        <v>3</v>
      </c>
      <c r="H1032" s="277"/>
      <c r="I1032" s="273"/>
    </row>
    <row r="1033" s="267" customFormat="1" ht="15.6" spans="1:9">
      <c r="A1033" s="273">
        <v>16</v>
      </c>
      <c r="B1033" s="17" t="s">
        <v>147</v>
      </c>
      <c r="C1033" s="43"/>
      <c r="D1033" s="18">
        <v>1</v>
      </c>
      <c r="E1033" s="43"/>
      <c r="F1033" s="18">
        <v>1</v>
      </c>
      <c r="G1033" s="43"/>
      <c r="H1033" s="277"/>
      <c r="I1033" s="273"/>
    </row>
    <row r="1034" s="267" customFormat="1" ht="15.6" spans="1:9">
      <c r="A1034" s="273">
        <v>17</v>
      </c>
      <c r="B1034" s="17" t="s">
        <v>203</v>
      </c>
      <c r="C1034" s="43"/>
      <c r="D1034" s="18">
        <v>1</v>
      </c>
      <c r="E1034" s="43"/>
      <c r="F1034" s="43"/>
      <c r="G1034" s="43"/>
      <c r="H1034" s="277"/>
      <c r="I1034" s="273"/>
    </row>
    <row r="1035" s="267" customFormat="1" ht="15.6" spans="1:9">
      <c r="A1035" s="273">
        <v>18</v>
      </c>
      <c r="B1035" s="17" t="s">
        <v>457</v>
      </c>
      <c r="C1035" s="43"/>
      <c r="D1035" s="43"/>
      <c r="E1035" s="18">
        <v>1</v>
      </c>
      <c r="F1035" s="43"/>
      <c r="G1035" s="43"/>
      <c r="H1035" s="277"/>
      <c r="I1035" s="273"/>
    </row>
    <row r="1036" s="267" customFormat="1" ht="15.6" spans="1:9">
      <c r="A1036" s="273">
        <v>19</v>
      </c>
      <c r="B1036" s="17" t="s">
        <v>347</v>
      </c>
      <c r="C1036" s="43"/>
      <c r="D1036" s="43"/>
      <c r="E1036" s="43"/>
      <c r="F1036" s="18">
        <v>1</v>
      </c>
      <c r="G1036" s="43"/>
      <c r="H1036" s="277"/>
      <c r="I1036" s="273"/>
    </row>
    <row r="1037" s="267" customFormat="1" ht="15.6" spans="1:9">
      <c r="A1037" s="273">
        <v>20</v>
      </c>
      <c r="B1037" s="17" t="s">
        <v>187</v>
      </c>
      <c r="C1037" s="43"/>
      <c r="D1037" s="18">
        <v>9</v>
      </c>
      <c r="E1037" s="18">
        <v>1</v>
      </c>
      <c r="F1037" s="43"/>
      <c r="G1037" s="43"/>
      <c r="H1037" s="277"/>
      <c r="I1037" s="273"/>
    </row>
    <row r="1038" s="267" customFormat="1" ht="15.6" spans="1:9">
      <c r="A1038" s="273">
        <v>21</v>
      </c>
      <c r="B1038" s="17" t="s">
        <v>285</v>
      </c>
      <c r="C1038" s="18">
        <v>1</v>
      </c>
      <c r="D1038" s="43"/>
      <c r="E1038" s="43"/>
      <c r="F1038" s="43"/>
      <c r="G1038" s="43"/>
      <c r="H1038" s="277"/>
      <c r="I1038" s="273"/>
    </row>
    <row r="1039" s="267" customFormat="1" ht="15.6" spans="1:9">
      <c r="A1039" s="273">
        <v>22</v>
      </c>
      <c r="B1039" s="17" t="s">
        <v>124</v>
      </c>
      <c r="C1039" s="43"/>
      <c r="D1039" s="18">
        <v>6</v>
      </c>
      <c r="E1039" s="18">
        <v>6</v>
      </c>
      <c r="F1039" s="43"/>
      <c r="G1039" s="43"/>
      <c r="H1039" s="277"/>
      <c r="I1039" s="273"/>
    </row>
    <row r="1040" s="267" customFormat="1" ht="15.6" spans="1:9">
      <c r="A1040" s="273">
        <v>23</v>
      </c>
      <c r="B1040" s="17" t="s">
        <v>29</v>
      </c>
      <c r="C1040" s="18">
        <v>1</v>
      </c>
      <c r="D1040" s="43"/>
      <c r="E1040" s="43"/>
      <c r="F1040" s="43"/>
      <c r="G1040" s="43"/>
      <c r="H1040" s="277"/>
      <c r="I1040" s="273"/>
    </row>
    <row r="1041" s="267" customFormat="1" ht="15.6" spans="1:9">
      <c r="A1041" s="273">
        <v>24</v>
      </c>
      <c r="B1041" s="17" t="s">
        <v>90</v>
      </c>
      <c r="C1041" s="18">
        <v>19</v>
      </c>
      <c r="D1041" s="43"/>
      <c r="E1041" s="43"/>
      <c r="F1041" s="43"/>
      <c r="G1041" s="43"/>
      <c r="H1041" s="277"/>
      <c r="I1041" s="273"/>
    </row>
    <row r="1042" s="267" customFormat="1" ht="15.6" spans="1:9">
      <c r="A1042" s="273"/>
      <c r="B1042" s="12" t="s">
        <v>6</v>
      </c>
      <c r="C1042" s="51" t="s">
        <v>30</v>
      </c>
      <c r="D1042" s="52"/>
      <c r="E1042" s="52"/>
      <c r="F1042" s="53"/>
      <c r="G1042" s="273"/>
      <c r="H1042" s="277"/>
      <c r="I1042" s="273"/>
    </row>
    <row r="1043" s="267" customFormat="1" ht="15.6" spans="1:9">
      <c r="A1043" s="273"/>
      <c r="B1043" s="15" t="s">
        <v>8</v>
      </c>
      <c r="C1043" s="13">
        <v>100</v>
      </c>
      <c r="D1043" s="13">
        <v>200</v>
      </c>
      <c r="E1043" s="13">
        <v>300</v>
      </c>
      <c r="F1043" s="13" t="s">
        <v>31</v>
      </c>
      <c r="G1043" s="273"/>
      <c r="H1043" s="277"/>
      <c r="I1043" s="273"/>
    </row>
    <row r="1044" s="267" customFormat="1" ht="15.6" spans="1:9">
      <c r="A1044" s="273">
        <v>25</v>
      </c>
      <c r="B1044" s="17" t="s">
        <v>63</v>
      </c>
      <c r="C1044" s="18">
        <v>17</v>
      </c>
      <c r="D1044" s="18">
        <v>10</v>
      </c>
      <c r="E1044" s="43"/>
      <c r="F1044" s="43"/>
      <c r="G1044" s="273"/>
      <c r="H1044" s="277"/>
      <c r="I1044" s="273"/>
    </row>
    <row r="1045" s="267" customFormat="1" ht="15.6" spans="1:9">
      <c r="A1045" s="273">
        <v>26</v>
      </c>
      <c r="B1045" s="17" t="s">
        <v>32</v>
      </c>
      <c r="C1045" s="43"/>
      <c r="D1045" s="18">
        <v>2</v>
      </c>
      <c r="E1045" s="18">
        <v>9</v>
      </c>
      <c r="F1045" s="18">
        <v>6</v>
      </c>
      <c r="G1045" s="273"/>
      <c r="H1045" s="277"/>
      <c r="I1045" s="273"/>
    </row>
    <row r="1046" s="267" customFormat="1" ht="15.6" spans="1:9">
      <c r="A1046" s="273">
        <v>27</v>
      </c>
      <c r="B1046" s="17" t="s">
        <v>118</v>
      </c>
      <c r="C1046" s="43"/>
      <c r="D1046" s="18">
        <v>1</v>
      </c>
      <c r="E1046" s="43"/>
      <c r="F1046" s="43"/>
      <c r="G1046" s="273"/>
      <c r="H1046" s="277"/>
      <c r="I1046" s="273"/>
    </row>
    <row r="1047" s="267" customFormat="1" ht="15.6" spans="1:9">
      <c r="A1047" s="273">
        <v>28</v>
      </c>
      <c r="B1047" s="17" t="s">
        <v>65</v>
      </c>
      <c r="C1047" s="18">
        <v>6</v>
      </c>
      <c r="D1047" s="18">
        <v>3</v>
      </c>
      <c r="E1047" s="43"/>
      <c r="F1047" s="43"/>
      <c r="G1047" s="273"/>
      <c r="H1047" s="277"/>
      <c r="I1047" s="273"/>
    </row>
    <row r="1048" s="267" customFormat="1" ht="15.6" spans="1:9">
      <c r="A1048" s="273">
        <v>29</v>
      </c>
      <c r="B1048" s="17" t="s">
        <v>12</v>
      </c>
      <c r="C1048" s="43"/>
      <c r="D1048" s="18">
        <v>5</v>
      </c>
      <c r="E1048" s="43"/>
      <c r="F1048" s="43"/>
      <c r="G1048" s="273"/>
      <c r="H1048" s="277"/>
      <c r="I1048" s="273"/>
    </row>
    <row r="1049" s="267" customFormat="1" ht="15.6" spans="1:9">
      <c r="A1049" s="273">
        <v>30</v>
      </c>
      <c r="B1049" s="17" t="s">
        <v>66</v>
      </c>
      <c r="C1049" s="43"/>
      <c r="D1049" s="43"/>
      <c r="E1049" s="18">
        <v>1</v>
      </c>
      <c r="F1049" s="18">
        <v>7</v>
      </c>
      <c r="G1049" s="273"/>
      <c r="H1049" s="277"/>
      <c r="I1049" s="273"/>
    </row>
    <row r="1050" s="267" customFormat="1" ht="15.6" spans="1:9">
      <c r="A1050" s="273">
        <v>31</v>
      </c>
      <c r="B1050" s="17" t="s">
        <v>486</v>
      </c>
      <c r="C1050" s="18">
        <v>62</v>
      </c>
      <c r="D1050" s="18">
        <v>3</v>
      </c>
      <c r="E1050" s="43"/>
      <c r="F1050" s="43"/>
      <c r="G1050" s="273"/>
      <c r="H1050" s="277"/>
      <c r="I1050" s="273"/>
    </row>
    <row r="1051" s="267" customFormat="1" ht="15.6" spans="1:9">
      <c r="A1051" s="273"/>
      <c r="B1051" s="12" t="s">
        <v>6</v>
      </c>
      <c r="C1051" s="13" t="s">
        <v>35</v>
      </c>
      <c r="D1051" s="13"/>
      <c r="E1051" s="13"/>
      <c r="F1051" s="13"/>
      <c r="G1051" s="273"/>
      <c r="H1051" s="277"/>
      <c r="I1051" s="273"/>
    </row>
    <row r="1052" s="267" customFormat="1" ht="15.6" spans="1:9">
      <c r="A1052" s="273"/>
      <c r="B1052" s="15" t="s">
        <v>8</v>
      </c>
      <c r="C1052" s="13">
        <v>100</v>
      </c>
      <c r="D1052" s="13">
        <v>200</v>
      </c>
      <c r="E1052" s="13">
        <v>300</v>
      </c>
      <c r="F1052" s="13" t="s">
        <v>31</v>
      </c>
      <c r="G1052" s="273"/>
      <c r="H1052" s="277"/>
      <c r="I1052" s="273"/>
    </row>
    <row r="1053" s="267" customFormat="1" ht="15.6" spans="1:9">
      <c r="A1053" s="273">
        <v>32</v>
      </c>
      <c r="B1053" s="17" t="s">
        <v>68</v>
      </c>
      <c r="C1053" s="43"/>
      <c r="D1053" s="43"/>
      <c r="E1053" s="18">
        <v>13</v>
      </c>
      <c r="F1053" s="13"/>
      <c r="G1053" s="273"/>
      <c r="H1053" s="277"/>
      <c r="I1053" s="273"/>
    </row>
    <row r="1054" s="267" customFormat="1" ht="15.6" spans="1:9">
      <c r="A1054" s="273">
        <v>33</v>
      </c>
      <c r="B1054" s="17" t="s">
        <v>141</v>
      </c>
      <c r="C1054" s="43"/>
      <c r="D1054" s="18">
        <v>1</v>
      </c>
      <c r="E1054" s="43"/>
      <c r="F1054" s="13"/>
      <c r="G1054" s="273"/>
      <c r="H1054" s="277"/>
      <c r="I1054" s="273"/>
    </row>
    <row r="1055" s="267" customFormat="1" ht="15.6" spans="1:9">
      <c r="A1055" s="273">
        <v>34</v>
      </c>
      <c r="B1055" s="17" t="s">
        <v>142</v>
      </c>
      <c r="C1055" s="43"/>
      <c r="D1055" s="18">
        <v>19</v>
      </c>
      <c r="E1055" s="43"/>
      <c r="F1055" s="13"/>
      <c r="G1055" s="273"/>
      <c r="H1055" s="277"/>
      <c r="I1055" s="273"/>
    </row>
    <row r="1056" s="267" customFormat="1" ht="15.6" spans="1:9">
      <c r="A1056" s="273">
        <v>35</v>
      </c>
      <c r="B1056" s="17" t="s">
        <v>36</v>
      </c>
      <c r="C1056" s="43"/>
      <c r="D1056" s="18">
        <v>5</v>
      </c>
      <c r="E1056" s="43"/>
      <c r="F1056" s="43"/>
      <c r="G1056" s="273"/>
      <c r="H1056" s="277"/>
      <c r="I1056" s="273"/>
    </row>
    <row r="1057" s="267" customFormat="1" ht="15.6" spans="1:9">
      <c r="A1057" s="273">
        <v>36</v>
      </c>
      <c r="B1057" s="17" t="s">
        <v>69</v>
      </c>
      <c r="C1057" s="43"/>
      <c r="D1057" s="18">
        <v>1</v>
      </c>
      <c r="E1057" s="18">
        <v>1</v>
      </c>
      <c r="F1057" s="43"/>
      <c r="G1057" s="273"/>
      <c r="H1057" s="277"/>
      <c r="I1057" s="273"/>
    </row>
    <row r="1058" s="267" customFormat="1" ht="15.6" spans="1:9">
      <c r="A1058" s="273"/>
      <c r="B1058" s="19" t="s">
        <v>6</v>
      </c>
      <c r="C1058" s="20" t="s">
        <v>37</v>
      </c>
      <c r="D1058" s="20"/>
      <c r="E1058" s="20"/>
      <c r="F1058" s="20" t="s">
        <v>7</v>
      </c>
      <c r="G1058" s="20"/>
      <c r="H1058" s="20"/>
      <c r="I1058" s="273"/>
    </row>
    <row r="1059" s="267" customFormat="1" ht="15.6" spans="1:9">
      <c r="A1059" s="273"/>
      <c r="B1059" s="19"/>
      <c r="C1059" s="20"/>
      <c r="D1059" s="20"/>
      <c r="E1059" s="20"/>
      <c r="F1059" s="20"/>
      <c r="G1059" s="20"/>
      <c r="H1059" s="20"/>
      <c r="I1059" s="273"/>
    </row>
    <row r="1060" s="267" customFormat="1" ht="15.6" spans="1:9">
      <c r="A1060" s="273"/>
      <c r="B1060" s="21" t="s">
        <v>8</v>
      </c>
      <c r="C1060" s="22" t="s">
        <v>9</v>
      </c>
      <c r="D1060" s="22" t="s">
        <v>10</v>
      </c>
      <c r="E1060" s="22" t="s">
        <v>11</v>
      </c>
      <c r="F1060" s="22" t="s">
        <v>9</v>
      </c>
      <c r="G1060" s="22" t="s">
        <v>10</v>
      </c>
      <c r="H1060" s="32" t="s">
        <v>11</v>
      </c>
      <c r="I1060" s="273"/>
    </row>
    <row r="1061" s="267" customFormat="1" ht="15.6" spans="1:9">
      <c r="A1061" s="273">
        <v>37</v>
      </c>
      <c r="B1061" s="21" t="s">
        <v>91</v>
      </c>
      <c r="C1061" s="24"/>
      <c r="D1061" s="24"/>
      <c r="E1061" s="24"/>
      <c r="F1061" s="23">
        <v>56</v>
      </c>
      <c r="G1061" s="24"/>
      <c r="H1061" s="24"/>
      <c r="I1061" s="273"/>
    </row>
    <row r="1062" s="267" customFormat="1" ht="15.6" spans="1:9">
      <c r="A1062" s="273">
        <v>38</v>
      </c>
      <c r="B1062" s="21" t="s">
        <v>12</v>
      </c>
      <c r="C1062" s="24"/>
      <c r="D1062" s="23">
        <v>221.4</v>
      </c>
      <c r="E1062" s="24"/>
      <c r="F1062" s="24"/>
      <c r="G1062" s="24"/>
      <c r="H1062" s="278"/>
      <c r="I1062" s="273"/>
    </row>
    <row r="1063" s="267" customFormat="1" ht="15.6" spans="1:9">
      <c r="A1063" s="273"/>
      <c r="B1063" s="25" t="s">
        <v>128</v>
      </c>
      <c r="C1063" s="26">
        <v>100</v>
      </c>
      <c r="D1063" s="26"/>
      <c r="E1063" s="26"/>
      <c r="F1063" s="273"/>
      <c r="G1063" s="273"/>
      <c r="H1063" s="277"/>
      <c r="I1063" s="273"/>
    </row>
    <row r="1064" s="267" customFormat="1" ht="15.6" spans="1:9">
      <c r="A1064" s="273"/>
      <c r="B1064" s="25" t="s">
        <v>545</v>
      </c>
      <c r="C1064" s="26">
        <v>1259</v>
      </c>
      <c r="D1064" s="26"/>
      <c r="E1064" s="26"/>
      <c r="F1064" s="273"/>
      <c r="G1064" s="273"/>
      <c r="H1064" s="277"/>
      <c r="I1064" s="273"/>
    </row>
    <row r="1065" s="267" customFormat="1" ht="15.6" spans="1:9">
      <c r="A1065" s="273"/>
      <c r="B1065" s="25" t="s">
        <v>40</v>
      </c>
      <c r="C1065" s="26" t="s">
        <v>41</v>
      </c>
      <c r="D1065" s="26"/>
      <c r="E1065" s="26"/>
      <c r="F1065" s="273"/>
      <c r="G1065" s="273"/>
      <c r="H1065" s="277"/>
      <c r="I1065" s="273"/>
    </row>
    <row r="1066" s="267" customFormat="1" ht="15.6" spans="1:9">
      <c r="A1066" s="273"/>
      <c r="B1066" s="25"/>
      <c r="C1066" s="13" t="s">
        <v>42</v>
      </c>
      <c r="D1066" s="13" t="s">
        <v>43</v>
      </c>
      <c r="E1066" s="13" t="s">
        <v>44</v>
      </c>
      <c r="F1066" s="273"/>
      <c r="G1066" s="273"/>
      <c r="H1066" s="277"/>
      <c r="I1066" s="273"/>
    </row>
    <row r="1067" s="267" customFormat="1" ht="15.6" spans="1:9">
      <c r="A1067" s="273">
        <v>39</v>
      </c>
      <c r="B1067" s="15" t="s">
        <v>191</v>
      </c>
      <c r="C1067" s="16"/>
      <c r="D1067" s="16"/>
      <c r="E1067" s="18">
        <v>581.9</v>
      </c>
      <c r="F1067" s="273"/>
      <c r="G1067" s="273"/>
      <c r="H1067" s="277"/>
      <c r="I1067" s="273"/>
    </row>
    <row r="1068" s="267" customFormat="1" ht="15.6" spans="1:9">
      <c r="A1068" s="273"/>
      <c r="B1068" s="25" t="s">
        <v>40</v>
      </c>
      <c r="C1068" s="26" t="s">
        <v>46</v>
      </c>
      <c r="D1068" s="273"/>
      <c r="E1068" s="273"/>
      <c r="F1068" s="273"/>
      <c r="G1068" s="273"/>
      <c r="H1068" s="277"/>
      <c r="I1068" s="273"/>
    </row>
    <row r="1069" s="267" customFormat="1" ht="15.6" spans="1:9">
      <c r="A1069" s="273"/>
      <c r="B1069" s="25"/>
      <c r="C1069" s="26" t="s">
        <v>47</v>
      </c>
      <c r="D1069" s="273"/>
      <c r="E1069" s="273"/>
      <c r="F1069" s="273"/>
      <c r="G1069" s="273"/>
      <c r="H1069" s="277"/>
      <c r="I1069" s="273"/>
    </row>
    <row r="1070" s="267" customFormat="1" ht="15.6" spans="1:9">
      <c r="A1070" s="273">
        <v>40</v>
      </c>
      <c r="B1070" s="27" t="s">
        <v>143</v>
      </c>
      <c r="C1070" s="18">
        <v>433.5</v>
      </c>
      <c r="D1070" s="273"/>
      <c r="E1070" s="273"/>
      <c r="F1070" s="273"/>
      <c r="G1070" s="273"/>
      <c r="H1070" s="277"/>
      <c r="I1070" s="273"/>
    </row>
    <row r="1071" s="267" customFormat="1" ht="15.6" spans="1:9">
      <c r="A1071" s="273">
        <v>41</v>
      </c>
      <c r="B1071" s="27" t="s">
        <v>112</v>
      </c>
      <c r="C1071" s="18">
        <v>176.5</v>
      </c>
      <c r="D1071" s="273"/>
      <c r="E1071" s="273"/>
      <c r="F1071" s="273"/>
      <c r="G1071" s="273"/>
      <c r="H1071" s="277"/>
      <c r="I1071" s="273"/>
    </row>
    <row r="1072" s="267" customFormat="1" ht="15.6" spans="1:9">
      <c r="A1072" s="273">
        <v>42</v>
      </c>
      <c r="B1072" s="27" t="s">
        <v>258</v>
      </c>
      <c r="C1072" s="18">
        <v>103.7</v>
      </c>
      <c r="D1072" s="273"/>
      <c r="E1072" s="273"/>
      <c r="F1072" s="273"/>
      <c r="G1072" s="273"/>
      <c r="H1072" s="277"/>
      <c r="I1072" s="273"/>
    </row>
    <row r="1073" s="267" customFormat="1" ht="15.6" spans="1:9">
      <c r="A1073" s="273">
        <v>43</v>
      </c>
      <c r="B1073" s="27" t="s">
        <v>73</v>
      </c>
      <c r="C1073" s="18">
        <v>95.7</v>
      </c>
      <c r="D1073" s="273"/>
      <c r="E1073" s="273"/>
      <c r="F1073" s="273"/>
      <c r="G1073" s="273"/>
      <c r="H1073" s="277"/>
      <c r="I1073" s="273"/>
    </row>
    <row r="1074" s="267" customFormat="1" ht="15.6" spans="1:9">
      <c r="A1074" s="273">
        <v>44</v>
      </c>
      <c r="B1074" s="27" t="s">
        <v>48</v>
      </c>
      <c r="C1074" s="18">
        <v>2681</v>
      </c>
      <c r="D1074" s="273"/>
      <c r="E1074" s="273"/>
      <c r="F1074" s="273"/>
      <c r="G1074" s="273"/>
      <c r="H1074" s="277"/>
      <c r="I1074" s="273"/>
    </row>
    <row r="1075" s="267" customFormat="1" ht="15.6" spans="1:9">
      <c r="A1075" s="273"/>
      <c r="B1075" s="25" t="s">
        <v>40</v>
      </c>
      <c r="C1075" s="26" t="s">
        <v>194</v>
      </c>
      <c r="D1075" s="26"/>
      <c r="E1075" s="26"/>
      <c r="F1075" s="273"/>
      <c r="G1075" s="273"/>
      <c r="H1075" s="277"/>
      <c r="I1075" s="273"/>
    </row>
    <row r="1076" s="267" customFormat="1" ht="46.8" spans="1:9">
      <c r="A1076" s="273"/>
      <c r="B1076" s="25"/>
      <c r="C1076" s="28" t="s">
        <v>195</v>
      </c>
      <c r="D1076" s="28" t="s">
        <v>196</v>
      </c>
      <c r="E1076" s="28" t="s">
        <v>197</v>
      </c>
      <c r="F1076" s="273"/>
      <c r="G1076" s="273"/>
      <c r="H1076" s="277"/>
      <c r="I1076" s="273"/>
    </row>
    <row r="1077" s="267" customFormat="1" ht="15.6" spans="1:9">
      <c r="A1077" s="273">
        <v>47</v>
      </c>
      <c r="B1077" s="27" t="s">
        <v>264</v>
      </c>
      <c r="C1077" s="18">
        <v>33</v>
      </c>
      <c r="D1077" s="16"/>
      <c r="E1077" s="16"/>
      <c r="F1077" s="273"/>
      <c r="G1077" s="273"/>
      <c r="H1077" s="277"/>
      <c r="I1077" s="273"/>
    </row>
    <row r="1078" s="267" customFormat="1" ht="15.6" spans="1:9">
      <c r="A1078" s="273"/>
      <c r="B1078" s="33" t="s">
        <v>40</v>
      </c>
      <c r="C1078" s="28" t="s">
        <v>269</v>
      </c>
      <c r="D1078" s="16"/>
      <c r="E1078" s="16"/>
      <c r="F1078" s="273"/>
      <c r="G1078" s="273"/>
      <c r="H1078" s="277"/>
      <c r="I1078" s="273"/>
    </row>
    <row r="1079" s="267" customFormat="1" ht="15.6" spans="1:9">
      <c r="A1079" s="273"/>
      <c r="B1079" s="34"/>
      <c r="C1079" s="28"/>
      <c r="D1079" s="16"/>
      <c r="E1079" s="16"/>
      <c r="F1079" s="273"/>
      <c r="G1079" s="273"/>
      <c r="H1079" s="277"/>
      <c r="I1079" s="273"/>
    </row>
    <row r="1080" s="267" customFormat="1" ht="15.6" spans="1:9">
      <c r="A1080" s="273">
        <v>48</v>
      </c>
      <c r="B1080" s="27" t="s">
        <v>270</v>
      </c>
      <c r="C1080" s="15">
        <v>4</v>
      </c>
      <c r="D1080" s="16"/>
      <c r="E1080" s="16"/>
      <c r="F1080" s="273"/>
      <c r="G1080" s="273"/>
      <c r="H1080" s="277"/>
      <c r="I1080" s="273"/>
    </row>
    <row r="1081" s="267" customFormat="1" ht="15.6" spans="1:9">
      <c r="A1081" s="273"/>
      <c r="B1081" s="12" t="s">
        <v>6</v>
      </c>
      <c r="C1081" s="26" t="s">
        <v>49</v>
      </c>
      <c r="D1081" s="26"/>
      <c r="E1081" s="26"/>
      <c r="F1081" s="273"/>
      <c r="G1081" s="273"/>
      <c r="H1081" s="277"/>
      <c r="I1081" s="273"/>
    </row>
    <row r="1082" s="267" customFormat="1" ht="15.6" spans="1:9">
      <c r="A1082" s="273"/>
      <c r="B1082" s="15" t="s">
        <v>50</v>
      </c>
      <c r="C1082" s="26">
        <v>100</v>
      </c>
      <c r="D1082" s="26">
        <v>200</v>
      </c>
      <c r="E1082" s="26" t="s">
        <v>51</v>
      </c>
      <c r="F1082" s="273"/>
      <c r="G1082" s="273"/>
      <c r="H1082" s="277"/>
      <c r="I1082" s="273"/>
    </row>
    <row r="1083" s="267" customFormat="1" ht="15.6" spans="1:9">
      <c r="A1083" s="273">
        <v>49</v>
      </c>
      <c r="B1083" s="17" t="s">
        <v>52</v>
      </c>
      <c r="C1083" s="43"/>
      <c r="D1083" s="18">
        <v>7</v>
      </c>
      <c r="E1083" s="43"/>
      <c r="F1083" s="273"/>
      <c r="G1083" s="273"/>
      <c r="H1083" s="277"/>
      <c r="I1083" s="273"/>
    </row>
    <row r="1084" s="267" customFormat="1" ht="15.6" spans="1:9">
      <c r="A1084" s="273">
        <v>50</v>
      </c>
      <c r="B1084" s="17" t="s">
        <v>53</v>
      </c>
      <c r="C1084" s="18">
        <v>4</v>
      </c>
      <c r="D1084" s="18">
        <v>13</v>
      </c>
      <c r="E1084" s="43"/>
      <c r="F1084" s="273"/>
      <c r="G1084" s="273"/>
      <c r="H1084" s="277"/>
      <c r="I1084" s="273"/>
    </row>
    <row r="1085" s="267" customFormat="1" ht="15.6" spans="1:9">
      <c r="A1085" s="273">
        <v>51</v>
      </c>
      <c r="B1085" s="17" t="s">
        <v>55</v>
      </c>
      <c r="C1085" s="43"/>
      <c r="D1085" s="18">
        <v>3</v>
      </c>
      <c r="E1085" s="43"/>
      <c r="F1085" s="273"/>
      <c r="G1085" s="273"/>
      <c r="H1085" s="277"/>
      <c r="I1085" s="273"/>
    </row>
    <row r="1086" s="267" customFormat="1" ht="31.2" spans="1:9">
      <c r="A1086" s="273" t="s">
        <v>546</v>
      </c>
      <c r="B1086" s="273"/>
      <c r="C1086" s="273"/>
      <c r="D1086" s="273"/>
      <c r="E1086" s="273"/>
      <c r="F1086" s="273"/>
      <c r="G1086" s="273"/>
      <c r="H1086" s="274" t="s">
        <v>547</v>
      </c>
      <c r="I1086" s="275" t="s">
        <v>4</v>
      </c>
    </row>
    <row r="1087" s="267" customFormat="1" ht="15.6" spans="1:9">
      <c r="A1087" s="276" t="s">
        <v>5</v>
      </c>
      <c r="B1087" s="12" t="s">
        <v>6</v>
      </c>
      <c r="C1087" s="13" t="s">
        <v>24</v>
      </c>
      <c r="D1087" s="13"/>
      <c r="E1087" s="13"/>
      <c r="F1087" s="13"/>
      <c r="G1087" s="13"/>
      <c r="H1087" s="277"/>
      <c r="I1087" s="273"/>
    </row>
    <row r="1088" s="267" customFormat="1" ht="15.6" spans="1:9">
      <c r="A1088" s="273"/>
      <c r="B1088" s="15" t="s">
        <v>16</v>
      </c>
      <c r="C1088" s="13" t="s">
        <v>17</v>
      </c>
      <c r="D1088" s="13" t="s">
        <v>18</v>
      </c>
      <c r="E1088" s="13" t="s">
        <v>19</v>
      </c>
      <c r="F1088" s="13" t="s">
        <v>20</v>
      </c>
      <c r="G1088" s="13" t="s">
        <v>21</v>
      </c>
      <c r="H1088" s="277"/>
      <c r="I1088" s="273"/>
    </row>
    <row r="1089" s="267" customFormat="1" ht="15.6" spans="1:9">
      <c r="A1089" s="273">
        <v>1</v>
      </c>
      <c r="B1089" s="17" t="s">
        <v>25</v>
      </c>
      <c r="C1089" s="43"/>
      <c r="D1089" s="43"/>
      <c r="E1089" s="43"/>
      <c r="F1089" s="43"/>
      <c r="G1089" s="18">
        <v>1</v>
      </c>
      <c r="H1089" s="277"/>
      <c r="I1089" s="273"/>
    </row>
    <row r="1090" s="267" customFormat="1" ht="15.6" spans="1:9">
      <c r="A1090" s="273">
        <v>2</v>
      </c>
      <c r="B1090" s="17" t="s">
        <v>187</v>
      </c>
      <c r="C1090" s="43"/>
      <c r="D1090" s="43"/>
      <c r="E1090" s="18">
        <v>1</v>
      </c>
      <c r="F1090" s="43"/>
      <c r="G1090" s="43"/>
      <c r="H1090" s="277"/>
      <c r="I1090" s="273"/>
    </row>
    <row r="1091" s="267" customFormat="1" ht="15.6" spans="1:9">
      <c r="A1091" s="273"/>
      <c r="B1091" s="12" t="s">
        <v>6</v>
      </c>
      <c r="C1091" s="13" t="s">
        <v>30</v>
      </c>
      <c r="D1091" s="13"/>
      <c r="E1091" s="13"/>
      <c r="F1091" s="13"/>
      <c r="G1091" s="273"/>
      <c r="H1091" s="277"/>
      <c r="I1091" s="273"/>
    </row>
    <row r="1092" s="267" customFormat="1" ht="15.6" spans="1:9">
      <c r="A1092" s="273"/>
      <c r="B1092" s="15" t="s">
        <v>8</v>
      </c>
      <c r="C1092" s="13">
        <v>100</v>
      </c>
      <c r="D1092" s="13">
        <v>200</v>
      </c>
      <c r="E1092" s="13">
        <v>300</v>
      </c>
      <c r="F1092" s="13" t="s">
        <v>31</v>
      </c>
      <c r="G1092" s="273"/>
      <c r="H1092" s="277"/>
      <c r="I1092" s="273"/>
    </row>
    <row r="1093" s="267" customFormat="1" ht="15.6" spans="1:9">
      <c r="A1093" s="273">
        <v>3</v>
      </c>
      <c r="B1093" s="17" t="s">
        <v>110</v>
      </c>
      <c r="C1093" s="43"/>
      <c r="D1093" s="43"/>
      <c r="E1093" s="18">
        <v>1</v>
      </c>
      <c r="F1093" s="43"/>
      <c r="G1093" s="273"/>
      <c r="H1093" s="277"/>
      <c r="I1093" s="273"/>
    </row>
    <row r="1094" s="267" customFormat="1" ht="15.6" spans="1:9">
      <c r="A1094" s="273">
        <v>4</v>
      </c>
      <c r="B1094" s="17" t="s">
        <v>12</v>
      </c>
      <c r="C1094" s="43"/>
      <c r="D1094" s="18">
        <v>12</v>
      </c>
      <c r="E1094" s="43"/>
      <c r="F1094" s="43"/>
      <c r="G1094" s="273"/>
      <c r="H1094" s="277"/>
      <c r="I1094" s="273"/>
    </row>
    <row r="1095" s="267" customFormat="1" ht="15.6" spans="1:9">
      <c r="A1095" s="273"/>
      <c r="B1095" s="19" t="s">
        <v>6</v>
      </c>
      <c r="C1095" s="20" t="s">
        <v>37</v>
      </c>
      <c r="D1095" s="20"/>
      <c r="E1095" s="20"/>
      <c r="F1095" s="20" t="s">
        <v>7</v>
      </c>
      <c r="G1095" s="20"/>
      <c r="H1095" s="20"/>
      <c r="I1095" s="273"/>
    </row>
    <row r="1096" s="267" customFormat="1" ht="15.6" spans="1:9">
      <c r="A1096" s="273"/>
      <c r="B1096" s="19"/>
      <c r="C1096" s="20"/>
      <c r="D1096" s="20"/>
      <c r="E1096" s="20"/>
      <c r="F1096" s="20"/>
      <c r="G1096" s="20"/>
      <c r="H1096" s="20"/>
      <c r="I1096" s="273"/>
    </row>
    <row r="1097" s="267" customFormat="1" ht="15.6" spans="1:9">
      <c r="A1097" s="273"/>
      <c r="B1097" s="21" t="s">
        <v>8</v>
      </c>
      <c r="C1097" s="22" t="s">
        <v>9</v>
      </c>
      <c r="D1097" s="22" t="s">
        <v>10</v>
      </c>
      <c r="E1097" s="22" t="s">
        <v>11</v>
      </c>
      <c r="F1097" s="22" t="s">
        <v>9</v>
      </c>
      <c r="G1097" s="22" t="s">
        <v>10</v>
      </c>
      <c r="H1097" s="32" t="s">
        <v>11</v>
      </c>
      <c r="I1097" s="273"/>
    </row>
    <row r="1098" s="267" customFormat="1" ht="15.6" spans="1:9">
      <c r="A1098" s="273">
        <v>5</v>
      </c>
      <c r="B1098" s="21" t="s">
        <v>97</v>
      </c>
      <c r="C1098" s="24"/>
      <c r="D1098" s="24"/>
      <c r="E1098" s="24"/>
      <c r="F1098" s="23">
        <v>4.7</v>
      </c>
      <c r="G1098" s="24"/>
      <c r="H1098" s="24"/>
      <c r="I1098" s="273"/>
    </row>
    <row r="1099" s="267" customFormat="1" ht="15.6" spans="1:9">
      <c r="A1099" s="273">
        <v>6</v>
      </c>
      <c r="B1099" s="21" t="s">
        <v>12</v>
      </c>
      <c r="C1099" s="24"/>
      <c r="D1099" s="23">
        <v>15.4</v>
      </c>
      <c r="E1099" s="24"/>
      <c r="F1099" s="24"/>
      <c r="G1099" s="24"/>
      <c r="H1099" s="278"/>
      <c r="I1099" s="273"/>
    </row>
    <row r="1100" s="267" customFormat="1" ht="15.6" spans="1:9">
      <c r="A1100" s="273"/>
      <c r="B1100" s="25" t="s">
        <v>40</v>
      </c>
      <c r="C1100" s="26" t="s">
        <v>46</v>
      </c>
      <c r="D1100" s="273"/>
      <c r="E1100" s="273"/>
      <c r="F1100" s="273"/>
      <c r="G1100" s="273"/>
      <c r="H1100" s="277"/>
      <c r="I1100" s="273"/>
    </row>
    <row r="1101" s="267" customFormat="1" ht="15.6" spans="1:9">
      <c r="A1101" s="273"/>
      <c r="B1101" s="25"/>
      <c r="C1101" s="26" t="s">
        <v>47</v>
      </c>
      <c r="D1101" s="273"/>
      <c r="E1101" s="273"/>
      <c r="F1101" s="273"/>
      <c r="G1101" s="273"/>
      <c r="H1101" s="277"/>
      <c r="I1101" s="273"/>
    </row>
    <row r="1102" s="267" customFormat="1" ht="15.6" spans="1:9">
      <c r="A1102" s="273">
        <v>7</v>
      </c>
      <c r="B1102" s="27" t="s">
        <v>48</v>
      </c>
      <c r="C1102" s="18">
        <v>41.2</v>
      </c>
      <c r="D1102" s="273"/>
      <c r="E1102" s="273"/>
      <c r="F1102" s="273"/>
      <c r="G1102" s="273"/>
      <c r="H1102" s="277"/>
      <c r="I1102" s="273"/>
    </row>
    <row r="1103" s="267" customFormat="1" ht="15.6" spans="1:9">
      <c r="A1103" s="273"/>
      <c r="B1103" s="25" t="s">
        <v>40</v>
      </c>
      <c r="C1103" s="26" t="s">
        <v>194</v>
      </c>
      <c r="D1103" s="26"/>
      <c r="E1103" s="26"/>
      <c r="F1103" s="273"/>
      <c r="G1103" s="273"/>
      <c r="H1103" s="277"/>
      <c r="I1103" s="273"/>
    </row>
    <row r="1104" s="267" customFormat="1" ht="46.8" spans="1:9">
      <c r="A1104" s="273"/>
      <c r="B1104" s="25"/>
      <c r="C1104" s="28" t="s">
        <v>195</v>
      </c>
      <c r="D1104" s="28" t="s">
        <v>196</v>
      </c>
      <c r="E1104" s="28" t="s">
        <v>197</v>
      </c>
      <c r="F1104" s="273"/>
      <c r="G1104" s="273"/>
      <c r="H1104" s="277"/>
      <c r="I1104" s="273"/>
    </row>
    <row r="1105" s="267" customFormat="1" ht="15.6" spans="1:9">
      <c r="A1105" s="273">
        <v>8</v>
      </c>
      <c r="B1105" s="27" t="s">
        <v>264</v>
      </c>
      <c r="C1105" s="16"/>
      <c r="D1105" s="18">
        <v>1.1</v>
      </c>
      <c r="E1105" s="16"/>
      <c r="F1105" s="273"/>
      <c r="G1105" s="273"/>
      <c r="H1105" s="277"/>
      <c r="I1105" s="273"/>
    </row>
    <row r="1106" s="267" customFormat="1" ht="15.6" spans="1:9">
      <c r="A1106" s="273"/>
      <c r="B1106" s="12" t="s">
        <v>6</v>
      </c>
      <c r="C1106" s="26" t="s">
        <v>49</v>
      </c>
      <c r="D1106" s="26"/>
      <c r="E1106" s="26"/>
      <c r="F1106" s="273"/>
      <c r="G1106" s="273"/>
      <c r="H1106" s="277"/>
      <c r="I1106" s="273"/>
    </row>
    <row r="1107" s="267" customFormat="1" ht="15.6" spans="1:9">
      <c r="A1107" s="273"/>
      <c r="B1107" s="15" t="s">
        <v>50</v>
      </c>
      <c r="C1107" s="26">
        <v>100</v>
      </c>
      <c r="D1107" s="26">
        <v>200</v>
      </c>
      <c r="E1107" s="26" t="s">
        <v>51</v>
      </c>
      <c r="F1107" s="273"/>
      <c r="G1107" s="273"/>
      <c r="H1107" s="277"/>
      <c r="I1107" s="273"/>
    </row>
    <row r="1108" s="267" customFormat="1" ht="15.6" spans="1:9">
      <c r="A1108" s="273">
        <v>9</v>
      </c>
      <c r="B1108" s="17" t="s">
        <v>53</v>
      </c>
      <c r="C1108" s="18">
        <v>5</v>
      </c>
      <c r="D1108" s="43"/>
      <c r="E1108" s="43"/>
      <c r="F1108" s="273"/>
      <c r="G1108" s="273"/>
      <c r="H1108" s="277"/>
      <c r="I1108" s="273"/>
    </row>
    <row r="1109" s="267" customFormat="1" ht="31.2" spans="1:9">
      <c r="A1109" s="273" t="s">
        <v>548</v>
      </c>
      <c r="B1109" s="273"/>
      <c r="C1109" s="273"/>
      <c r="D1109" s="273"/>
      <c r="E1109" s="273"/>
      <c r="F1109" s="273"/>
      <c r="G1109" s="273"/>
      <c r="H1109" s="274" t="s">
        <v>549</v>
      </c>
      <c r="I1109" s="275" t="s">
        <v>4</v>
      </c>
    </row>
    <row r="1110" s="267" customFormat="1" ht="15.6" spans="1:9">
      <c r="A1110" s="276" t="s">
        <v>5</v>
      </c>
      <c r="B1110" s="19" t="s">
        <v>6</v>
      </c>
      <c r="C1110" s="20" t="s">
        <v>7</v>
      </c>
      <c r="D1110" s="20"/>
      <c r="E1110" s="20"/>
      <c r="F1110" s="273"/>
      <c r="G1110" s="273"/>
      <c r="H1110" s="277"/>
      <c r="I1110" s="273"/>
    </row>
    <row r="1111" s="267" customFormat="1" ht="15.6" spans="1:9">
      <c r="A1111" s="273"/>
      <c r="B1111" s="19"/>
      <c r="C1111" s="20"/>
      <c r="D1111" s="20"/>
      <c r="E1111" s="20"/>
      <c r="F1111" s="273"/>
      <c r="G1111" s="273"/>
      <c r="H1111" s="277"/>
      <c r="I1111" s="273"/>
    </row>
    <row r="1112" s="267" customFormat="1" ht="15.6" spans="1:9">
      <c r="A1112" s="273"/>
      <c r="B1112" s="21" t="s">
        <v>8</v>
      </c>
      <c r="C1112" s="22" t="s">
        <v>9</v>
      </c>
      <c r="D1112" s="22" t="s">
        <v>10</v>
      </c>
      <c r="E1112" s="22" t="s">
        <v>11</v>
      </c>
      <c r="F1112" s="273"/>
      <c r="G1112" s="273"/>
      <c r="H1112" s="277"/>
      <c r="I1112" s="273"/>
    </row>
    <row r="1113" s="267" customFormat="1" ht="15.6" spans="1:9">
      <c r="A1113" s="273">
        <v>1</v>
      </c>
      <c r="B1113" s="21" t="s">
        <v>38</v>
      </c>
      <c r="C1113" s="23">
        <v>95.6</v>
      </c>
      <c r="D1113" s="24"/>
      <c r="E1113" s="24"/>
      <c r="F1113" s="273"/>
      <c r="G1113" s="273"/>
      <c r="H1113" s="277"/>
      <c r="I1113" s="273"/>
    </row>
    <row r="1114" s="267" customFormat="1" ht="31.2" spans="1:9">
      <c r="A1114" s="273" t="s">
        <v>550</v>
      </c>
      <c r="B1114" s="273"/>
      <c r="C1114" s="273"/>
      <c r="D1114" s="273"/>
      <c r="E1114" s="273"/>
      <c r="F1114" s="273"/>
      <c r="G1114" s="273"/>
      <c r="H1114" s="274" t="s">
        <v>551</v>
      </c>
      <c r="I1114" s="275" t="s">
        <v>4</v>
      </c>
    </row>
    <row r="1115" s="267" customFormat="1" ht="15.6" spans="1:9">
      <c r="A1115" s="276" t="s">
        <v>5</v>
      </c>
      <c r="B1115" s="19" t="s">
        <v>6</v>
      </c>
      <c r="C1115" s="20" t="s">
        <v>7</v>
      </c>
      <c r="D1115" s="20"/>
      <c r="E1115" s="20"/>
      <c r="F1115" s="273"/>
      <c r="G1115" s="273"/>
      <c r="H1115" s="277"/>
      <c r="I1115" s="273"/>
    </row>
    <row r="1116" s="267" customFormat="1" ht="15.6" spans="1:9">
      <c r="A1116" s="273"/>
      <c r="B1116" s="19"/>
      <c r="C1116" s="20"/>
      <c r="D1116" s="20"/>
      <c r="E1116" s="20"/>
      <c r="F1116" s="273"/>
      <c r="G1116" s="273"/>
      <c r="H1116" s="277"/>
      <c r="I1116" s="273"/>
    </row>
    <row r="1117" s="267" customFormat="1" ht="15.6" spans="1:9">
      <c r="A1117" s="273"/>
      <c r="B1117" s="21" t="s">
        <v>8</v>
      </c>
      <c r="C1117" s="22" t="s">
        <v>9</v>
      </c>
      <c r="D1117" s="22" t="s">
        <v>10</v>
      </c>
      <c r="E1117" s="22" t="s">
        <v>11</v>
      </c>
      <c r="F1117" s="273"/>
      <c r="G1117" s="273"/>
      <c r="H1117" s="277"/>
      <c r="I1117" s="273"/>
    </row>
    <row r="1118" s="267" customFormat="1" ht="15.6" spans="1:9">
      <c r="A1118" s="273">
        <v>1</v>
      </c>
      <c r="B1118" s="21" t="s">
        <v>38</v>
      </c>
      <c r="C1118" s="23">
        <v>25.8</v>
      </c>
      <c r="D1118" s="24"/>
      <c r="E1118" s="24"/>
      <c r="F1118" s="273"/>
      <c r="G1118" s="273"/>
      <c r="H1118" s="277"/>
      <c r="I1118" s="273"/>
    </row>
    <row r="1119" s="267" customFormat="1" ht="15.6" spans="1:9">
      <c r="A1119" s="273">
        <v>2</v>
      </c>
      <c r="B1119" s="21" t="s">
        <v>118</v>
      </c>
      <c r="C1119" s="24"/>
      <c r="D1119" s="23">
        <v>6.3</v>
      </c>
      <c r="E1119" s="24"/>
      <c r="F1119" s="273"/>
      <c r="G1119" s="273"/>
      <c r="H1119" s="277"/>
      <c r="I1119" s="273"/>
    </row>
    <row r="1120" s="267" customFormat="1" ht="15.6" spans="1:9">
      <c r="A1120" s="273"/>
      <c r="B1120" s="25" t="s">
        <v>40</v>
      </c>
      <c r="C1120" s="26" t="s">
        <v>46</v>
      </c>
      <c r="D1120" s="273"/>
      <c r="E1120" s="273"/>
      <c r="F1120" s="273"/>
      <c r="G1120" s="273"/>
      <c r="H1120" s="277"/>
      <c r="I1120" s="273"/>
    </row>
    <row r="1121" s="267" customFormat="1" ht="15.6" spans="1:9">
      <c r="A1121" s="273"/>
      <c r="B1121" s="25"/>
      <c r="C1121" s="26" t="s">
        <v>47</v>
      </c>
      <c r="D1121" s="273"/>
      <c r="E1121" s="273"/>
      <c r="F1121" s="273"/>
      <c r="G1121" s="273"/>
      <c r="H1121" s="277"/>
      <c r="I1121" s="273"/>
    </row>
    <row r="1122" s="267" customFormat="1" ht="15.6" spans="1:9">
      <c r="A1122" s="273">
        <v>3</v>
      </c>
      <c r="B1122" s="27" t="s">
        <v>48</v>
      </c>
      <c r="C1122" s="18">
        <v>22.3</v>
      </c>
      <c r="D1122" s="273"/>
      <c r="E1122" s="273"/>
      <c r="F1122" s="273"/>
      <c r="G1122" s="273"/>
      <c r="H1122" s="277"/>
      <c r="I1122" s="273"/>
    </row>
    <row r="1123" s="267" customFormat="1" ht="31.2" spans="1:9">
      <c r="A1123" s="273" t="s">
        <v>552</v>
      </c>
      <c r="B1123" s="273"/>
      <c r="C1123" s="273"/>
      <c r="D1123" s="273"/>
      <c r="E1123" s="273"/>
      <c r="F1123" s="273"/>
      <c r="G1123" s="273"/>
      <c r="H1123" s="284" t="s">
        <v>553</v>
      </c>
      <c r="I1123" s="275" t="s">
        <v>4</v>
      </c>
    </row>
    <row r="1124" s="267" customFormat="1" ht="15.6" spans="1:9">
      <c r="A1124" s="276" t="s">
        <v>5</v>
      </c>
      <c r="B1124" s="12" t="s">
        <v>6</v>
      </c>
      <c r="C1124" s="13" t="s">
        <v>15</v>
      </c>
      <c r="D1124" s="13"/>
      <c r="E1124" s="13"/>
      <c r="F1124" s="13"/>
      <c r="G1124" s="13"/>
      <c r="H1124" s="277"/>
      <c r="I1124" s="273"/>
    </row>
    <row r="1125" s="267" customFormat="1" ht="15.6" spans="1:9">
      <c r="A1125" s="273"/>
      <c r="B1125" s="15" t="s">
        <v>16</v>
      </c>
      <c r="C1125" s="13" t="s">
        <v>17</v>
      </c>
      <c r="D1125" s="13" t="s">
        <v>18</v>
      </c>
      <c r="E1125" s="13" t="s">
        <v>19</v>
      </c>
      <c r="F1125" s="13" t="s">
        <v>20</v>
      </c>
      <c r="G1125" s="13" t="s">
        <v>21</v>
      </c>
      <c r="H1125" s="277"/>
      <c r="I1125" s="273"/>
    </row>
    <row r="1126" s="267" customFormat="1" ht="15.6" spans="1:9">
      <c r="A1126" s="273">
        <v>1</v>
      </c>
      <c r="B1126" s="15" t="s">
        <v>115</v>
      </c>
      <c r="C1126" s="43"/>
      <c r="D1126" s="18">
        <v>2</v>
      </c>
      <c r="E1126" s="18">
        <v>1</v>
      </c>
      <c r="F1126" s="43"/>
      <c r="G1126" s="43"/>
      <c r="H1126" s="277"/>
      <c r="I1126" s="273"/>
    </row>
    <row r="1127" s="267" customFormat="1" ht="15.6" spans="1:9">
      <c r="A1127" s="273"/>
      <c r="B1127" s="12" t="s">
        <v>6</v>
      </c>
      <c r="C1127" s="13" t="s">
        <v>30</v>
      </c>
      <c r="D1127" s="13"/>
      <c r="E1127" s="13"/>
      <c r="F1127" s="13"/>
      <c r="G1127" s="273"/>
      <c r="H1127" s="277"/>
      <c r="I1127" s="273"/>
    </row>
    <row r="1128" s="267" customFormat="1" ht="15.6" spans="1:9">
      <c r="A1128" s="273"/>
      <c r="B1128" s="15" t="s">
        <v>8</v>
      </c>
      <c r="C1128" s="13">
        <v>100</v>
      </c>
      <c r="D1128" s="13">
        <v>200</v>
      </c>
      <c r="E1128" s="13">
        <v>300</v>
      </c>
      <c r="F1128" s="13" t="s">
        <v>31</v>
      </c>
      <c r="G1128" s="273"/>
      <c r="H1128" s="277"/>
      <c r="I1128" s="273"/>
    </row>
    <row r="1129" s="267" customFormat="1" ht="15.6" spans="1:9">
      <c r="A1129" s="273">
        <v>2</v>
      </c>
      <c r="B1129" s="17" t="s">
        <v>32</v>
      </c>
      <c r="C1129" s="43"/>
      <c r="D1129" s="43"/>
      <c r="E1129" s="18">
        <v>2</v>
      </c>
      <c r="F1129" s="43"/>
      <c r="G1129" s="273"/>
      <c r="H1129" s="277"/>
      <c r="I1129" s="273"/>
    </row>
    <row r="1130" s="267" customFormat="1" ht="15.6" spans="1:9">
      <c r="A1130" s="273">
        <v>3</v>
      </c>
      <c r="B1130" s="17" t="s">
        <v>110</v>
      </c>
      <c r="C1130" s="43"/>
      <c r="D1130" s="43"/>
      <c r="E1130" s="18">
        <v>2</v>
      </c>
      <c r="F1130" s="43"/>
      <c r="G1130" s="273"/>
      <c r="H1130" s="277"/>
      <c r="I1130" s="273"/>
    </row>
    <row r="1131" s="267" customFormat="1" ht="15.6" spans="1:9">
      <c r="A1131" s="273"/>
      <c r="B1131" s="12" t="s">
        <v>6</v>
      </c>
      <c r="C1131" s="13" t="s">
        <v>35</v>
      </c>
      <c r="D1131" s="13"/>
      <c r="E1131" s="13"/>
      <c r="F1131" s="13"/>
      <c r="G1131" s="273"/>
      <c r="H1131" s="277"/>
      <c r="I1131" s="273"/>
    </row>
    <row r="1132" s="267" customFormat="1" ht="15.6" spans="1:9">
      <c r="A1132" s="273"/>
      <c r="B1132" s="15" t="s">
        <v>8</v>
      </c>
      <c r="C1132" s="13">
        <v>100</v>
      </c>
      <c r="D1132" s="13">
        <v>200</v>
      </c>
      <c r="E1132" s="13">
        <v>300</v>
      </c>
      <c r="F1132" s="13" t="s">
        <v>31</v>
      </c>
      <c r="G1132" s="273"/>
      <c r="H1132" s="277"/>
      <c r="I1132" s="273"/>
    </row>
    <row r="1133" s="267" customFormat="1" ht="15.6" spans="1:9">
      <c r="A1133" s="273">
        <v>4</v>
      </c>
      <c r="B1133" s="17" t="s">
        <v>68</v>
      </c>
      <c r="C1133" s="43"/>
      <c r="D1133" s="43"/>
      <c r="E1133" s="18">
        <v>19</v>
      </c>
      <c r="F1133" s="43"/>
      <c r="G1133" s="273"/>
      <c r="H1133" s="277"/>
      <c r="I1133" s="273"/>
    </row>
    <row r="1134" s="267" customFormat="1" ht="15.6" spans="1:9">
      <c r="A1134" s="273">
        <v>5</v>
      </c>
      <c r="B1134" s="17" t="s">
        <v>142</v>
      </c>
      <c r="C1134" s="43"/>
      <c r="D1134" s="18">
        <v>1</v>
      </c>
      <c r="E1134" s="18">
        <v>1</v>
      </c>
      <c r="F1134" s="43"/>
      <c r="G1134" s="273"/>
      <c r="H1134" s="277"/>
      <c r="I1134" s="273"/>
    </row>
    <row r="1135" s="267" customFormat="1" ht="15.6" spans="1:9">
      <c r="A1135" s="273"/>
      <c r="B1135" s="19" t="s">
        <v>6</v>
      </c>
      <c r="C1135" s="20" t="s">
        <v>7</v>
      </c>
      <c r="D1135" s="20"/>
      <c r="E1135" s="20"/>
      <c r="F1135" s="273"/>
      <c r="G1135" s="273"/>
      <c r="H1135" s="277"/>
      <c r="I1135" s="273"/>
    </row>
    <row r="1136" s="267" customFormat="1" ht="15.6" spans="1:9">
      <c r="A1136" s="273"/>
      <c r="B1136" s="19"/>
      <c r="C1136" s="20"/>
      <c r="D1136" s="20"/>
      <c r="E1136" s="20"/>
      <c r="F1136" s="273"/>
      <c r="G1136" s="273"/>
      <c r="H1136" s="277"/>
      <c r="I1136" s="273"/>
    </row>
    <row r="1137" s="267" customFormat="1" ht="15.6" spans="1:9">
      <c r="A1137" s="273"/>
      <c r="B1137" s="21" t="s">
        <v>8</v>
      </c>
      <c r="C1137" s="22" t="s">
        <v>9</v>
      </c>
      <c r="D1137" s="22" t="s">
        <v>10</v>
      </c>
      <c r="E1137" s="22" t="s">
        <v>11</v>
      </c>
      <c r="F1137" s="273"/>
      <c r="G1137" s="273"/>
      <c r="H1137" s="277"/>
      <c r="I1137" s="273"/>
    </row>
    <row r="1138" s="267" customFormat="1" ht="15.6" spans="1:9">
      <c r="A1138" s="273">
        <v>6</v>
      </c>
      <c r="B1138" s="21" t="s">
        <v>96</v>
      </c>
      <c r="C1138" s="23">
        <v>6.1</v>
      </c>
      <c r="D1138" s="24"/>
      <c r="E1138" s="24"/>
      <c r="F1138" s="273"/>
      <c r="G1138" s="273"/>
      <c r="H1138" s="277"/>
      <c r="I1138" s="273"/>
    </row>
    <row r="1139" s="267" customFormat="1" ht="15.6" spans="1:9">
      <c r="A1139" s="273">
        <v>7</v>
      </c>
      <c r="B1139" s="21" t="s">
        <v>188</v>
      </c>
      <c r="C1139" s="23">
        <v>88.1</v>
      </c>
      <c r="D1139" s="24"/>
      <c r="E1139" s="24"/>
      <c r="F1139" s="273"/>
      <c r="G1139" s="273"/>
      <c r="H1139" s="277"/>
      <c r="I1139" s="273"/>
    </row>
    <row r="1140" s="267" customFormat="1" ht="15.6" spans="1:9">
      <c r="A1140" s="273"/>
      <c r="B1140" s="25" t="s">
        <v>40</v>
      </c>
      <c r="C1140" s="26" t="s">
        <v>41</v>
      </c>
      <c r="D1140" s="26"/>
      <c r="E1140" s="26"/>
      <c r="F1140" s="273"/>
      <c r="G1140" s="273"/>
      <c r="H1140" s="277"/>
      <c r="I1140" s="273"/>
    </row>
    <row r="1141" s="267" customFormat="1" ht="15.6" spans="1:9">
      <c r="A1141" s="273"/>
      <c r="B1141" s="25"/>
      <c r="C1141" s="13" t="s">
        <v>42</v>
      </c>
      <c r="D1141" s="13" t="s">
        <v>43</v>
      </c>
      <c r="E1141" s="13" t="s">
        <v>44</v>
      </c>
      <c r="F1141" s="273"/>
      <c r="G1141" s="273"/>
      <c r="H1141" s="277"/>
      <c r="I1141" s="273"/>
    </row>
    <row r="1142" s="267" customFormat="1" ht="15.6" spans="1:9">
      <c r="A1142" s="273">
        <v>8</v>
      </c>
      <c r="B1142" s="15" t="s">
        <v>45</v>
      </c>
      <c r="C1142" s="16"/>
      <c r="D1142" s="16"/>
      <c r="E1142" s="18">
        <v>100</v>
      </c>
      <c r="F1142" s="273"/>
      <c r="G1142" s="273"/>
      <c r="H1142" s="277"/>
      <c r="I1142" s="273"/>
    </row>
    <row r="1143" s="267" customFormat="1" ht="15.6" spans="1:9">
      <c r="A1143" s="273"/>
      <c r="B1143" s="25" t="s">
        <v>40</v>
      </c>
      <c r="C1143" s="26" t="s">
        <v>46</v>
      </c>
      <c r="D1143" s="273"/>
      <c r="E1143" s="273"/>
      <c r="F1143" s="273"/>
      <c r="G1143" s="273"/>
      <c r="H1143" s="277"/>
      <c r="I1143" s="273"/>
    </row>
    <row r="1144" s="267" customFormat="1" ht="15.6" spans="1:9">
      <c r="A1144" s="273"/>
      <c r="B1144" s="25"/>
      <c r="C1144" s="26" t="s">
        <v>47</v>
      </c>
      <c r="D1144" s="273"/>
      <c r="E1144" s="273"/>
      <c r="F1144" s="273"/>
      <c r="G1144" s="273"/>
      <c r="H1144" s="277"/>
      <c r="I1144" s="273"/>
    </row>
    <row r="1145" s="267" customFormat="1" ht="15.6" spans="1:9">
      <c r="A1145" s="273">
        <v>9</v>
      </c>
      <c r="B1145" s="27" t="s">
        <v>48</v>
      </c>
      <c r="C1145" s="18">
        <v>41.5</v>
      </c>
      <c r="D1145" s="273"/>
      <c r="E1145" s="273"/>
      <c r="F1145" s="273"/>
      <c r="G1145" s="273"/>
      <c r="H1145" s="277"/>
      <c r="I1145" s="273"/>
    </row>
    <row r="1146" s="267" customFormat="1" ht="15.6" spans="1:9">
      <c r="A1146" s="273"/>
      <c r="B1146" s="12" t="s">
        <v>6</v>
      </c>
      <c r="C1146" s="26" t="s">
        <v>49</v>
      </c>
      <c r="D1146" s="26"/>
      <c r="E1146" s="26"/>
      <c r="F1146" s="273"/>
      <c r="G1146" s="273"/>
      <c r="H1146" s="277"/>
      <c r="I1146" s="273"/>
    </row>
    <row r="1147" s="267" customFormat="1" ht="15.6" spans="1:9">
      <c r="A1147" s="273"/>
      <c r="B1147" s="15" t="s">
        <v>50</v>
      </c>
      <c r="C1147" s="26">
        <v>100</v>
      </c>
      <c r="D1147" s="26">
        <v>200</v>
      </c>
      <c r="E1147" s="26" t="s">
        <v>51</v>
      </c>
      <c r="F1147" s="273"/>
      <c r="G1147" s="273"/>
      <c r="H1147" s="277"/>
      <c r="I1147" s="273"/>
    </row>
    <row r="1148" s="267" customFormat="1" ht="15.6" spans="1:9">
      <c r="A1148" s="273">
        <v>10</v>
      </c>
      <c r="B1148" s="17" t="s">
        <v>52</v>
      </c>
      <c r="C1148" s="18">
        <v>17</v>
      </c>
      <c r="D1148" s="18">
        <v>2</v>
      </c>
      <c r="E1148" s="43"/>
      <c r="F1148" s="273"/>
      <c r="G1148" s="273"/>
      <c r="H1148" s="277"/>
      <c r="I1148" s="273"/>
    </row>
    <row r="1149" s="267" customFormat="1" ht="31.2" spans="1:9">
      <c r="A1149" s="273" t="s">
        <v>554</v>
      </c>
      <c r="B1149" s="273"/>
      <c r="C1149" s="273"/>
      <c r="D1149" s="273"/>
      <c r="E1149" s="273"/>
      <c r="F1149" s="273"/>
      <c r="G1149" s="273"/>
      <c r="H1149" s="274" t="s">
        <v>555</v>
      </c>
      <c r="I1149" s="275" t="s">
        <v>4</v>
      </c>
    </row>
    <row r="1150" s="267" customFormat="1" ht="15.6" spans="1:9">
      <c r="A1150" s="276" t="s">
        <v>5</v>
      </c>
      <c r="B1150" s="12" t="s">
        <v>6</v>
      </c>
      <c r="C1150" s="13" t="s">
        <v>15</v>
      </c>
      <c r="D1150" s="13"/>
      <c r="E1150" s="13"/>
      <c r="F1150" s="13"/>
      <c r="G1150" s="13"/>
      <c r="H1150" s="277"/>
      <c r="I1150" s="273"/>
    </row>
    <row r="1151" s="267" customFormat="1" ht="15.6" spans="1:9">
      <c r="A1151" s="273"/>
      <c r="B1151" s="15" t="s">
        <v>16</v>
      </c>
      <c r="C1151" s="13" t="s">
        <v>17</v>
      </c>
      <c r="D1151" s="13" t="s">
        <v>18</v>
      </c>
      <c r="E1151" s="13" t="s">
        <v>19</v>
      </c>
      <c r="F1151" s="13" t="s">
        <v>20</v>
      </c>
      <c r="G1151" s="13" t="s">
        <v>21</v>
      </c>
      <c r="H1151" s="277"/>
      <c r="I1151" s="273"/>
    </row>
    <row r="1152" s="267" customFormat="1" ht="15.6" spans="1:9">
      <c r="A1152" s="273">
        <v>1</v>
      </c>
      <c r="B1152" s="15" t="s">
        <v>115</v>
      </c>
      <c r="C1152" s="43"/>
      <c r="D1152" s="18">
        <v>9</v>
      </c>
      <c r="E1152" s="18">
        <v>23</v>
      </c>
      <c r="F1152" s="18">
        <v>2</v>
      </c>
      <c r="G1152" s="43"/>
      <c r="H1152" s="277"/>
      <c r="I1152" s="273"/>
    </row>
    <row r="1153" s="267" customFormat="1" ht="15.6" spans="1:9">
      <c r="A1153" s="273">
        <v>2</v>
      </c>
      <c r="B1153" s="15" t="s">
        <v>89</v>
      </c>
      <c r="C1153" s="43"/>
      <c r="D1153" s="18">
        <v>1</v>
      </c>
      <c r="E1153" s="18">
        <v>3</v>
      </c>
      <c r="F1153" s="43"/>
      <c r="G1153" s="43"/>
      <c r="H1153" s="277"/>
      <c r="I1153" s="273"/>
    </row>
    <row r="1154" s="267" customFormat="1" ht="15.6" spans="1:9">
      <c r="A1154" s="273">
        <v>3</v>
      </c>
      <c r="B1154" s="15" t="s">
        <v>76</v>
      </c>
      <c r="C1154" s="43"/>
      <c r="D1154" s="43"/>
      <c r="E1154" s="43"/>
      <c r="F1154" s="43"/>
      <c r="G1154" s="18">
        <v>2</v>
      </c>
      <c r="H1154" s="277"/>
      <c r="I1154" s="273"/>
    </row>
    <row r="1155" s="267" customFormat="1" ht="15.6" spans="1:9">
      <c r="A1155" s="273">
        <v>4</v>
      </c>
      <c r="B1155" s="15" t="s">
        <v>60</v>
      </c>
      <c r="C1155" s="43"/>
      <c r="D1155" s="18">
        <v>1</v>
      </c>
      <c r="E1155" s="43"/>
      <c r="F1155" s="43"/>
      <c r="G1155" s="43"/>
      <c r="H1155" s="277"/>
      <c r="I1155" s="273"/>
    </row>
    <row r="1156" s="267" customFormat="1" ht="15.6" spans="1:9">
      <c r="A1156" s="273"/>
      <c r="B1156" s="12" t="s">
        <v>6</v>
      </c>
      <c r="C1156" s="13" t="s">
        <v>24</v>
      </c>
      <c r="D1156" s="13"/>
      <c r="E1156" s="13"/>
      <c r="F1156" s="13"/>
      <c r="G1156" s="13"/>
      <c r="H1156" s="277"/>
      <c r="I1156" s="273"/>
    </row>
    <row r="1157" s="267" customFormat="1" ht="15.6" spans="1:9">
      <c r="A1157" s="273"/>
      <c r="B1157" s="15" t="s">
        <v>16</v>
      </c>
      <c r="C1157" s="13" t="s">
        <v>17</v>
      </c>
      <c r="D1157" s="13" t="s">
        <v>18</v>
      </c>
      <c r="E1157" s="13" t="s">
        <v>19</v>
      </c>
      <c r="F1157" s="13" t="s">
        <v>20</v>
      </c>
      <c r="G1157" s="13" t="s">
        <v>21</v>
      </c>
      <c r="H1157" s="277"/>
      <c r="I1157" s="273"/>
    </row>
    <row r="1158" s="267" customFormat="1" ht="15.6" spans="1:9">
      <c r="A1158" s="273">
        <v>5</v>
      </c>
      <c r="B1158" s="17" t="s">
        <v>108</v>
      </c>
      <c r="C1158" s="43"/>
      <c r="D1158" s="43"/>
      <c r="E1158" s="18">
        <v>1</v>
      </c>
      <c r="F1158" s="43"/>
      <c r="G1158" s="43"/>
      <c r="H1158" s="277"/>
      <c r="I1158" s="273"/>
    </row>
    <row r="1159" s="267" customFormat="1" ht="15.6" spans="1:9">
      <c r="A1159" s="273">
        <v>6</v>
      </c>
      <c r="B1159" s="17" t="s">
        <v>116</v>
      </c>
      <c r="C1159" s="43"/>
      <c r="D1159" s="43"/>
      <c r="E1159" s="18">
        <v>2</v>
      </c>
      <c r="F1159" s="43"/>
      <c r="G1159" s="43"/>
      <c r="H1159" s="277"/>
      <c r="I1159" s="273"/>
    </row>
    <row r="1160" s="267" customFormat="1" ht="15.6" spans="1:9">
      <c r="A1160" s="273">
        <v>7</v>
      </c>
      <c r="B1160" s="17" t="s">
        <v>526</v>
      </c>
      <c r="C1160" s="43"/>
      <c r="D1160" s="43"/>
      <c r="E1160" s="43"/>
      <c r="F1160" s="18">
        <v>3</v>
      </c>
      <c r="G1160" s="18">
        <v>1</v>
      </c>
      <c r="H1160" s="277"/>
      <c r="I1160" s="273"/>
    </row>
    <row r="1161" s="267" customFormat="1" ht="15.6" spans="1:9">
      <c r="A1161" s="273">
        <v>8</v>
      </c>
      <c r="B1161" s="17" t="s">
        <v>457</v>
      </c>
      <c r="C1161" s="43"/>
      <c r="D1161" s="43"/>
      <c r="E1161" s="18">
        <v>1</v>
      </c>
      <c r="F1161" s="43"/>
      <c r="G1161" s="43"/>
      <c r="H1161" s="277"/>
      <c r="I1161" s="273"/>
    </row>
    <row r="1162" s="267" customFormat="1" ht="15.6" spans="1:9">
      <c r="A1162" s="273">
        <v>9</v>
      </c>
      <c r="B1162" s="17" t="s">
        <v>26</v>
      </c>
      <c r="C1162" s="18">
        <v>1</v>
      </c>
      <c r="D1162" s="18">
        <v>3</v>
      </c>
      <c r="E1162" s="18">
        <v>5</v>
      </c>
      <c r="F1162" s="18">
        <v>2</v>
      </c>
      <c r="G1162" s="43"/>
      <c r="H1162" s="277"/>
      <c r="I1162" s="273"/>
    </row>
    <row r="1163" s="267" customFormat="1" ht="15.6" spans="1:9">
      <c r="A1163" s="273">
        <v>10</v>
      </c>
      <c r="B1163" s="17" t="s">
        <v>535</v>
      </c>
      <c r="C1163" s="18">
        <v>22</v>
      </c>
      <c r="D1163" s="43"/>
      <c r="E1163" s="43"/>
      <c r="F1163" s="43"/>
      <c r="G1163" s="43"/>
      <c r="H1163" s="277"/>
      <c r="I1163" s="273"/>
    </row>
    <row r="1164" s="267" customFormat="1" ht="15.6" spans="1:9">
      <c r="A1164" s="273">
        <v>11</v>
      </c>
      <c r="B1164" s="17" t="s">
        <v>28</v>
      </c>
      <c r="C1164" s="43"/>
      <c r="D1164" s="43"/>
      <c r="E1164" s="43"/>
      <c r="F1164" s="18">
        <v>1</v>
      </c>
      <c r="G1164" s="43"/>
      <c r="H1164" s="277"/>
      <c r="I1164" s="273"/>
    </row>
    <row r="1165" s="267" customFormat="1" ht="15.6" spans="1:9">
      <c r="A1165" s="273">
        <v>12</v>
      </c>
      <c r="B1165" s="17" t="s">
        <v>124</v>
      </c>
      <c r="C1165" s="43"/>
      <c r="D1165" s="43"/>
      <c r="E1165" s="18">
        <v>1</v>
      </c>
      <c r="F1165" s="43"/>
      <c r="G1165" s="43"/>
      <c r="H1165" s="277"/>
      <c r="I1165" s="273"/>
    </row>
    <row r="1166" s="267" customFormat="1" ht="15.6" spans="1:9">
      <c r="A1166" s="273">
        <v>13</v>
      </c>
      <c r="B1166" s="17" t="s">
        <v>29</v>
      </c>
      <c r="C1166" s="43"/>
      <c r="D1166" s="18">
        <v>3</v>
      </c>
      <c r="E1166" s="43"/>
      <c r="F1166" s="43"/>
      <c r="G1166" s="43"/>
      <c r="H1166" s="277"/>
      <c r="I1166" s="273"/>
    </row>
    <row r="1167" s="267" customFormat="1" ht="15.6" spans="1:9">
      <c r="A1167" s="273"/>
      <c r="B1167" s="12" t="s">
        <v>6</v>
      </c>
      <c r="C1167" s="13" t="s">
        <v>30</v>
      </c>
      <c r="D1167" s="13"/>
      <c r="E1167" s="13"/>
      <c r="F1167" s="13"/>
      <c r="G1167" s="273"/>
      <c r="H1167" s="277"/>
      <c r="I1167" s="273"/>
    </row>
    <row r="1168" s="267" customFormat="1" ht="15.6" spans="1:9">
      <c r="A1168" s="273"/>
      <c r="B1168" s="15" t="s">
        <v>8</v>
      </c>
      <c r="C1168" s="13">
        <v>100</v>
      </c>
      <c r="D1168" s="13">
        <v>200</v>
      </c>
      <c r="E1168" s="13">
        <v>300</v>
      </c>
      <c r="F1168" s="13" t="s">
        <v>31</v>
      </c>
      <c r="G1168" s="273"/>
      <c r="H1168" s="277"/>
      <c r="I1168" s="273"/>
    </row>
    <row r="1169" s="267" customFormat="1" ht="15.6" spans="1:9">
      <c r="A1169" s="273">
        <v>14</v>
      </c>
      <c r="B1169" s="17" t="s">
        <v>32</v>
      </c>
      <c r="C1169" s="43"/>
      <c r="D1169" s="18">
        <v>2</v>
      </c>
      <c r="E1169" s="18">
        <v>15</v>
      </c>
      <c r="F1169" s="43"/>
      <c r="G1169" s="273"/>
      <c r="H1169" s="277"/>
      <c r="I1169" s="273"/>
    </row>
    <row r="1170" s="267" customFormat="1" ht="15.6" spans="1:9">
      <c r="A1170" s="273">
        <v>15</v>
      </c>
      <c r="B1170" s="17" t="s">
        <v>91</v>
      </c>
      <c r="C1170" s="43"/>
      <c r="D1170" s="43"/>
      <c r="E1170" s="18">
        <v>4</v>
      </c>
      <c r="F1170" s="43"/>
      <c r="G1170" s="273"/>
      <c r="H1170" s="277"/>
      <c r="I1170" s="273"/>
    </row>
    <row r="1171" s="267" customFormat="1" ht="15.6" spans="1:9">
      <c r="A1171" s="273"/>
      <c r="B1171" s="12" t="s">
        <v>6</v>
      </c>
      <c r="C1171" s="13" t="s">
        <v>35</v>
      </c>
      <c r="D1171" s="13"/>
      <c r="E1171" s="13"/>
      <c r="F1171" s="13"/>
      <c r="G1171" s="273"/>
      <c r="H1171" s="277"/>
      <c r="I1171" s="273"/>
    </row>
    <row r="1172" s="267" customFormat="1" ht="15.6" spans="1:9">
      <c r="A1172" s="273"/>
      <c r="B1172" s="15" t="s">
        <v>8</v>
      </c>
      <c r="C1172" s="13">
        <v>100</v>
      </c>
      <c r="D1172" s="13">
        <v>200</v>
      </c>
      <c r="E1172" s="13">
        <v>300</v>
      </c>
      <c r="F1172" s="13" t="s">
        <v>31</v>
      </c>
      <c r="G1172" s="273"/>
      <c r="H1172" s="277"/>
      <c r="I1172" s="273"/>
    </row>
    <row r="1173" s="267" customFormat="1" ht="15.6" spans="1:9">
      <c r="A1173" s="273">
        <v>16</v>
      </c>
      <c r="B1173" s="17" t="s">
        <v>68</v>
      </c>
      <c r="C1173" s="43"/>
      <c r="D1173" s="43"/>
      <c r="E1173" s="18">
        <v>3</v>
      </c>
      <c r="F1173" s="43"/>
      <c r="G1173" s="273"/>
      <c r="H1173" s="277"/>
      <c r="I1173" s="273"/>
    </row>
    <row r="1174" s="267" customFormat="1" ht="15.6" spans="1:9">
      <c r="A1174" s="273">
        <v>17</v>
      </c>
      <c r="B1174" s="17" t="s">
        <v>142</v>
      </c>
      <c r="C1174" s="43"/>
      <c r="D1174" s="18">
        <v>2</v>
      </c>
      <c r="E1174" s="43"/>
      <c r="F1174" s="43"/>
      <c r="G1174" s="273"/>
      <c r="H1174" s="277"/>
      <c r="I1174" s="273"/>
    </row>
    <row r="1175" s="267" customFormat="1" ht="15.6" spans="1:9">
      <c r="A1175" s="273"/>
      <c r="B1175" s="19" t="s">
        <v>6</v>
      </c>
      <c r="C1175" s="20" t="s">
        <v>37</v>
      </c>
      <c r="D1175" s="20"/>
      <c r="E1175" s="20"/>
      <c r="F1175" s="20" t="s">
        <v>7</v>
      </c>
      <c r="G1175" s="20"/>
      <c r="H1175" s="20"/>
      <c r="I1175" s="273"/>
    </row>
    <row r="1176" s="267" customFormat="1" ht="15.6" spans="1:9">
      <c r="A1176" s="273"/>
      <c r="B1176" s="19"/>
      <c r="C1176" s="20"/>
      <c r="D1176" s="20"/>
      <c r="E1176" s="20"/>
      <c r="F1176" s="20"/>
      <c r="G1176" s="20"/>
      <c r="H1176" s="20"/>
      <c r="I1176" s="273"/>
    </row>
    <row r="1177" s="267" customFormat="1" ht="15.6" spans="1:9">
      <c r="A1177" s="273"/>
      <c r="B1177" s="21" t="s">
        <v>8</v>
      </c>
      <c r="C1177" s="22" t="s">
        <v>9</v>
      </c>
      <c r="D1177" s="22" t="s">
        <v>10</v>
      </c>
      <c r="E1177" s="22" t="s">
        <v>11</v>
      </c>
      <c r="F1177" s="22" t="s">
        <v>9</v>
      </c>
      <c r="G1177" s="22" t="s">
        <v>10</v>
      </c>
      <c r="H1177" s="32" t="s">
        <v>11</v>
      </c>
      <c r="I1177" s="273"/>
    </row>
    <row r="1178" s="267" customFormat="1" ht="15.6" spans="1:9">
      <c r="A1178" s="273">
        <v>18</v>
      </c>
      <c r="B1178" s="21" t="s">
        <v>63</v>
      </c>
      <c r="C1178" s="24"/>
      <c r="D1178" s="24"/>
      <c r="E1178" s="24"/>
      <c r="F1178" s="24"/>
      <c r="G1178" s="23">
        <v>67</v>
      </c>
      <c r="H1178" s="24"/>
      <c r="I1178" s="273"/>
    </row>
    <row r="1179" s="267" customFormat="1" ht="15.6" spans="1:9">
      <c r="A1179" s="273">
        <v>19</v>
      </c>
      <c r="B1179" s="21" t="s">
        <v>111</v>
      </c>
      <c r="C1179" s="24"/>
      <c r="D1179" s="24"/>
      <c r="E1179" s="24"/>
      <c r="F1179" s="23">
        <v>164.8</v>
      </c>
      <c r="G1179" s="24"/>
      <c r="H1179" s="24"/>
      <c r="I1179" s="273"/>
    </row>
    <row r="1180" s="267" customFormat="1" ht="15.6" spans="1:9">
      <c r="A1180" s="273">
        <v>20</v>
      </c>
      <c r="B1180" s="21" t="s">
        <v>96</v>
      </c>
      <c r="C1180" s="24"/>
      <c r="D1180" s="24"/>
      <c r="E1180" s="24"/>
      <c r="F1180" s="23">
        <v>15.1</v>
      </c>
      <c r="G1180" s="24"/>
      <c r="H1180" s="24"/>
      <c r="I1180" s="273"/>
    </row>
    <row r="1181" s="267" customFormat="1" ht="15.6" spans="1:9">
      <c r="A1181" s="273">
        <v>21</v>
      </c>
      <c r="B1181" s="21" t="s">
        <v>39</v>
      </c>
      <c r="C1181" s="24"/>
      <c r="D1181" s="24"/>
      <c r="E1181" s="24"/>
      <c r="F1181" s="23">
        <v>4.6</v>
      </c>
      <c r="G1181" s="24"/>
      <c r="H1181" s="24"/>
      <c r="I1181" s="273"/>
    </row>
    <row r="1182" s="267" customFormat="1" ht="15.6" spans="1:9">
      <c r="A1182" s="273">
        <v>22</v>
      </c>
      <c r="B1182" s="21" t="s">
        <v>91</v>
      </c>
      <c r="C1182" s="24"/>
      <c r="D1182" s="24"/>
      <c r="E1182" s="24"/>
      <c r="F1182" s="23">
        <v>104.7</v>
      </c>
      <c r="G1182" s="24"/>
      <c r="H1182" s="24"/>
      <c r="I1182" s="273"/>
    </row>
    <row r="1183" s="267" customFormat="1" ht="15.6" spans="1:9">
      <c r="A1183" s="273">
        <v>23</v>
      </c>
      <c r="B1183" s="21" t="s">
        <v>556</v>
      </c>
      <c r="C1183" s="24"/>
      <c r="D1183" s="24"/>
      <c r="E1183" s="24"/>
      <c r="F1183" s="23">
        <v>69.1</v>
      </c>
      <c r="G1183" s="24"/>
      <c r="H1183" s="24"/>
      <c r="I1183" s="273"/>
    </row>
    <row r="1184" s="267" customFormat="1" ht="15.6" spans="1:9">
      <c r="A1184" s="273">
        <v>24</v>
      </c>
      <c r="B1184" s="21" t="s">
        <v>80</v>
      </c>
      <c r="C1184" s="24"/>
      <c r="D1184" s="24"/>
      <c r="E1184" s="24"/>
      <c r="F1184" s="23">
        <v>14.2</v>
      </c>
      <c r="G1184" s="24"/>
      <c r="H1184" s="24"/>
      <c r="I1184" s="273"/>
    </row>
    <row r="1185" s="267" customFormat="1" ht="15.6" spans="1:9">
      <c r="A1185" s="273">
        <v>25</v>
      </c>
      <c r="B1185" s="21" t="s">
        <v>33</v>
      </c>
      <c r="C1185" s="24"/>
      <c r="D1185" s="24"/>
      <c r="E1185" s="24"/>
      <c r="F1185" s="23">
        <v>37.9</v>
      </c>
      <c r="G1185" s="24"/>
      <c r="H1185" s="24"/>
      <c r="I1185" s="273"/>
    </row>
    <row r="1186" s="267" customFormat="1" ht="15.6" spans="1:9">
      <c r="A1186" s="273">
        <v>26</v>
      </c>
      <c r="B1186" s="21" t="s">
        <v>125</v>
      </c>
      <c r="C1186" s="24"/>
      <c r="D1186" s="24"/>
      <c r="E1186" s="24"/>
      <c r="F1186" s="23">
        <v>26.7</v>
      </c>
      <c r="G1186" s="24"/>
      <c r="H1186" s="24"/>
      <c r="I1186" s="273"/>
    </row>
    <row r="1187" s="267" customFormat="1" ht="15.6" spans="1:9">
      <c r="A1187" s="273">
        <v>27</v>
      </c>
      <c r="B1187" s="21" t="s">
        <v>12</v>
      </c>
      <c r="C1187" s="24"/>
      <c r="D1187" s="23">
        <v>170.1</v>
      </c>
      <c r="E1187" s="24"/>
      <c r="F1187" s="24"/>
      <c r="G1187" s="24"/>
      <c r="H1187" s="24"/>
      <c r="I1187" s="273"/>
    </row>
    <row r="1188" s="267" customFormat="1" ht="15.6" spans="1:9">
      <c r="A1188" s="273">
        <v>28</v>
      </c>
      <c r="B1188" s="21" t="s">
        <v>557</v>
      </c>
      <c r="C1188" s="24"/>
      <c r="D1188" s="24"/>
      <c r="E1188" s="24"/>
      <c r="F1188" s="23">
        <v>18.6</v>
      </c>
      <c r="G1188" s="24"/>
      <c r="H1188" s="24"/>
      <c r="I1188" s="273"/>
    </row>
    <row r="1189" s="267" customFormat="1" ht="15.6" spans="1:9">
      <c r="A1189" s="273"/>
      <c r="B1189" s="25" t="s">
        <v>40</v>
      </c>
      <c r="C1189" s="26" t="s">
        <v>41</v>
      </c>
      <c r="D1189" s="26"/>
      <c r="E1189" s="26"/>
      <c r="F1189" s="273"/>
      <c r="G1189" s="273"/>
      <c r="H1189" s="277"/>
      <c r="I1189" s="273"/>
    </row>
    <row r="1190" s="267" customFormat="1" ht="15.6" spans="1:9">
      <c r="A1190" s="273"/>
      <c r="B1190" s="25"/>
      <c r="C1190" s="13" t="s">
        <v>42</v>
      </c>
      <c r="D1190" s="13" t="s">
        <v>43</v>
      </c>
      <c r="E1190" s="13" t="s">
        <v>44</v>
      </c>
      <c r="F1190" s="273"/>
      <c r="G1190" s="273"/>
      <c r="H1190" s="277"/>
      <c r="I1190" s="273"/>
    </row>
    <row r="1191" s="267" customFormat="1" ht="15.6" spans="1:9">
      <c r="A1191" s="273">
        <v>29</v>
      </c>
      <c r="B1191" s="15" t="s">
        <v>45</v>
      </c>
      <c r="C1191" s="16"/>
      <c r="D1191" s="16"/>
      <c r="E1191" s="18">
        <v>1133.5</v>
      </c>
      <c r="F1191" s="273"/>
      <c r="G1191" s="273"/>
      <c r="H1191" s="277"/>
      <c r="I1191" s="273"/>
    </row>
    <row r="1192" s="267" customFormat="1" ht="15.6" spans="1:9">
      <c r="A1192" s="273"/>
      <c r="B1192" s="25" t="s">
        <v>40</v>
      </c>
      <c r="C1192" s="26" t="s">
        <v>46</v>
      </c>
      <c r="D1192" s="273"/>
      <c r="E1192" s="273"/>
      <c r="F1192" s="273"/>
      <c r="G1192" s="273"/>
      <c r="H1192" s="277"/>
      <c r="I1192" s="273"/>
    </row>
    <row r="1193" s="267" customFormat="1" ht="15.6" spans="1:9">
      <c r="A1193" s="273"/>
      <c r="B1193" s="25"/>
      <c r="C1193" s="26" t="s">
        <v>47</v>
      </c>
      <c r="D1193" s="273"/>
      <c r="E1193" s="273"/>
      <c r="F1193" s="273"/>
      <c r="G1193" s="273"/>
      <c r="H1193" s="277"/>
      <c r="I1193" s="273"/>
    </row>
    <row r="1194" s="267" customFormat="1" ht="15.6" spans="1:9">
      <c r="A1194" s="273">
        <v>30</v>
      </c>
      <c r="B1194" s="27" t="s">
        <v>72</v>
      </c>
      <c r="C1194" s="18">
        <v>10.4</v>
      </c>
      <c r="D1194" s="273"/>
      <c r="E1194" s="273"/>
      <c r="F1194" s="273"/>
      <c r="G1194" s="273"/>
      <c r="H1194" s="277"/>
      <c r="I1194" s="273"/>
    </row>
    <row r="1195" s="267" customFormat="1" ht="15.6" spans="1:9">
      <c r="A1195" s="273">
        <v>31</v>
      </c>
      <c r="B1195" s="27" t="s">
        <v>258</v>
      </c>
      <c r="C1195" s="18">
        <v>34.8</v>
      </c>
      <c r="D1195" s="273"/>
      <c r="E1195" s="273"/>
      <c r="F1195" s="273"/>
      <c r="G1195" s="273"/>
      <c r="H1195" s="277"/>
      <c r="I1195" s="273"/>
    </row>
    <row r="1196" s="267" customFormat="1" ht="15.6" spans="1:9">
      <c r="A1196" s="273">
        <v>32</v>
      </c>
      <c r="B1196" s="27" t="s">
        <v>48</v>
      </c>
      <c r="C1196" s="18">
        <v>574.7</v>
      </c>
      <c r="D1196" s="273"/>
      <c r="E1196" s="273"/>
      <c r="F1196" s="273"/>
      <c r="G1196" s="273"/>
      <c r="H1196" s="277"/>
      <c r="I1196" s="273"/>
    </row>
    <row r="1197" s="267" customFormat="1" ht="15.6" spans="1:9">
      <c r="A1197" s="273">
        <v>33</v>
      </c>
      <c r="B1197" s="27" t="s">
        <v>404</v>
      </c>
      <c r="C1197" s="18">
        <v>40.6</v>
      </c>
      <c r="D1197" s="273"/>
      <c r="E1197" s="273"/>
      <c r="F1197" s="273"/>
      <c r="G1197" s="273"/>
      <c r="H1197" s="277"/>
      <c r="I1197" s="273"/>
    </row>
    <row r="1198" s="267" customFormat="1" ht="15.6" spans="1:9">
      <c r="A1198" s="273">
        <v>34</v>
      </c>
      <c r="B1198" s="27" t="s">
        <v>558</v>
      </c>
      <c r="C1198" s="18">
        <v>22</v>
      </c>
      <c r="D1198" s="273"/>
      <c r="E1198" s="273"/>
      <c r="F1198" s="273"/>
      <c r="G1198" s="273"/>
      <c r="H1198" s="277"/>
      <c r="I1198" s="273"/>
    </row>
    <row r="1199" s="267" customFormat="1" ht="15.6" spans="1:9">
      <c r="A1199" s="273"/>
      <c r="B1199" s="12" t="s">
        <v>6</v>
      </c>
      <c r="C1199" s="26" t="s">
        <v>49</v>
      </c>
      <c r="D1199" s="26"/>
      <c r="E1199" s="26"/>
      <c r="F1199" s="273"/>
      <c r="G1199" s="273"/>
      <c r="H1199" s="277"/>
      <c r="I1199" s="273"/>
    </row>
    <row r="1200" s="267" customFormat="1" ht="15.6" spans="1:9">
      <c r="A1200" s="273"/>
      <c r="B1200" s="15" t="s">
        <v>50</v>
      </c>
      <c r="C1200" s="26">
        <v>100</v>
      </c>
      <c r="D1200" s="26">
        <v>200</v>
      </c>
      <c r="E1200" s="26" t="s">
        <v>51</v>
      </c>
      <c r="F1200" s="273"/>
      <c r="G1200" s="273"/>
      <c r="H1200" s="277"/>
      <c r="I1200" s="273"/>
    </row>
    <row r="1201" s="267" customFormat="1" ht="15.6" spans="1:9">
      <c r="A1201" s="273">
        <v>37</v>
      </c>
      <c r="B1201" s="17" t="s">
        <v>53</v>
      </c>
      <c r="C1201" s="18">
        <v>5</v>
      </c>
      <c r="D1201" s="18">
        <v>9</v>
      </c>
      <c r="E1201" s="43"/>
      <c r="F1201" s="273"/>
      <c r="G1201" s="273"/>
      <c r="H1201" s="277"/>
      <c r="I1201" s="273"/>
    </row>
    <row r="1202" s="267" customFormat="1" ht="15.6" spans="1:9">
      <c r="A1202" s="273">
        <v>38</v>
      </c>
      <c r="B1202" s="17" t="s">
        <v>169</v>
      </c>
      <c r="C1202" s="18">
        <v>52</v>
      </c>
      <c r="D1202" s="43"/>
      <c r="E1202" s="43"/>
      <c r="F1202" s="273"/>
      <c r="G1202" s="273"/>
      <c r="H1202" s="277"/>
      <c r="I1202" s="273"/>
    </row>
    <row r="1203" s="267" customFormat="1" ht="15.6" spans="1:9">
      <c r="A1203" s="273">
        <v>39</v>
      </c>
      <c r="B1203" s="17" t="s">
        <v>55</v>
      </c>
      <c r="C1203" s="18">
        <v>1</v>
      </c>
      <c r="D1203" s="18">
        <v>1</v>
      </c>
      <c r="E1203" s="43"/>
      <c r="F1203" s="273"/>
      <c r="G1203" s="273"/>
      <c r="H1203" s="277"/>
      <c r="I1203" s="273"/>
    </row>
    <row r="1204" s="267" customFormat="1" ht="31.2" spans="1:9">
      <c r="A1204" s="273" t="s">
        <v>559</v>
      </c>
      <c r="B1204" s="273"/>
      <c r="C1204" s="273"/>
      <c r="D1204" s="273"/>
      <c r="E1204" s="273"/>
      <c r="F1204" s="273"/>
      <c r="G1204" s="273"/>
      <c r="H1204" s="284" t="s">
        <v>560</v>
      </c>
      <c r="I1204" s="275" t="s">
        <v>4</v>
      </c>
    </row>
    <row r="1205" s="267" customFormat="1" ht="15.6" spans="1:9">
      <c r="A1205" s="276" t="s">
        <v>5</v>
      </c>
      <c r="B1205" s="12" t="s">
        <v>6</v>
      </c>
      <c r="C1205" s="13" t="s">
        <v>15</v>
      </c>
      <c r="D1205" s="13"/>
      <c r="E1205" s="13"/>
      <c r="F1205" s="13"/>
      <c r="G1205" s="13"/>
      <c r="H1205" s="277"/>
      <c r="I1205" s="273"/>
    </row>
    <row r="1206" s="267" customFormat="1" ht="15.6" spans="1:9">
      <c r="A1206" s="273"/>
      <c r="B1206" s="15" t="s">
        <v>16</v>
      </c>
      <c r="C1206" s="13" t="s">
        <v>17</v>
      </c>
      <c r="D1206" s="13" t="s">
        <v>18</v>
      </c>
      <c r="E1206" s="13" t="s">
        <v>19</v>
      </c>
      <c r="F1206" s="13" t="s">
        <v>20</v>
      </c>
      <c r="G1206" s="13" t="s">
        <v>21</v>
      </c>
      <c r="H1206" s="277"/>
      <c r="I1206" s="273"/>
    </row>
    <row r="1207" s="267" customFormat="1" ht="15.6" spans="1:9">
      <c r="A1207" s="273">
        <v>1</v>
      </c>
      <c r="B1207" s="15" t="s">
        <v>23</v>
      </c>
      <c r="C1207" s="43"/>
      <c r="D1207" s="43"/>
      <c r="E1207" s="18">
        <v>3</v>
      </c>
      <c r="F1207" s="18">
        <v>2</v>
      </c>
      <c r="G1207" s="43"/>
      <c r="H1207" s="277"/>
      <c r="I1207" s="273"/>
    </row>
    <row r="1208" s="267" customFormat="1" ht="15.6" spans="1:9">
      <c r="A1208" s="273"/>
      <c r="B1208" s="12" t="s">
        <v>6</v>
      </c>
      <c r="C1208" s="13" t="s">
        <v>24</v>
      </c>
      <c r="D1208" s="13"/>
      <c r="E1208" s="13"/>
      <c r="F1208" s="13"/>
      <c r="G1208" s="13"/>
      <c r="H1208" s="277"/>
      <c r="I1208" s="273"/>
    </row>
    <row r="1209" s="267" customFormat="1" ht="15.6" spans="1:9">
      <c r="A1209" s="273"/>
      <c r="B1209" s="15" t="s">
        <v>16</v>
      </c>
      <c r="C1209" s="13" t="s">
        <v>17</v>
      </c>
      <c r="D1209" s="13" t="s">
        <v>18</v>
      </c>
      <c r="E1209" s="13" t="s">
        <v>19</v>
      </c>
      <c r="F1209" s="13" t="s">
        <v>20</v>
      </c>
      <c r="G1209" s="13" t="s">
        <v>21</v>
      </c>
      <c r="H1209" s="277"/>
      <c r="I1209" s="273"/>
    </row>
    <row r="1210" s="267" customFormat="1" ht="15.6" spans="1:9">
      <c r="A1210" s="273">
        <v>2</v>
      </c>
      <c r="B1210" s="17" t="s">
        <v>561</v>
      </c>
      <c r="C1210" s="43"/>
      <c r="D1210" s="43"/>
      <c r="E1210" s="18">
        <v>1</v>
      </c>
      <c r="F1210" s="43"/>
      <c r="G1210" s="43"/>
      <c r="H1210" s="277"/>
      <c r="I1210" s="273"/>
    </row>
    <row r="1211" s="267" customFormat="1" ht="20.45" customHeight="1" spans="1:9">
      <c r="A1211" s="273">
        <v>3</v>
      </c>
      <c r="B1211" s="17" t="s">
        <v>90</v>
      </c>
      <c r="C1211" s="18">
        <v>5</v>
      </c>
      <c r="D1211" s="43"/>
      <c r="E1211" s="43"/>
      <c r="F1211" s="43"/>
      <c r="G1211" s="43"/>
      <c r="H1211" s="277"/>
      <c r="I1211" s="273"/>
    </row>
    <row r="1212" s="267" customFormat="1" ht="15.6" spans="1:9">
      <c r="A1212" s="273"/>
      <c r="B1212" s="12" t="s">
        <v>6</v>
      </c>
      <c r="C1212" s="13" t="s">
        <v>30</v>
      </c>
      <c r="D1212" s="13"/>
      <c r="E1212" s="13"/>
      <c r="F1212" s="13"/>
      <c r="G1212" s="273"/>
      <c r="H1212" s="277"/>
      <c r="I1212" s="273"/>
    </row>
    <row r="1213" s="267" customFormat="1" ht="15.6" spans="1:9">
      <c r="A1213" s="273"/>
      <c r="B1213" s="15" t="s">
        <v>8</v>
      </c>
      <c r="C1213" s="13">
        <v>100</v>
      </c>
      <c r="D1213" s="13">
        <v>200</v>
      </c>
      <c r="E1213" s="13">
        <v>300</v>
      </c>
      <c r="F1213" s="13" t="s">
        <v>31</v>
      </c>
      <c r="G1213" s="273"/>
      <c r="H1213" s="277"/>
      <c r="I1213" s="273"/>
    </row>
    <row r="1214" s="267" customFormat="1" ht="15.6" spans="1:9">
      <c r="A1214" s="273">
        <v>4</v>
      </c>
      <c r="B1214" s="17" t="s">
        <v>32</v>
      </c>
      <c r="C1214" s="43"/>
      <c r="D1214" s="43"/>
      <c r="E1214" s="18">
        <v>6</v>
      </c>
      <c r="F1214" s="43"/>
      <c r="G1214" s="273"/>
      <c r="H1214" s="277"/>
      <c r="I1214" s="273"/>
    </row>
    <row r="1215" s="267" customFormat="1" ht="15.6" spans="1:9">
      <c r="A1215" s="273">
        <v>5</v>
      </c>
      <c r="B1215" s="17" t="s">
        <v>65</v>
      </c>
      <c r="C1215" s="43"/>
      <c r="D1215" s="18">
        <v>1</v>
      </c>
      <c r="E1215" s="43"/>
      <c r="F1215" s="43"/>
      <c r="G1215" s="273"/>
      <c r="H1215" s="277"/>
      <c r="I1215" s="273"/>
    </row>
    <row r="1216" s="267" customFormat="1" ht="15.6" spans="1:9">
      <c r="A1216" s="273"/>
      <c r="B1216" s="12" t="s">
        <v>6</v>
      </c>
      <c r="C1216" s="13" t="s">
        <v>35</v>
      </c>
      <c r="D1216" s="13"/>
      <c r="E1216" s="13"/>
      <c r="F1216" s="13"/>
      <c r="G1216" s="273"/>
      <c r="H1216" s="277"/>
      <c r="I1216" s="273"/>
    </row>
    <row r="1217" s="267" customFormat="1" ht="15.6" spans="1:9">
      <c r="A1217" s="273"/>
      <c r="B1217" s="15" t="s">
        <v>8</v>
      </c>
      <c r="C1217" s="13">
        <v>100</v>
      </c>
      <c r="D1217" s="13">
        <v>200</v>
      </c>
      <c r="E1217" s="13">
        <v>300</v>
      </c>
      <c r="F1217" s="13" t="s">
        <v>31</v>
      </c>
      <c r="G1217" s="273"/>
      <c r="H1217" s="277"/>
      <c r="I1217" s="273"/>
    </row>
    <row r="1218" s="267" customFormat="1" ht="15.6" spans="1:9">
      <c r="A1218" s="273">
        <v>6</v>
      </c>
      <c r="B1218" s="17" t="s">
        <v>562</v>
      </c>
      <c r="C1218" s="43"/>
      <c r="D1218" s="18">
        <v>4</v>
      </c>
      <c r="E1218" s="43"/>
      <c r="F1218" s="43"/>
      <c r="G1218" s="273"/>
      <c r="H1218" s="277"/>
      <c r="I1218" s="273"/>
    </row>
    <row r="1219" s="267" customFormat="1" ht="15.6" spans="1:9">
      <c r="A1219" s="273"/>
      <c r="B1219" s="19" t="s">
        <v>6</v>
      </c>
      <c r="C1219" s="20" t="s">
        <v>7</v>
      </c>
      <c r="D1219" s="20"/>
      <c r="E1219" s="20"/>
      <c r="F1219" s="273"/>
      <c r="G1219" s="273"/>
      <c r="H1219" s="277"/>
      <c r="I1219" s="273"/>
    </row>
    <row r="1220" s="267" customFormat="1" ht="15.6" spans="1:9">
      <c r="A1220" s="273"/>
      <c r="B1220" s="19"/>
      <c r="C1220" s="20"/>
      <c r="D1220" s="20"/>
      <c r="E1220" s="20"/>
      <c r="F1220" s="273"/>
      <c r="G1220" s="273"/>
      <c r="H1220" s="277"/>
      <c r="I1220" s="273"/>
    </row>
    <row r="1221" s="267" customFormat="1" ht="15.6" spans="1:9">
      <c r="A1221" s="273"/>
      <c r="B1221" s="21" t="s">
        <v>8</v>
      </c>
      <c r="C1221" s="22" t="s">
        <v>9</v>
      </c>
      <c r="D1221" s="22" t="s">
        <v>10</v>
      </c>
      <c r="E1221" s="22" t="s">
        <v>11</v>
      </c>
      <c r="F1221" s="273"/>
      <c r="G1221" s="273"/>
      <c r="H1221" s="277"/>
      <c r="I1221" s="273"/>
    </row>
    <row r="1222" s="267" customFormat="1" ht="15.6" spans="1:9">
      <c r="A1222" s="273">
        <v>7</v>
      </c>
      <c r="B1222" s="21" t="s">
        <v>111</v>
      </c>
      <c r="C1222" s="23">
        <v>13.1</v>
      </c>
      <c r="D1222" s="24"/>
      <c r="E1222" s="24"/>
      <c r="F1222" s="273"/>
      <c r="G1222" s="273"/>
      <c r="H1222" s="277"/>
      <c r="I1222" s="273"/>
    </row>
    <row r="1223" s="267" customFormat="1" ht="15.6" spans="1:9">
      <c r="A1223" s="273">
        <v>8</v>
      </c>
      <c r="B1223" s="21" t="s">
        <v>91</v>
      </c>
      <c r="C1223" s="23">
        <v>30.5</v>
      </c>
      <c r="D1223" s="23">
        <v>82.1</v>
      </c>
      <c r="E1223" s="24"/>
      <c r="F1223" s="273"/>
      <c r="G1223" s="273"/>
      <c r="H1223" s="277"/>
      <c r="I1223" s="273"/>
    </row>
    <row r="1224" s="267" customFormat="1" ht="15.6" spans="1:9">
      <c r="A1224" s="273">
        <v>9</v>
      </c>
      <c r="B1224" s="21" t="s">
        <v>97</v>
      </c>
      <c r="C1224" s="24"/>
      <c r="D1224" s="23">
        <v>44.7</v>
      </c>
      <c r="E1224" s="24"/>
      <c r="F1224" s="273"/>
      <c r="G1224" s="273"/>
      <c r="H1224" s="277"/>
      <c r="I1224" s="273"/>
    </row>
    <row r="1225" s="267" customFormat="1" ht="15.6" spans="1:9">
      <c r="A1225" s="273">
        <v>10</v>
      </c>
      <c r="B1225" s="21" t="s">
        <v>12</v>
      </c>
      <c r="C1225" s="24"/>
      <c r="D1225" s="24"/>
      <c r="E1225" s="23">
        <v>12.5</v>
      </c>
      <c r="F1225" s="273"/>
      <c r="G1225" s="273"/>
      <c r="H1225" s="277"/>
      <c r="I1225" s="273"/>
    </row>
    <row r="1226" s="267" customFormat="1" ht="15.6" spans="1:9">
      <c r="A1226" s="273"/>
      <c r="B1226" s="25" t="s">
        <v>286</v>
      </c>
      <c r="C1226" s="26">
        <v>32.5</v>
      </c>
      <c r="D1226" s="26"/>
      <c r="E1226" s="26"/>
      <c r="F1226" s="273"/>
      <c r="G1226" s="273"/>
      <c r="H1226" s="277"/>
      <c r="I1226" s="273"/>
    </row>
    <row r="1227" s="267" customFormat="1" ht="15.6" spans="1:9">
      <c r="A1227" s="273"/>
      <c r="B1227" s="25" t="s">
        <v>40</v>
      </c>
      <c r="C1227" s="26" t="s">
        <v>41</v>
      </c>
      <c r="D1227" s="26"/>
      <c r="E1227" s="26"/>
      <c r="F1227" s="273"/>
      <c r="G1227" s="273"/>
      <c r="H1227" s="277"/>
      <c r="I1227" s="273"/>
    </row>
    <row r="1228" s="267" customFormat="1" ht="15.6" spans="1:9">
      <c r="A1228" s="273"/>
      <c r="B1228" s="25"/>
      <c r="C1228" s="13" t="s">
        <v>42</v>
      </c>
      <c r="D1228" s="13" t="s">
        <v>43</v>
      </c>
      <c r="E1228" s="13" t="s">
        <v>44</v>
      </c>
      <c r="F1228" s="273"/>
      <c r="G1228" s="273"/>
      <c r="H1228" s="277"/>
      <c r="I1228" s="273"/>
    </row>
    <row r="1229" s="267" customFormat="1" ht="15.6" spans="1:9">
      <c r="A1229" s="273">
        <v>11</v>
      </c>
      <c r="B1229" s="15" t="s">
        <v>191</v>
      </c>
      <c r="C1229" s="16"/>
      <c r="D1229" s="16"/>
      <c r="E1229" s="18">
        <v>105.1</v>
      </c>
      <c r="F1229" s="273"/>
      <c r="G1229" s="273"/>
      <c r="H1229" s="277"/>
      <c r="I1229" s="273"/>
    </row>
    <row r="1230" s="267" customFormat="1" ht="31.2" spans="1:9">
      <c r="A1230" s="273" t="s">
        <v>563</v>
      </c>
      <c r="B1230" s="273"/>
      <c r="C1230" s="273"/>
      <c r="D1230" s="273"/>
      <c r="E1230" s="273"/>
      <c r="F1230" s="273"/>
      <c r="G1230" s="273"/>
      <c r="H1230" s="284" t="s">
        <v>564</v>
      </c>
      <c r="I1230" s="275" t="s">
        <v>4</v>
      </c>
    </row>
    <row r="1231" s="267" customFormat="1" ht="15.6" spans="1:9">
      <c r="A1231" s="276" t="s">
        <v>5</v>
      </c>
      <c r="B1231" s="12" t="s">
        <v>6</v>
      </c>
      <c r="C1231" s="13" t="s">
        <v>24</v>
      </c>
      <c r="D1231" s="13"/>
      <c r="E1231" s="13"/>
      <c r="F1231" s="13"/>
      <c r="G1231" s="13"/>
      <c r="H1231" s="277"/>
      <c r="I1231" s="273"/>
    </row>
    <row r="1232" s="267" customFormat="1" ht="15.6" spans="1:9">
      <c r="A1232" s="273"/>
      <c r="B1232" s="15" t="s">
        <v>16</v>
      </c>
      <c r="C1232" s="13" t="s">
        <v>17</v>
      </c>
      <c r="D1232" s="13" t="s">
        <v>18</v>
      </c>
      <c r="E1232" s="13" t="s">
        <v>19</v>
      </c>
      <c r="F1232" s="13" t="s">
        <v>20</v>
      </c>
      <c r="G1232" s="13" t="s">
        <v>21</v>
      </c>
      <c r="H1232" s="277"/>
      <c r="I1232" s="273"/>
    </row>
    <row r="1233" s="267" customFormat="1" ht="15.6" spans="1:9">
      <c r="A1233" s="273">
        <v>1</v>
      </c>
      <c r="B1233" s="17" t="s">
        <v>61</v>
      </c>
      <c r="C1233" s="43"/>
      <c r="D1233" s="18">
        <v>2</v>
      </c>
      <c r="E1233" s="43"/>
      <c r="F1233" s="43"/>
      <c r="G1233" s="43"/>
      <c r="H1233" s="277"/>
      <c r="I1233" s="273"/>
    </row>
    <row r="1234" s="267" customFormat="1" ht="15.6" spans="1:9">
      <c r="A1234" s="273">
        <v>2</v>
      </c>
      <c r="B1234" s="17" t="s">
        <v>25</v>
      </c>
      <c r="C1234" s="18">
        <v>7</v>
      </c>
      <c r="D1234" s="18">
        <v>1</v>
      </c>
      <c r="E1234" s="43"/>
      <c r="F1234" s="43"/>
      <c r="G1234" s="43"/>
      <c r="H1234" s="277"/>
      <c r="I1234" s="273"/>
    </row>
    <row r="1235" s="267" customFormat="1" ht="15.6" spans="1:9">
      <c r="A1235" s="273"/>
      <c r="B1235" s="12" t="s">
        <v>6</v>
      </c>
      <c r="C1235" s="13" t="s">
        <v>30</v>
      </c>
      <c r="D1235" s="13"/>
      <c r="E1235" s="13"/>
      <c r="F1235" s="13"/>
      <c r="G1235" s="273"/>
      <c r="H1235" s="277"/>
      <c r="I1235" s="273"/>
    </row>
    <row r="1236" s="267" customFormat="1" ht="15.6" spans="1:9">
      <c r="A1236" s="273"/>
      <c r="B1236" s="15" t="s">
        <v>8</v>
      </c>
      <c r="C1236" s="13">
        <v>100</v>
      </c>
      <c r="D1236" s="13">
        <v>200</v>
      </c>
      <c r="E1236" s="13">
        <v>300</v>
      </c>
      <c r="F1236" s="13" t="s">
        <v>31</v>
      </c>
      <c r="G1236" s="273"/>
      <c r="H1236" s="277"/>
      <c r="I1236" s="273"/>
    </row>
    <row r="1237" s="267" customFormat="1" ht="15.6" spans="1:9">
      <c r="A1237" s="273">
        <v>3</v>
      </c>
      <c r="B1237" s="17" t="s">
        <v>63</v>
      </c>
      <c r="C1237" s="18">
        <v>2</v>
      </c>
      <c r="D1237" s="18">
        <v>6</v>
      </c>
      <c r="E1237" s="43"/>
      <c r="F1237" s="43"/>
      <c r="G1237" s="273"/>
      <c r="H1237" s="277"/>
      <c r="I1237" s="273"/>
    </row>
    <row r="1238" s="267" customFormat="1" ht="15.6" spans="1:9">
      <c r="A1238" s="273">
        <v>4</v>
      </c>
      <c r="B1238" s="17" t="s">
        <v>32</v>
      </c>
      <c r="C1238" s="43"/>
      <c r="D1238" s="18">
        <v>2</v>
      </c>
      <c r="E1238" s="18">
        <v>1</v>
      </c>
      <c r="F1238" s="18">
        <v>13</v>
      </c>
      <c r="G1238" s="273"/>
      <c r="H1238" s="277"/>
      <c r="I1238" s="273"/>
    </row>
    <row r="1239" s="267" customFormat="1" ht="15.6" spans="1:9">
      <c r="A1239" s="273">
        <v>5</v>
      </c>
      <c r="B1239" s="17" t="s">
        <v>33</v>
      </c>
      <c r="C1239" s="43"/>
      <c r="D1239" s="18">
        <v>1</v>
      </c>
      <c r="E1239" s="43"/>
      <c r="F1239" s="43"/>
      <c r="G1239" s="273"/>
      <c r="H1239" s="277"/>
      <c r="I1239" s="273"/>
    </row>
    <row r="1240" s="267" customFormat="1" ht="15.6" spans="1:9">
      <c r="A1240" s="273">
        <v>6</v>
      </c>
      <c r="B1240" s="17" t="s">
        <v>65</v>
      </c>
      <c r="C1240" s="43"/>
      <c r="D1240" s="18">
        <v>2</v>
      </c>
      <c r="E1240" s="43"/>
      <c r="F1240" s="43"/>
      <c r="G1240" s="273"/>
      <c r="H1240" s="277"/>
      <c r="I1240" s="273"/>
    </row>
    <row r="1241" s="267" customFormat="1" ht="15.6" spans="1:9">
      <c r="A1241" s="273"/>
      <c r="B1241" s="12" t="s">
        <v>6</v>
      </c>
      <c r="C1241" s="13" t="s">
        <v>35</v>
      </c>
      <c r="D1241" s="13"/>
      <c r="E1241" s="13"/>
      <c r="F1241" s="13"/>
      <c r="G1241" s="273"/>
      <c r="H1241" s="277"/>
      <c r="I1241" s="273"/>
    </row>
    <row r="1242" s="267" customFormat="1" ht="15.6" spans="1:9">
      <c r="A1242" s="273"/>
      <c r="B1242" s="15" t="s">
        <v>8</v>
      </c>
      <c r="C1242" s="13">
        <v>100</v>
      </c>
      <c r="D1242" s="13">
        <v>200</v>
      </c>
      <c r="E1242" s="13">
        <v>300</v>
      </c>
      <c r="F1242" s="13" t="s">
        <v>31</v>
      </c>
      <c r="G1242" s="273"/>
      <c r="H1242" s="277"/>
      <c r="I1242" s="273"/>
    </row>
    <row r="1243" s="267" customFormat="1" ht="15.6" spans="1:9">
      <c r="A1243" s="273">
        <v>7</v>
      </c>
      <c r="B1243" s="17" t="s">
        <v>68</v>
      </c>
      <c r="C1243" s="43"/>
      <c r="D1243" s="43"/>
      <c r="E1243" s="43"/>
      <c r="F1243" s="18">
        <v>11</v>
      </c>
      <c r="G1243" s="273"/>
      <c r="H1243" s="277"/>
      <c r="I1243" s="273"/>
    </row>
    <row r="1244" s="267" customFormat="1" ht="15.6" spans="1:9">
      <c r="A1244" s="273">
        <v>8</v>
      </c>
      <c r="B1244" s="17" t="s">
        <v>217</v>
      </c>
      <c r="C1244" s="43"/>
      <c r="D1244" s="18">
        <v>1</v>
      </c>
      <c r="E1244" s="43"/>
      <c r="F1244" s="43"/>
      <c r="G1244" s="273"/>
      <c r="H1244" s="277"/>
      <c r="I1244" s="273"/>
    </row>
    <row r="1245" s="267" customFormat="1" ht="15.6" spans="1:9">
      <c r="A1245" s="273"/>
      <c r="B1245" s="19" t="s">
        <v>6</v>
      </c>
      <c r="C1245" s="20" t="s">
        <v>7</v>
      </c>
      <c r="D1245" s="20"/>
      <c r="E1245" s="20"/>
      <c r="F1245" s="273"/>
      <c r="G1245" s="273"/>
      <c r="H1245" s="277"/>
      <c r="I1245" s="273"/>
    </row>
    <row r="1246" s="267" customFormat="1" ht="15.6" spans="1:9">
      <c r="A1246" s="273"/>
      <c r="B1246" s="19"/>
      <c r="C1246" s="20"/>
      <c r="D1246" s="20"/>
      <c r="E1246" s="20"/>
      <c r="F1246" s="273"/>
      <c r="G1246" s="273"/>
      <c r="H1246" s="277"/>
      <c r="I1246" s="273"/>
    </row>
    <row r="1247" s="267" customFormat="1" ht="15.6" spans="1:9">
      <c r="A1247" s="273"/>
      <c r="B1247" s="21" t="s">
        <v>8</v>
      </c>
      <c r="C1247" s="22" t="s">
        <v>9</v>
      </c>
      <c r="D1247" s="22" t="s">
        <v>10</v>
      </c>
      <c r="E1247" s="22" t="s">
        <v>11</v>
      </c>
      <c r="F1247" s="273"/>
      <c r="G1247" s="273"/>
      <c r="H1247" s="277"/>
      <c r="I1247" s="273"/>
    </row>
    <row r="1248" s="267" customFormat="1" ht="15.6" spans="1:9">
      <c r="A1248" s="273">
        <v>9</v>
      </c>
      <c r="B1248" s="21" t="s">
        <v>38</v>
      </c>
      <c r="C1248" s="23">
        <v>38.9</v>
      </c>
      <c r="D1248" s="23">
        <v>80.1</v>
      </c>
      <c r="E1248" s="24"/>
      <c r="F1248" s="273"/>
      <c r="G1248" s="273"/>
      <c r="H1248" s="277"/>
      <c r="I1248" s="273"/>
    </row>
    <row r="1249" s="267" customFormat="1" ht="15.6" spans="1:9">
      <c r="A1249" s="273">
        <v>10</v>
      </c>
      <c r="B1249" s="21" t="s">
        <v>33</v>
      </c>
      <c r="C1249" s="23">
        <v>18</v>
      </c>
      <c r="D1249" s="24"/>
      <c r="E1249" s="24"/>
      <c r="F1249" s="273"/>
      <c r="G1249" s="273"/>
      <c r="H1249" s="277"/>
      <c r="I1249" s="273"/>
    </row>
    <row r="1250" s="267" customFormat="1" ht="15.6" spans="1:9">
      <c r="A1250" s="273">
        <v>11</v>
      </c>
      <c r="B1250" s="21" t="s">
        <v>12</v>
      </c>
      <c r="C1250" s="24"/>
      <c r="D1250" s="23">
        <v>23.2</v>
      </c>
      <c r="E1250" s="23">
        <v>113.1</v>
      </c>
      <c r="F1250" s="273"/>
      <c r="G1250" s="273"/>
      <c r="H1250" s="277"/>
      <c r="I1250" s="273"/>
    </row>
    <row r="1251" s="267" customFormat="1" ht="15.6" spans="1:9">
      <c r="A1251" s="273"/>
      <c r="B1251" s="25" t="s">
        <v>40</v>
      </c>
      <c r="C1251" s="26" t="s">
        <v>41</v>
      </c>
      <c r="D1251" s="26"/>
      <c r="E1251" s="26"/>
      <c r="F1251" s="273"/>
      <c r="G1251" s="273"/>
      <c r="H1251" s="277"/>
      <c r="I1251" s="273"/>
    </row>
    <row r="1252" s="267" customFormat="1" ht="15.6" spans="1:9">
      <c r="A1252" s="273"/>
      <c r="B1252" s="25"/>
      <c r="C1252" s="13" t="s">
        <v>42</v>
      </c>
      <c r="D1252" s="13" t="s">
        <v>43</v>
      </c>
      <c r="E1252" s="13" t="s">
        <v>44</v>
      </c>
      <c r="F1252" s="273"/>
      <c r="G1252" s="273"/>
      <c r="H1252" s="277"/>
      <c r="I1252" s="273"/>
    </row>
    <row r="1253" s="267" customFormat="1" ht="15.6" spans="1:9">
      <c r="A1253" s="273">
        <v>12</v>
      </c>
      <c r="B1253" s="15" t="s">
        <v>191</v>
      </c>
      <c r="C1253" s="16"/>
      <c r="D1253" s="16"/>
      <c r="E1253" s="18">
        <v>273</v>
      </c>
      <c r="F1253" s="273"/>
      <c r="G1253" s="273"/>
      <c r="H1253" s="277"/>
      <c r="I1253" s="273"/>
    </row>
    <row r="1254" s="267" customFormat="1" ht="15.6" spans="1:9">
      <c r="A1254" s="273"/>
      <c r="B1254" s="25" t="s">
        <v>40</v>
      </c>
      <c r="C1254" s="26" t="s">
        <v>46</v>
      </c>
      <c r="D1254" s="273"/>
      <c r="E1254" s="273"/>
      <c r="F1254" s="273"/>
      <c r="G1254" s="273"/>
      <c r="H1254" s="277"/>
      <c r="I1254" s="273"/>
    </row>
    <row r="1255" s="267" customFormat="1" ht="15.6" spans="1:9">
      <c r="A1255" s="273"/>
      <c r="B1255" s="25"/>
      <c r="C1255" s="26" t="s">
        <v>47</v>
      </c>
      <c r="D1255" s="273"/>
      <c r="E1255" s="273"/>
      <c r="F1255" s="273"/>
      <c r="G1255" s="273"/>
      <c r="H1255" s="277"/>
      <c r="I1255" s="273"/>
    </row>
    <row r="1256" s="267" customFormat="1" ht="15.6" spans="1:9">
      <c r="A1256" s="273">
        <v>13</v>
      </c>
      <c r="B1256" s="27" t="s">
        <v>48</v>
      </c>
      <c r="C1256" s="18">
        <v>200.9</v>
      </c>
      <c r="D1256" s="273"/>
      <c r="E1256" s="273"/>
      <c r="F1256" s="273"/>
      <c r="G1256" s="273"/>
      <c r="H1256" s="277"/>
      <c r="I1256" s="273"/>
    </row>
    <row r="1257" s="267" customFormat="1" ht="15.6" spans="1:9">
      <c r="A1257" s="273"/>
      <c r="B1257" s="12" t="s">
        <v>6</v>
      </c>
      <c r="C1257" s="26" t="s">
        <v>49</v>
      </c>
      <c r="D1257" s="26"/>
      <c r="E1257" s="26"/>
      <c r="F1257" s="273"/>
      <c r="G1257" s="273"/>
      <c r="H1257" s="277"/>
      <c r="I1257" s="273"/>
    </row>
    <row r="1258" s="267" customFormat="1" ht="15.6" spans="1:9">
      <c r="A1258" s="273"/>
      <c r="B1258" s="15" t="s">
        <v>50</v>
      </c>
      <c r="C1258" s="26">
        <v>100</v>
      </c>
      <c r="D1258" s="26">
        <v>200</v>
      </c>
      <c r="E1258" s="26" t="s">
        <v>51</v>
      </c>
      <c r="F1258" s="273"/>
      <c r="G1258" s="273"/>
      <c r="H1258" s="277"/>
      <c r="I1258" s="273"/>
    </row>
    <row r="1259" s="267" customFormat="1" ht="15.6" spans="1:9">
      <c r="A1259" s="273">
        <v>15</v>
      </c>
      <c r="B1259" s="17" t="s">
        <v>52</v>
      </c>
      <c r="C1259" s="18">
        <v>1</v>
      </c>
      <c r="D1259" s="18">
        <v>21</v>
      </c>
      <c r="E1259" s="18">
        <v>1</v>
      </c>
      <c r="F1259" s="273"/>
      <c r="G1259" s="273"/>
      <c r="H1259" s="277"/>
      <c r="I1259" s="273"/>
    </row>
    <row r="1260" s="267" customFormat="1" ht="15.6" spans="1:9">
      <c r="A1260" s="273">
        <v>16</v>
      </c>
      <c r="B1260" s="17" t="s">
        <v>84</v>
      </c>
      <c r="C1260" s="43"/>
      <c r="D1260" s="18">
        <v>8</v>
      </c>
      <c r="E1260" s="18">
        <v>12</v>
      </c>
      <c r="F1260" s="273"/>
      <c r="G1260" s="273"/>
      <c r="H1260" s="277"/>
      <c r="I1260" s="273"/>
    </row>
    <row r="1261" s="267" customFormat="1" ht="15.6" spans="1:9">
      <c r="A1261" s="273">
        <v>17</v>
      </c>
      <c r="B1261" s="17" t="s">
        <v>53</v>
      </c>
      <c r="C1261" s="43"/>
      <c r="D1261" s="18">
        <v>5</v>
      </c>
      <c r="E1261" s="43"/>
      <c r="F1261" s="273"/>
      <c r="G1261" s="273"/>
      <c r="H1261" s="277"/>
      <c r="I1261" s="273"/>
    </row>
    <row r="1262" s="267" customFormat="1" ht="15.6" spans="1:9">
      <c r="A1262" s="273">
        <v>18</v>
      </c>
      <c r="B1262" s="17" t="s">
        <v>252</v>
      </c>
      <c r="C1262" s="43"/>
      <c r="D1262" s="43"/>
      <c r="E1262" s="18">
        <v>2</v>
      </c>
      <c r="F1262" s="273"/>
      <c r="G1262" s="273"/>
      <c r="H1262" s="277"/>
      <c r="I1262" s="273"/>
    </row>
    <row r="1263" s="267" customFormat="1" ht="15.6" spans="1:9">
      <c r="A1263" s="273">
        <v>19</v>
      </c>
      <c r="B1263" s="17" t="s">
        <v>54</v>
      </c>
      <c r="C1263" s="43"/>
      <c r="D1263" s="18">
        <v>3</v>
      </c>
      <c r="E1263" s="43"/>
      <c r="F1263" s="273"/>
      <c r="G1263" s="273"/>
      <c r="H1263" s="277"/>
      <c r="I1263" s="273"/>
    </row>
    <row r="1264" s="267" customFormat="1" ht="31.2" spans="1:9">
      <c r="A1264" s="273" t="s">
        <v>565</v>
      </c>
      <c r="B1264" s="273"/>
      <c r="C1264" s="273"/>
      <c r="D1264" s="273"/>
      <c r="E1264" s="273"/>
      <c r="F1264" s="273"/>
      <c r="G1264" s="273"/>
      <c r="H1264" s="284" t="s">
        <v>566</v>
      </c>
      <c r="I1264" s="275" t="s">
        <v>4</v>
      </c>
    </row>
    <row r="1265" s="267" customFormat="1" ht="15.6" spans="1:9">
      <c r="A1265" s="276" t="s">
        <v>5</v>
      </c>
      <c r="B1265" s="12" t="s">
        <v>6</v>
      </c>
      <c r="C1265" s="13" t="s">
        <v>24</v>
      </c>
      <c r="D1265" s="13"/>
      <c r="E1265" s="13"/>
      <c r="F1265" s="13"/>
      <c r="G1265" s="13"/>
      <c r="H1265" s="277"/>
      <c r="I1265" s="273"/>
    </row>
    <row r="1266" s="267" customFormat="1" ht="15.6" spans="1:9">
      <c r="A1266" s="273"/>
      <c r="B1266" s="15" t="s">
        <v>16</v>
      </c>
      <c r="C1266" s="13" t="s">
        <v>17</v>
      </c>
      <c r="D1266" s="13" t="s">
        <v>18</v>
      </c>
      <c r="E1266" s="13" t="s">
        <v>19</v>
      </c>
      <c r="F1266" s="13" t="s">
        <v>20</v>
      </c>
      <c r="G1266" s="13" t="s">
        <v>21</v>
      </c>
      <c r="H1266" s="277"/>
      <c r="I1266" s="273"/>
    </row>
    <row r="1267" s="267" customFormat="1" ht="15.6" spans="1:9">
      <c r="A1267" s="273">
        <v>1</v>
      </c>
      <c r="B1267" s="17" t="s">
        <v>61</v>
      </c>
      <c r="C1267" s="18">
        <v>6</v>
      </c>
      <c r="D1267" s="43"/>
      <c r="E1267" s="43"/>
      <c r="F1267" s="43"/>
      <c r="G1267" s="43"/>
      <c r="H1267" s="277"/>
      <c r="I1267" s="273"/>
    </row>
    <row r="1268" s="267" customFormat="1" ht="15.6" spans="1:9">
      <c r="A1268" s="273">
        <v>2</v>
      </c>
      <c r="B1268" s="17" t="s">
        <v>90</v>
      </c>
      <c r="C1268" s="18">
        <v>1</v>
      </c>
      <c r="D1268" s="43"/>
      <c r="E1268" s="43"/>
      <c r="F1268" s="43"/>
      <c r="G1268" s="43"/>
      <c r="H1268" s="277"/>
      <c r="I1268" s="273"/>
    </row>
    <row r="1269" s="267" customFormat="1" ht="15.6" spans="1:9">
      <c r="A1269" s="273"/>
      <c r="B1269" s="12" t="s">
        <v>6</v>
      </c>
      <c r="C1269" s="13" t="s">
        <v>30</v>
      </c>
      <c r="D1269" s="13"/>
      <c r="E1269" s="13"/>
      <c r="F1269" s="13"/>
      <c r="G1269" s="273"/>
      <c r="H1269" s="277"/>
      <c r="I1269" s="273"/>
    </row>
    <row r="1270" s="267" customFormat="1" ht="15.6" spans="1:9">
      <c r="A1270" s="273"/>
      <c r="B1270" s="15" t="s">
        <v>8</v>
      </c>
      <c r="C1270" s="13">
        <v>100</v>
      </c>
      <c r="D1270" s="13">
        <v>200</v>
      </c>
      <c r="E1270" s="13">
        <v>300</v>
      </c>
      <c r="F1270" s="13" t="s">
        <v>31</v>
      </c>
      <c r="G1270" s="273"/>
      <c r="H1270" s="277"/>
      <c r="I1270" s="273"/>
    </row>
    <row r="1271" s="267" customFormat="1" ht="15.6" spans="1:9">
      <c r="A1271" s="273">
        <v>3</v>
      </c>
      <c r="B1271" s="17" t="s">
        <v>32</v>
      </c>
      <c r="C1271" s="43"/>
      <c r="D1271" s="43"/>
      <c r="E1271" s="43"/>
      <c r="F1271" s="18">
        <v>6</v>
      </c>
      <c r="G1271" s="273"/>
      <c r="H1271" s="277"/>
      <c r="I1271" s="273"/>
    </row>
    <row r="1272" s="267" customFormat="1" ht="15.6" spans="1:9">
      <c r="A1272" s="273"/>
      <c r="B1272" s="12" t="s">
        <v>6</v>
      </c>
      <c r="C1272" s="13" t="s">
        <v>35</v>
      </c>
      <c r="D1272" s="13"/>
      <c r="E1272" s="13"/>
      <c r="F1272" s="13"/>
      <c r="G1272" s="273"/>
      <c r="H1272" s="277"/>
      <c r="I1272" s="273"/>
    </row>
    <row r="1273" s="267" customFormat="1" ht="15.6" spans="1:9">
      <c r="A1273" s="273"/>
      <c r="B1273" s="15" t="s">
        <v>8</v>
      </c>
      <c r="C1273" s="13">
        <v>100</v>
      </c>
      <c r="D1273" s="13">
        <v>200</v>
      </c>
      <c r="E1273" s="13">
        <v>300</v>
      </c>
      <c r="F1273" s="13" t="s">
        <v>31</v>
      </c>
      <c r="G1273" s="273"/>
      <c r="H1273" s="277"/>
      <c r="I1273" s="273"/>
    </row>
    <row r="1274" s="267" customFormat="1" ht="15.6" spans="1:9">
      <c r="A1274" s="273">
        <v>4</v>
      </c>
      <c r="B1274" s="17" t="s">
        <v>217</v>
      </c>
      <c r="C1274" s="43"/>
      <c r="D1274" s="43"/>
      <c r="E1274" s="18">
        <v>2</v>
      </c>
      <c r="F1274" s="43"/>
      <c r="G1274" s="273"/>
      <c r="H1274" s="277"/>
      <c r="I1274" s="273"/>
    </row>
    <row r="1275" s="267" customFormat="1" ht="15.6" spans="1:9">
      <c r="A1275" s="273"/>
      <c r="B1275" s="19" t="s">
        <v>6</v>
      </c>
      <c r="C1275" s="20" t="s">
        <v>7</v>
      </c>
      <c r="D1275" s="20"/>
      <c r="E1275" s="20"/>
      <c r="F1275" s="273"/>
      <c r="G1275" s="273"/>
      <c r="H1275" s="277"/>
      <c r="I1275" s="273"/>
    </row>
    <row r="1276" s="267" customFormat="1" ht="15.6" spans="1:9">
      <c r="A1276" s="273"/>
      <c r="B1276" s="19"/>
      <c r="C1276" s="20"/>
      <c r="D1276" s="20"/>
      <c r="E1276" s="20"/>
      <c r="F1276" s="273"/>
      <c r="G1276" s="273"/>
      <c r="H1276" s="277"/>
      <c r="I1276" s="273"/>
    </row>
    <row r="1277" s="267" customFormat="1" ht="15.6" spans="1:9">
      <c r="A1277" s="273"/>
      <c r="B1277" s="21" t="s">
        <v>8</v>
      </c>
      <c r="C1277" s="22" t="s">
        <v>9</v>
      </c>
      <c r="D1277" s="22" t="s">
        <v>10</v>
      </c>
      <c r="E1277" s="22" t="s">
        <v>11</v>
      </c>
      <c r="F1277" s="273"/>
      <c r="G1277" s="273"/>
      <c r="H1277" s="277"/>
      <c r="I1277" s="273"/>
    </row>
    <row r="1278" s="267" customFormat="1" ht="15.6" spans="1:9">
      <c r="A1278" s="273">
        <v>5</v>
      </c>
      <c r="B1278" s="21" t="s">
        <v>111</v>
      </c>
      <c r="C1278" s="23">
        <v>18.1</v>
      </c>
      <c r="D1278" s="24"/>
      <c r="E1278" s="24"/>
      <c r="F1278" s="273"/>
      <c r="G1278" s="273"/>
      <c r="H1278" s="277"/>
      <c r="I1278" s="273"/>
    </row>
    <row r="1279" s="267" customFormat="1" ht="15.6" spans="1:9">
      <c r="A1279" s="273">
        <v>6</v>
      </c>
      <c r="B1279" s="21" t="s">
        <v>567</v>
      </c>
      <c r="C1279" s="23">
        <v>60.5</v>
      </c>
      <c r="D1279" s="24"/>
      <c r="E1279" s="24"/>
      <c r="F1279" s="273"/>
      <c r="G1279" s="273"/>
      <c r="H1279" s="277"/>
      <c r="I1279" s="273"/>
    </row>
    <row r="1280" s="267" customFormat="1" ht="15.6" spans="1:9">
      <c r="A1280" s="273">
        <v>7</v>
      </c>
      <c r="B1280" s="21" t="s">
        <v>118</v>
      </c>
      <c r="C1280" s="23">
        <v>54.1</v>
      </c>
      <c r="D1280" s="24"/>
      <c r="E1280" s="24"/>
      <c r="F1280" s="273"/>
      <c r="G1280" s="273"/>
      <c r="H1280" s="277"/>
      <c r="I1280" s="273"/>
    </row>
    <row r="1281" s="267" customFormat="1" ht="15.6" spans="1:9">
      <c r="A1281" s="273">
        <v>8</v>
      </c>
      <c r="B1281" s="21" t="s">
        <v>39</v>
      </c>
      <c r="C1281" s="23">
        <v>13.7</v>
      </c>
      <c r="D1281" s="24"/>
      <c r="E1281" s="24"/>
      <c r="F1281" s="273"/>
      <c r="G1281" s="273"/>
      <c r="H1281" s="277"/>
      <c r="I1281" s="273"/>
    </row>
    <row r="1282" s="267" customFormat="1" ht="15.6" spans="1:9">
      <c r="A1282" s="273">
        <v>9</v>
      </c>
      <c r="B1282" s="21" t="s">
        <v>92</v>
      </c>
      <c r="C1282" s="23">
        <v>5.1</v>
      </c>
      <c r="D1282" s="24"/>
      <c r="E1282" s="24"/>
      <c r="F1282" s="273"/>
      <c r="G1282" s="273"/>
      <c r="H1282" s="277"/>
      <c r="I1282" s="273"/>
    </row>
    <row r="1283" s="267" customFormat="1" ht="15.6" spans="1:9">
      <c r="A1283" s="273"/>
      <c r="B1283" s="25" t="s">
        <v>40</v>
      </c>
      <c r="C1283" s="26" t="s">
        <v>41</v>
      </c>
      <c r="D1283" s="26"/>
      <c r="E1283" s="26"/>
      <c r="F1283" s="273"/>
      <c r="G1283" s="273"/>
      <c r="H1283" s="277"/>
      <c r="I1283" s="273"/>
    </row>
    <row r="1284" s="267" customFormat="1" ht="15.6" spans="1:9">
      <c r="A1284" s="273"/>
      <c r="B1284" s="25"/>
      <c r="C1284" s="13" t="s">
        <v>42</v>
      </c>
      <c r="D1284" s="13" t="s">
        <v>43</v>
      </c>
      <c r="E1284" s="13" t="s">
        <v>44</v>
      </c>
      <c r="F1284" s="273"/>
      <c r="G1284" s="273"/>
      <c r="H1284" s="277"/>
      <c r="I1284" s="273"/>
    </row>
    <row r="1285" s="267" customFormat="1" ht="15.6" spans="1:9">
      <c r="A1285" s="273">
        <v>10</v>
      </c>
      <c r="B1285" s="15" t="s">
        <v>191</v>
      </c>
      <c r="C1285" s="16"/>
      <c r="D1285" s="16"/>
      <c r="E1285" s="18">
        <v>32.1</v>
      </c>
      <c r="F1285" s="273"/>
      <c r="G1285" s="273"/>
      <c r="H1285" s="277"/>
      <c r="I1285" s="273"/>
    </row>
    <row r="1286" s="267" customFormat="1" ht="15.6" spans="1:9">
      <c r="A1286" s="273"/>
      <c r="B1286" s="25" t="s">
        <v>40</v>
      </c>
      <c r="C1286" s="26" t="s">
        <v>46</v>
      </c>
      <c r="D1286" s="273"/>
      <c r="E1286" s="273"/>
      <c r="F1286" s="273"/>
      <c r="G1286" s="273"/>
      <c r="H1286" s="277"/>
      <c r="I1286" s="273"/>
    </row>
    <row r="1287" s="267" customFormat="1" ht="15.6" spans="1:9">
      <c r="A1287" s="273"/>
      <c r="B1287" s="25"/>
      <c r="C1287" s="26" t="s">
        <v>47</v>
      </c>
      <c r="D1287" s="273"/>
      <c r="E1287" s="273"/>
      <c r="F1287" s="273"/>
      <c r="G1287" s="273"/>
      <c r="H1287" s="277"/>
      <c r="I1287" s="273"/>
    </row>
    <row r="1288" s="267" customFormat="1" ht="15.6" spans="1:9">
      <c r="A1288" s="273">
        <v>11</v>
      </c>
      <c r="B1288" s="27" t="s">
        <v>48</v>
      </c>
      <c r="C1288" s="18">
        <v>146.3</v>
      </c>
      <c r="D1288" s="273"/>
      <c r="E1288" s="273"/>
      <c r="F1288" s="273"/>
      <c r="G1288" s="273"/>
      <c r="H1288" s="277"/>
      <c r="I1288" s="273"/>
    </row>
    <row r="1289" s="267" customFormat="1" ht="15.6" spans="1:9">
      <c r="A1289" s="273"/>
      <c r="B1289" s="25" t="s">
        <v>40</v>
      </c>
      <c r="C1289" s="26" t="s">
        <v>194</v>
      </c>
      <c r="D1289" s="26"/>
      <c r="E1289" s="26"/>
      <c r="F1289" s="273"/>
      <c r="G1289" s="273"/>
      <c r="H1289" s="277"/>
      <c r="I1289" s="273"/>
    </row>
    <row r="1290" s="267" customFormat="1" ht="46.8" spans="1:9">
      <c r="A1290" s="273"/>
      <c r="B1290" s="25"/>
      <c r="C1290" s="28" t="s">
        <v>195</v>
      </c>
      <c r="D1290" s="28" t="s">
        <v>196</v>
      </c>
      <c r="E1290" s="28" t="s">
        <v>197</v>
      </c>
      <c r="F1290" s="273"/>
      <c r="G1290" s="273"/>
      <c r="H1290" s="277"/>
      <c r="I1290" s="273"/>
    </row>
    <row r="1291" s="267" customFormat="1" ht="15.6" spans="1:9">
      <c r="A1291" s="273">
        <v>13</v>
      </c>
      <c r="B1291" s="27" t="s">
        <v>212</v>
      </c>
      <c r="C1291" s="18">
        <v>4</v>
      </c>
      <c r="D1291" s="16"/>
      <c r="E1291" s="16"/>
      <c r="F1291" s="273"/>
      <c r="G1291" s="273"/>
      <c r="H1291" s="277"/>
      <c r="I1291" s="273"/>
    </row>
    <row r="1292" s="267" customFormat="1" ht="15.6" spans="1:9">
      <c r="A1292" s="273"/>
      <c r="B1292" s="12" t="s">
        <v>6</v>
      </c>
      <c r="C1292" s="26" t="s">
        <v>49</v>
      </c>
      <c r="D1292" s="26"/>
      <c r="E1292" s="26"/>
      <c r="F1292" s="273"/>
      <c r="G1292" s="273"/>
      <c r="H1292" s="277"/>
      <c r="I1292" s="273"/>
    </row>
    <row r="1293" s="267" customFormat="1" ht="15.6" spans="1:9">
      <c r="A1293" s="273"/>
      <c r="B1293" s="15" t="s">
        <v>50</v>
      </c>
      <c r="C1293" s="26">
        <v>100</v>
      </c>
      <c r="D1293" s="26">
        <v>200</v>
      </c>
      <c r="E1293" s="26" t="s">
        <v>51</v>
      </c>
      <c r="F1293" s="273"/>
      <c r="G1293" s="273"/>
      <c r="H1293" s="277"/>
      <c r="I1293" s="273"/>
    </row>
    <row r="1294" s="267" customFormat="1" ht="15.6" spans="1:9">
      <c r="A1294" s="273">
        <v>14</v>
      </c>
      <c r="B1294" s="17" t="s">
        <v>53</v>
      </c>
      <c r="C1294" s="18">
        <v>3</v>
      </c>
      <c r="D1294" s="18">
        <v>2</v>
      </c>
      <c r="E1294" s="43"/>
      <c r="F1294" s="273"/>
      <c r="G1294" s="273"/>
      <c r="H1294" s="277"/>
      <c r="I1294" s="273"/>
    </row>
    <row r="1295" s="267" customFormat="1" ht="15.6" spans="1:9">
      <c r="A1295" s="273">
        <v>15</v>
      </c>
      <c r="B1295" s="17" t="s">
        <v>568</v>
      </c>
      <c r="C1295" s="43"/>
      <c r="D1295" s="18">
        <v>1</v>
      </c>
      <c r="E1295" s="43"/>
      <c r="F1295" s="273"/>
      <c r="G1295" s="273"/>
      <c r="H1295" s="277"/>
      <c r="I1295" s="273"/>
    </row>
    <row r="1296" s="267" customFormat="1" ht="15.6" spans="1:9">
      <c r="A1296" s="273">
        <v>16</v>
      </c>
      <c r="B1296" s="17" t="s">
        <v>253</v>
      </c>
      <c r="C1296" s="43"/>
      <c r="D1296" s="18">
        <v>3</v>
      </c>
      <c r="E1296" s="43"/>
      <c r="F1296" s="273"/>
      <c r="G1296" s="273"/>
      <c r="H1296" s="277"/>
      <c r="I1296" s="273"/>
    </row>
    <row r="1297" s="267" customFormat="1" ht="31.2" spans="1:9">
      <c r="A1297" s="277" t="s">
        <v>569</v>
      </c>
      <c r="B1297" s="277"/>
      <c r="C1297" s="277"/>
      <c r="D1297" s="277"/>
      <c r="E1297" s="277"/>
      <c r="F1297" s="277"/>
      <c r="G1297" s="277"/>
      <c r="H1297" s="274" t="s">
        <v>570</v>
      </c>
      <c r="I1297" s="275" t="s">
        <v>4</v>
      </c>
    </row>
    <row r="1298" s="267" customFormat="1" ht="15.6" spans="1:9">
      <c r="A1298" s="276" t="s">
        <v>5</v>
      </c>
      <c r="B1298" s="19" t="s">
        <v>6</v>
      </c>
      <c r="C1298" s="20" t="s">
        <v>7</v>
      </c>
      <c r="D1298" s="20"/>
      <c r="E1298" s="20"/>
      <c r="F1298" s="273"/>
      <c r="G1298" s="273"/>
      <c r="H1298" s="277"/>
      <c r="I1298" s="273"/>
    </row>
    <row r="1299" s="267" customFormat="1" ht="15.6" spans="1:9">
      <c r="A1299" s="273"/>
      <c r="B1299" s="19"/>
      <c r="C1299" s="20"/>
      <c r="D1299" s="20"/>
      <c r="E1299" s="20"/>
      <c r="F1299" s="273"/>
      <c r="G1299" s="273"/>
      <c r="H1299" s="277"/>
      <c r="I1299" s="273"/>
    </row>
    <row r="1300" s="267" customFormat="1" ht="15.6" spans="1:9">
      <c r="A1300" s="273"/>
      <c r="B1300" s="21" t="s">
        <v>8</v>
      </c>
      <c r="C1300" s="22" t="s">
        <v>9</v>
      </c>
      <c r="D1300" s="22" t="s">
        <v>10</v>
      </c>
      <c r="E1300" s="22" t="s">
        <v>11</v>
      </c>
      <c r="F1300" s="273"/>
      <c r="G1300" s="273"/>
      <c r="H1300" s="277"/>
      <c r="I1300" s="273"/>
    </row>
    <row r="1301" s="267" customFormat="1" ht="15.6" spans="1:9">
      <c r="A1301" s="273">
        <v>1</v>
      </c>
      <c r="B1301" s="21" t="s">
        <v>38</v>
      </c>
      <c r="C1301" s="23">
        <v>170.1</v>
      </c>
      <c r="D1301" s="24"/>
      <c r="E1301" s="24"/>
      <c r="F1301" s="273"/>
      <c r="G1301" s="273"/>
      <c r="H1301" s="277"/>
      <c r="I1301" s="273"/>
    </row>
    <row r="1302" s="267" customFormat="1" ht="15.6" spans="1:9">
      <c r="A1302" s="273"/>
      <c r="B1302" s="25" t="s">
        <v>40</v>
      </c>
      <c r="C1302" s="26" t="s">
        <v>41</v>
      </c>
      <c r="D1302" s="26"/>
      <c r="E1302" s="26"/>
      <c r="F1302" s="273"/>
      <c r="G1302" s="273"/>
      <c r="H1302" s="277"/>
      <c r="I1302" s="273"/>
    </row>
    <row r="1303" s="267" customFormat="1" ht="15.6" spans="1:9">
      <c r="A1303" s="273"/>
      <c r="B1303" s="25"/>
      <c r="C1303" s="13" t="s">
        <v>42</v>
      </c>
      <c r="D1303" s="13" t="s">
        <v>43</v>
      </c>
      <c r="E1303" s="13" t="s">
        <v>44</v>
      </c>
      <c r="F1303" s="273"/>
      <c r="G1303" s="273"/>
      <c r="H1303" s="277"/>
      <c r="I1303" s="273"/>
    </row>
    <row r="1304" s="267" customFormat="1" ht="15.6" spans="1:9">
      <c r="A1304" s="273">
        <v>2</v>
      </c>
      <c r="B1304" s="15" t="s">
        <v>191</v>
      </c>
      <c r="C1304" s="16"/>
      <c r="D1304" s="16"/>
      <c r="E1304" s="18">
        <v>2.6</v>
      </c>
      <c r="F1304" s="273"/>
      <c r="G1304" s="273"/>
      <c r="H1304" s="277"/>
      <c r="I1304" s="273"/>
    </row>
    <row r="1305" s="267" customFormat="1" ht="31.2" spans="1:9">
      <c r="A1305" s="277" t="s">
        <v>571</v>
      </c>
      <c r="B1305" s="277"/>
      <c r="C1305" s="277"/>
      <c r="D1305" s="277"/>
      <c r="E1305" s="277"/>
      <c r="F1305" s="277"/>
      <c r="G1305" s="277"/>
      <c r="H1305" s="274" t="s">
        <v>572</v>
      </c>
      <c r="I1305" s="275" t="s">
        <v>4</v>
      </c>
    </row>
    <row r="1306" s="267" customFormat="1" ht="15.6" spans="1:9">
      <c r="A1306" s="276" t="s">
        <v>5</v>
      </c>
      <c r="B1306" s="12" t="s">
        <v>6</v>
      </c>
      <c r="C1306" s="13" t="s">
        <v>15</v>
      </c>
      <c r="D1306" s="13"/>
      <c r="E1306" s="13"/>
      <c r="F1306" s="13"/>
      <c r="G1306" s="13"/>
      <c r="H1306" s="277"/>
      <c r="I1306" s="273"/>
    </row>
    <row r="1307" s="267" customFormat="1" ht="15.6" spans="1:9">
      <c r="A1307" s="273"/>
      <c r="B1307" s="15" t="s">
        <v>16</v>
      </c>
      <c r="C1307" s="13" t="s">
        <v>17</v>
      </c>
      <c r="D1307" s="13" t="s">
        <v>18</v>
      </c>
      <c r="E1307" s="13" t="s">
        <v>19</v>
      </c>
      <c r="F1307" s="13" t="s">
        <v>20</v>
      </c>
      <c r="G1307" s="13" t="s">
        <v>21</v>
      </c>
      <c r="H1307" s="277"/>
      <c r="I1307" s="273"/>
    </row>
    <row r="1308" s="267" customFormat="1" ht="15.6" spans="1:9">
      <c r="A1308" s="273">
        <v>1</v>
      </c>
      <c r="B1308" s="15" t="s">
        <v>23</v>
      </c>
      <c r="C1308" s="43"/>
      <c r="D1308" s="43"/>
      <c r="E1308" s="18">
        <v>4</v>
      </c>
      <c r="F1308" s="43"/>
      <c r="G1308" s="43"/>
      <c r="H1308" s="277"/>
      <c r="I1308" s="273"/>
    </row>
    <row r="1309" s="267" customFormat="1" ht="15.6" spans="1:9">
      <c r="A1309" s="273"/>
      <c r="B1309" s="12" t="s">
        <v>6</v>
      </c>
      <c r="C1309" s="13" t="s">
        <v>24</v>
      </c>
      <c r="D1309" s="13"/>
      <c r="E1309" s="13"/>
      <c r="F1309" s="13"/>
      <c r="G1309" s="13"/>
      <c r="H1309" s="277"/>
      <c r="I1309" s="273"/>
    </row>
    <row r="1310" s="267" customFormat="1" ht="15.6" spans="1:9">
      <c r="A1310" s="273"/>
      <c r="B1310" s="15" t="s">
        <v>16</v>
      </c>
      <c r="C1310" s="13" t="s">
        <v>17</v>
      </c>
      <c r="D1310" s="13" t="s">
        <v>18</v>
      </c>
      <c r="E1310" s="13" t="s">
        <v>19</v>
      </c>
      <c r="F1310" s="13" t="s">
        <v>20</v>
      </c>
      <c r="G1310" s="13" t="s">
        <v>21</v>
      </c>
      <c r="H1310" s="277"/>
      <c r="I1310" s="273"/>
    </row>
    <row r="1311" s="267" customFormat="1" ht="15.6" spans="1:9">
      <c r="A1311" s="273">
        <v>2</v>
      </c>
      <c r="B1311" s="17" t="s">
        <v>124</v>
      </c>
      <c r="C1311" s="43"/>
      <c r="D1311" s="18">
        <v>10</v>
      </c>
      <c r="E1311" s="18">
        <v>22</v>
      </c>
      <c r="F1311" s="43"/>
      <c r="G1311" s="43"/>
      <c r="H1311" s="277"/>
      <c r="I1311" s="273"/>
    </row>
    <row r="1312" s="267" customFormat="1" ht="15.6" spans="1:9">
      <c r="A1312" s="273"/>
      <c r="B1312" s="12" t="s">
        <v>6</v>
      </c>
      <c r="C1312" s="13" t="s">
        <v>30</v>
      </c>
      <c r="D1312" s="13"/>
      <c r="E1312" s="13"/>
      <c r="F1312" s="13"/>
      <c r="G1312" s="273"/>
      <c r="H1312" s="277"/>
      <c r="I1312" s="273"/>
    </row>
    <row r="1313" s="267" customFormat="1" ht="15.6" spans="1:9">
      <c r="A1313" s="273"/>
      <c r="B1313" s="15" t="s">
        <v>8</v>
      </c>
      <c r="C1313" s="13">
        <v>100</v>
      </c>
      <c r="D1313" s="13">
        <v>200</v>
      </c>
      <c r="E1313" s="13">
        <v>300</v>
      </c>
      <c r="F1313" s="13" t="s">
        <v>31</v>
      </c>
      <c r="G1313" s="273"/>
      <c r="H1313" s="277"/>
      <c r="I1313" s="273"/>
    </row>
    <row r="1314" s="267" customFormat="1" ht="15.6" spans="1:9">
      <c r="A1314" s="273">
        <v>3</v>
      </c>
      <c r="B1314" s="17" t="s">
        <v>32</v>
      </c>
      <c r="C1314" s="43"/>
      <c r="D1314" s="43"/>
      <c r="E1314" s="18">
        <v>4</v>
      </c>
      <c r="F1314" s="18">
        <v>12</v>
      </c>
      <c r="G1314" s="273"/>
      <c r="H1314" s="277"/>
      <c r="I1314" s="273"/>
    </row>
    <row r="1315" s="267" customFormat="1" ht="15.6" spans="1:9">
      <c r="A1315" s="273"/>
      <c r="B1315" s="12" t="s">
        <v>6</v>
      </c>
      <c r="C1315" s="13" t="s">
        <v>35</v>
      </c>
      <c r="D1315" s="13"/>
      <c r="E1315" s="13"/>
      <c r="F1315" s="13"/>
      <c r="G1315" s="273"/>
      <c r="H1315" s="277"/>
      <c r="I1315" s="273"/>
    </row>
    <row r="1316" s="267" customFormat="1" ht="15.6" spans="1:9">
      <c r="A1316" s="273"/>
      <c r="B1316" s="15" t="s">
        <v>8</v>
      </c>
      <c r="C1316" s="13">
        <v>100</v>
      </c>
      <c r="D1316" s="13">
        <v>200</v>
      </c>
      <c r="E1316" s="13">
        <v>300</v>
      </c>
      <c r="F1316" s="13" t="s">
        <v>31</v>
      </c>
      <c r="G1316" s="273"/>
      <c r="H1316" s="277"/>
      <c r="I1316" s="273"/>
    </row>
    <row r="1317" s="267" customFormat="1" ht="15.6" spans="1:9">
      <c r="A1317" s="273">
        <v>4</v>
      </c>
      <c r="B1317" s="17" t="s">
        <v>68</v>
      </c>
      <c r="C1317" s="43"/>
      <c r="D1317" s="43"/>
      <c r="E1317" s="43"/>
      <c r="F1317" s="18">
        <v>3</v>
      </c>
      <c r="G1317" s="273"/>
      <c r="H1317" s="277"/>
      <c r="I1317" s="273"/>
    </row>
    <row r="1318" s="267" customFormat="1" ht="15.6" spans="1:9">
      <c r="A1318" s="273"/>
      <c r="B1318" s="19" t="s">
        <v>6</v>
      </c>
      <c r="C1318" s="20" t="s">
        <v>7</v>
      </c>
      <c r="D1318" s="20"/>
      <c r="E1318" s="20"/>
      <c r="F1318" s="273"/>
      <c r="G1318" s="273"/>
      <c r="H1318" s="277"/>
      <c r="I1318" s="273"/>
    </row>
    <row r="1319" s="267" customFormat="1" ht="15.6" spans="1:9">
      <c r="A1319" s="273"/>
      <c r="B1319" s="19"/>
      <c r="C1319" s="20"/>
      <c r="D1319" s="20"/>
      <c r="E1319" s="20"/>
      <c r="F1319" s="273"/>
      <c r="G1319" s="273"/>
      <c r="H1319" s="277"/>
      <c r="I1319" s="273"/>
    </row>
    <row r="1320" s="267" customFormat="1" ht="15.6" spans="1:9">
      <c r="A1320" s="273"/>
      <c r="B1320" s="21" t="s">
        <v>8</v>
      </c>
      <c r="C1320" s="22" t="s">
        <v>9</v>
      </c>
      <c r="D1320" s="22" t="s">
        <v>10</v>
      </c>
      <c r="E1320" s="22" t="s">
        <v>11</v>
      </c>
      <c r="F1320" s="273"/>
      <c r="G1320" s="273"/>
      <c r="H1320" s="277"/>
      <c r="I1320" s="273"/>
    </row>
    <row r="1321" s="267" customFormat="1" ht="15.6" spans="1:9">
      <c r="A1321" s="273">
        <v>5</v>
      </c>
      <c r="B1321" s="21" t="s">
        <v>96</v>
      </c>
      <c r="C1321" s="23">
        <v>55.4</v>
      </c>
      <c r="D1321" s="24"/>
      <c r="E1321" s="24"/>
      <c r="F1321" s="273"/>
      <c r="G1321" s="273"/>
      <c r="H1321" s="277"/>
      <c r="I1321" s="273"/>
    </row>
    <row r="1322" s="267" customFormat="1" ht="15.6" spans="1:9">
      <c r="A1322" s="273">
        <v>6</v>
      </c>
      <c r="B1322" s="21" t="s">
        <v>70</v>
      </c>
      <c r="C1322" s="23">
        <v>134.3</v>
      </c>
      <c r="D1322" s="24"/>
      <c r="E1322" s="24"/>
      <c r="F1322" s="273"/>
      <c r="G1322" s="273"/>
      <c r="H1322" s="277"/>
      <c r="I1322" s="273"/>
    </row>
    <row r="1323" s="267" customFormat="1" ht="15.6" spans="1:9">
      <c r="A1323" s="273">
        <v>7</v>
      </c>
      <c r="B1323" s="21" t="s">
        <v>38</v>
      </c>
      <c r="C1323" s="23">
        <v>34.2</v>
      </c>
      <c r="D1323" s="24"/>
      <c r="E1323" s="24"/>
      <c r="F1323" s="273"/>
      <c r="G1323" s="273"/>
      <c r="H1323" s="277"/>
      <c r="I1323" s="273"/>
    </row>
    <row r="1324" s="267" customFormat="1" ht="15.6" spans="1:9">
      <c r="A1324" s="273">
        <v>8</v>
      </c>
      <c r="B1324" s="21" t="s">
        <v>39</v>
      </c>
      <c r="C1324" s="23">
        <v>35.5</v>
      </c>
      <c r="D1324" s="24"/>
      <c r="E1324" s="24"/>
      <c r="F1324" s="273"/>
      <c r="G1324" s="273"/>
      <c r="H1324" s="277"/>
      <c r="I1324" s="273"/>
    </row>
    <row r="1325" s="267" customFormat="1" ht="15.6" spans="1:9">
      <c r="A1325" s="273">
        <v>9</v>
      </c>
      <c r="B1325" s="21" t="s">
        <v>91</v>
      </c>
      <c r="C1325" s="23">
        <v>120.7</v>
      </c>
      <c r="D1325" s="24"/>
      <c r="E1325" s="24"/>
      <c r="F1325" s="273"/>
      <c r="G1325" s="273"/>
      <c r="H1325" s="277"/>
      <c r="I1325" s="273"/>
    </row>
    <row r="1326" s="267" customFormat="1" ht="15.6" spans="1:9">
      <c r="A1326" s="273">
        <v>10</v>
      </c>
      <c r="B1326" s="21" t="s">
        <v>81</v>
      </c>
      <c r="C1326" s="23">
        <v>41.3</v>
      </c>
      <c r="D1326" s="24"/>
      <c r="E1326" s="24"/>
      <c r="F1326" s="273"/>
      <c r="G1326" s="273"/>
      <c r="H1326" s="277"/>
      <c r="I1326" s="273"/>
    </row>
    <row r="1327" s="267" customFormat="1" ht="15.6" spans="1:9">
      <c r="A1327" s="273"/>
      <c r="B1327" s="25" t="s">
        <v>573</v>
      </c>
      <c r="C1327" s="26">
        <v>120</v>
      </c>
      <c r="D1327" s="26"/>
      <c r="E1327" s="26"/>
      <c r="F1327" s="273"/>
      <c r="G1327" s="273"/>
      <c r="H1327" s="277"/>
      <c r="I1327" s="273"/>
    </row>
    <row r="1328" s="267" customFormat="1" ht="15.6" spans="1:9">
      <c r="A1328" s="273"/>
      <c r="B1328" s="25" t="s">
        <v>40</v>
      </c>
      <c r="C1328" s="26" t="s">
        <v>41</v>
      </c>
      <c r="D1328" s="26"/>
      <c r="E1328" s="26"/>
      <c r="F1328" s="273"/>
      <c r="G1328" s="273"/>
      <c r="H1328" s="277"/>
      <c r="I1328" s="273"/>
    </row>
    <row r="1329" s="267" customFormat="1" ht="15.6" spans="1:9">
      <c r="A1329" s="273"/>
      <c r="B1329" s="25"/>
      <c r="C1329" s="13" t="s">
        <v>42</v>
      </c>
      <c r="D1329" s="13" t="s">
        <v>43</v>
      </c>
      <c r="E1329" s="13" t="s">
        <v>44</v>
      </c>
      <c r="F1329" s="273"/>
      <c r="G1329" s="273"/>
      <c r="H1329" s="277"/>
      <c r="I1329" s="273"/>
    </row>
    <row r="1330" s="267" customFormat="1" ht="15.6" spans="1:9">
      <c r="A1330" s="273">
        <v>11</v>
      </c>
      <c r="B1330" s="15" t="s">
        <v>191</v>
      </c>
      <c r="C1330" s="16"/>
      <c r="D1330" s="16"/>
      <c r="E1330" s="18">
        <v>992.3</v>
      </c>
      <c r="F1330" s="273"/>
      <c r="G1330" s="273"/>
      <c r="H1330" s="277"/>
      <c r="I1330" s="273"/>
    </row>
    <row r="1331" s="267" customFormat="1" ht="15.6" spans="1:9">
      <c r="A1331" s="273"/>
      <c r="B1331" s="25" t="s">
        <v>40</v>
      </c>
      <c r="C1331" s="26" t="s">
        <v>46</v>
      </c>
      <c r="D1331" s="273"/>
      <c r="E1331" s="273"/>
      <c r="F1331" s="273"/>
      <c r="G1331" s="273"/>
      <c r="H1331" s="277"/>
      <c r="I1331" s="273"/>
    </row>
    <row r="1332" s="267" customFormat="1" ht="15.6" spans="1:9">
      <c r="A1332" s="273"/>
      <c r="B1332" s="25"/>
      <c r="C1332" s="26" t="s">
        <v>47</v>
      </c>
      <c r="D1332" s="273"/>
      <c r="E1332" s="273"/>
      <c r="F1332" s="273"/>
      <c r="G1332" s="273"/>
      <c r="H1332" s="277"/>
      <c r="I1332" s="273"/>
    </row>
    <row r="1333" s="267" customFormat="1" ht="15.6" spans="1:9">
      <c r="A1333" s="273">
        <v>12</v>
      </c>
      <c r="B1333" s="27" t="s">
        <v>48</v>
      </c>
      <c r="C1333" s="18">
        <v>57.7</v>
      </c>
      <c r="D1333" s="273"/>
      <c r="E1333" s="273"/>
      <c r="F1333" s="273"/>
      <c r="G1333" s="273"/>
      <c r="H1333" s="277"/>
      <c r="I1333" s="273"/>
    </row>
    <row r="1334" s="267" customFormat="1" ht="15.6" spans="1:9">
      <c r="A1334" s="273"/>
      <c r="B1334" s="12" t="s">
        <v>6</v>
      </c>
      <c r="C1334" s="26" t="s">
        <v>49</v>
      </c>
      <c r="D1334" s="26"/>
      <c r="E1334" s="26"/>
      <c r="F1334" s="273"/>
      <c r="G1334" s="273"/>
      <c r="H1334" s="277"/>
      <c r="I1334" s="273"/>
    </row>
    <row r="1335" s="267" customFormat="1" ht="15.6" spans="1:9">
      <c r="A1335" s="273"/>
      <c r="B1335" s="15" t="s">
        <v>50</v>
      </c>
      <c r="C1335" s="26">
        <v>100</v>
      </c>
      <c r="D1335" s="26">
        <v>200</v>
      </c>
      <c r="E1335" s="26" t="s">
        <v>51</v>
      </c>
      <c r="F1335" s="273"/>
      <c r="G1335" s="273"/>
      <c r="H1335" s="277"/>
      <c r="I1335" s="273"/>
    </row>
    <row r="1336" s="267" customFormat="1" ht="15.6" spans="1:9">
      <c r="A1336" s="273">
        <v>14</v>
      </c>
      <c r="B1336" s="17" t="s">
        <v>84</v>
      </c>
      <c r="C1336" s="43"/>
      <c r="D1336" s="43"/>
      <c r="E1336" s="18">
        <v>3</v>
      </c>
      <c r="F1336" s="273"/>
      <c r="G1336" s="273"/>
      <c r="H1336" s="277"/>
      <c r="I1336" s="273"/>
    </row>
    <row r="1337" s="267" customFormat="1" ht="15.6" spans="1:9">
      <c r="A1337" s="273">
        <v>15</v>
      </c>
      <c r="B1337" s="17" t="s">
        <v>53</v>
      </c>
      <c r="C1337" s="43"/>
      <c r="D1337" s="18">
        <v>5</v>
      </c>
      <c r="E1337" s="18">
        <v>8</v>
      </c>
      <c r="F1337" s="273"/>
      <c r="G1337" s="273"/>
      <c r="H1337" s="277"/>
      <c r="I1337" s="273"/>
    </row>
    <row r="1338" s="267" customFormat="1" ht="15.6" spans="1:9">
      <c r="A1338" s="273">
        <v>16</v>
      </c>
      <c r="B1338" s="17" t="s">
        <v>169</v>
      </c>
      <c r="C1338" s="43"/>
      <c r="D1338" s="18">
        <v>15</v>
      </c>
      <c r="E1338" s="43"/>
      <c r="F1338" s="273"/>
      <c r="G1338" s="273"/>
      <c r="H1338" s="277"/>
      <c r="I1338" s="273"/>
    </row>
    <row r="1339" s="267" customFormat="1" ht="15.6" spans="1:9">
      <c r="A1339" s="273">
        <v>17</v>
      </c>
      <c r="B1339" s="17" t="s">
        <v>55</v>
      </c>
      <c r="C1339" s="43"/>
      <c r="D1339" s="18">
        <v>1</v>
      </c>
      <c r="E1339" s="18">
        <v>3</v>
      </c>
      <c r="F1339" s="273"/>
      <c r="G1339" s="273"/>
      <c r="H1339" s="277"/>
      <c r="I1339" s="273"/>
    </row>
    <row r="1340" s="267" customFormat="1" ht="31.2" spans="1:9">
      <c r="A1340" s="273" t="s">
        <v>574</v>
      </c>
      <c r="B1340" s="273"/>
      <c r="C1340" s="273"/>
      <c r="D1340" s="273"/>
      <c r="E1340" s="273"/>
      <c r="F1340" s="273"/>
      <c r="G1340" s="273"/>
      <c r="H1340" s="284" t="s">
        <v>575</v>
      </c>
      <c r="I1340" s="275" t="s">
        <v>4</v>
      </c>
    </row>
    <row r="1341" s="267" customFormat="1" ht="15.6" spans="1:9">
      <c r="A1341" s="276" t="s">
        <v>5</v>
      </c>
      <c r="B1341" s="12" t="s">
        <v>6</v>
      </c>
      <c r="C1341" s="13" t="s">
        <v>15</v>
      </c>
      <c r="D1341" s="13"/>
      <c r="E1341" s="13"/>
      <c r="F1341" s="13"/>
      <c r="G1341" s="13"/>
      <c r="H1341" s="277"/>
      <c r="I1341" s="273"/>
    </row>
    <row r="1342" s="267" customFormat="1" ht="15.6" spans="1:9">
      <c r="A1342" s="273"/>
      <c r="B1342" s="15" t="s">
        <v>16</v>
      </c>
      <c r="C1342" s="13" t="s">
        <v>17</v>
      </c>
      <c r="D1342" s="13" t="s">
        <v>18</v>
      </c>
      <c r="E1342" s="13" t="s">
        <v>19</v>
      </c>
      <c r="F1342" s="13" t="s">
        <v>20</v>
      </c>
      <c r="G1342" s="13" t="s">
        <v>21</v>
      </c>
      <c r="H1342" s="277"/>
      <c r="I1342" s="273"/>
    </row>
    <row r="1343" s="267" customFormat="1" ht="15.6" spans="1:9">
      <c r="A1343" s="273">
        <v>1</v>
      </c>
      <c r="B1343" s="15" t="s">
        <v>60</v>
      </c>
      <c r="C1343" s="43"/>
      <c r="D1343" s="18">
        <v>6</v>
      </c>
      <c r="E1343" s="43"/>
      <c r="F1343" s="43"/>
      <c r="G1343" s="43"/>
      <c r="H1343" s="277"/>
      <c r="I1343" s="273"/>
    </row>
    <row r="1344" s="267" customFormat="1" ht="15.6" spans="1:9">
      <c r="A1344" s="273"/>
      <c r="B1344" s="12" t="s">
        <v>6</v>
      </c>
      <c r="C1344" s="13" t="s">
        <v>24</v>
      </c>
      <c r="D1344" s="13"/>
      <c r="E1344" s="13"/>
      <c r="F1344" s="13"/>
      <c r="G1344" s="13"/>
      <c r="H1344" s="277"/>
      <c r="I1344" s="273"/>
    </row>
    <row r="1345" s="267" customFormat="1" ht="15.6" spans="1:9">
      <c r="A1345" s="273"/>
      <c r="B1345" s="15" t="s">
        <v>16</v>
      </c>
      <c r="C1345" s="13" t="s">
        <v>17</v>
      </c>
      <c r="D1345" s="13" t="s">
        <v>18</v>
      </c>
      <c r="E1345" s="13" t="s">
        <v>19</v>
      </c>
      <c r="F1345" s="13" t="s">
        <v>20</v>
      </c>
      <c r="G1345" s="13" t="s">
        <v>21</v>
      </c>
      <c r="H1345" s="277"/>
      <c r="I1345" s="273"/>
    </row>
    <row r="1346" s="267" customFormat="1" ht="15.6" spans="1:9">
      <c r="A1346" s="273">
        <v>2</v>
      </c>
      <c r="B1346" s="17" t="s">
        <v>124</v>
      </c>
      <c r="C1346" s="43"/>
      <c r="D1346" s="43"/>
      <c r="E1346" s="18">
        <v>10</v>
      </c>
      <c r="F1346" s="18">
        <v>2</v>
      </c>
      <c r="G1346" s="43"/>
      <c r="H1346" s="277"/>
      <c r="I1346" s="273"/>
    </row>
    <row r="1347" s="267" customFormat="1" ht="15.6" spans="1:9">
      <c r="A1347" s="273"/>
      <c r="B1347" s="19" t="s">
        <v>6</v>
      </c>
      <c r="C1347" s="20" t="s">
        <v>7</v>
      </c>
      <c r="D1347" s="20"/>
      <c r="E1347" s="20"/>
      <c r="F1347" s="273"/>
      <c r="G1347" s="273"/>
      <c r="H1347" s="277"/>
      <c r="I1347" s="273"/>
    </row>
    <row r="1348" s="267" customFormat="1" ht="15.6" spans="1:9">
      <c r="A1348" s="273"/>
      <c r="B1348" s="19"/>
      <c r="C1348" s="20"/>
      <c r="D1348" s="20"/>
      <c r="E1348" s="20"/>
      <c r="F1348" s="273"/>
      <c r="G1348" s="273"/>
      <c r="H1348" s="277"/>
      <c r="I1348" s="273"/>
    </row>
    <row r="1349" s="267" customFormat="1" ht="15.6" spans="1:9">
      <c r="A1349" s="273"/>
      <c r="B1349" s="21" t="s">
        <v>8</v>
      </c>
      <c r="C1349" s="22" t="s">
        <v>9</v>
      </c>
      <c r="D1349" s="22" t="s">
        <v>10</v>
      </c>
      <c r="E1349" s="22" t="s">
        <v>11</v>
      </c>
      <c r="F1349" s="273"/>
      <c r="G1349" s="273"/>
      <c r="H1349" s="277"/>
      <c r="I1349" s="273"/>
    </row>
    <row r="1350" s="267" customFormat="1" ht="15.6" spans="1:9">
      <c r="A1350" s="273">
        <v>3</v>
      </c>
      <c r="B1350" s="21" t="s">
        <v>111</v>
      </c>
      <c r="C1350" s="23">
        <v>21.7</v>
      </c>
      <c r="D1350" s="24"/>
      <c r="E1350" s="24"/>
      <c r="F1350" s="273"/>
      <c r="G1350" s="273"/>
      <c r="H1350" s="277"/>
      <c r="I1350" s="273"/>
    </row>
    <row r="1351" s="267" customFormat="1" ht="15.6" spans="1:9">
      <c r="A1351" s="273">
        <v>4</v>
      </c>
      <c r="B1351" s="21" t="s">
        <v>91</v>
      </c>
      <c r="C1351" s="23">
        <v>43</v>
      </c>
      <c r="D1351" s="24"/>
      <c r="E1351" s="24"/>
      <c r="F1351" s="273"/>
      <c r="G1351" s="273"/>
      <c r="H1351" s="277"/>
      <c r="I1351" s="273"/>
    </row>
    <row r="1352" s="267" customFormat="1" ht="15.6" spans="1:9">
      <c r="A1352" s="273"/>
      <c r="B1352" s="25" t="s">
        <v>178</v>
      </c>
      <c r="C1352" s="26">
        <v>121</v>
      </c>
      <c r="D1352" s="26"/>
      <c r="E1352" s="26"/>
      <c r="F1352" s="273"/>
      <c r="G1352" s="273"/>
      <c r="H1352" s="277"/>
      <c r="I1352" s="273"/>
    </row>
    <row r="1353" s="267" customFormat="1" ht="15.6" spans="1:9">
      <c r="A1353" s="273"/>
      <c r="B1353" s="25" t="s">
        <v>40</v>
      </c>
      <c r="C1353" s="26" t="s">
        <v>41</v>
      </c>
      <c r="D1353" s="26"/>
      <c r="E1353" s="26"/>
      <c r="F1353" s="273"/>
      <c r="G1353" s="273"/>
      <c r="H1353" s="277"/>
      <c r="I1353" s="273"/>
    </row>
    <row r="1354" s="267" customFormat="1" ht="15.6" spans="1:9">
      <c r="A1354" s="273"/>
      <c r="B1354" s="25"/>
      <c r="C1354" s="13" t="s">
        <v>42</v>
      </c>
      <c r="D1354" s="13" t="s">
        <v>43</v>
      </c>
      <c r="E1354" s="13" t="s">
        <v>44</v>
      </c>
      <c r="F1354" s="273"/>
      <c r="G1354" s="273"/>
      <c r="H1354" s="277"/>
      <c r="I1354" s="273"/>
    </row>
    <row r="1355" s="267" customFormat="1" ht="15.6" spans="1:9">
      <c r="A1355" s="273">
        <v>5</v>
      </c>
      <c r="B1355" s="15" t="s">
        <v>191</v>
      </c>
      <c r="C1355" s="16"/>
      <c r="D1355" s="16"/>
      <c r="E1355" s="18">
        <v>131</v>
      </c>
      <c r="F1355" s="273"/>
      <c r="G1355" s="273"/>
      <c r="H1355" s="277"/>
      <c r="I1355" s="273"/>
    </row>
    <row r="1356" s="267" customFormat="1" ht="15.6" spans="1:9">
      <c r="A1356" s="273"/>
      <c r="B1356" s="12" t="s">
        <v>6</v>
      </c>
      <c r="C1356" s="26" t="s">
        <v>49</v>
      </c>
      <c r="D1356" s="26"/>
      <c r="E1356" s="26"/>
      <c r="F1356" s="273"/>
      <c r="G1356" s="273"/>
      <c r="H1356" s="277"/>
      <c r="I1356" s="273"/>
    </row>
    <row r="1357" s="267" customFormat="1" ht="15.6" spans="1:9">
      <c r="A1357" s="273"/>
      <c r="B1357" s="15" t="s">
        <v>50</v>
      </c>
      <c r="C1357" s="26">
        <v>100</v>
      </c>
      <c r="D1357" s="26">
        <v>200</v>
      </c>
      <c r="E1357" s="26" t="s">
        <v>51</v>
      </c>
      <c r="F1357" s="273"/>
      <c r="G1357" s="273"/>
      <c r="H1357" s="277"/>
      <c r="I1357" s="273"/>
    </row>
    <row r="1358" s="267" customFormat="1" ht="15.6" spans="1:9">
      <c r="A1358" s="273">
        <v>7</v>
      </c>
      <c r="B1358" s="17" t="s">
        <v>52</v>
      </c>
      <c r="C1358" s="43"/>
      <c r="D1358" s="18">
        <v>5</v>
      </c>
      <c r="E1358" s="43"/>
      <c r="F1358" s="273"/>
      <c r="G1358" s="273"/>
      <c r="H1358" s="277"/>
      <c r="I1358" s="273"/>
    </row>
    <row r="1359" s="267" customFormat="1" ht="31.2" spans="1:9">
      <c r="A1359" s="273" t="s">
        <v>576</v>
      </c>
      <c r="B1359" s="273"/>
      <c r="C1359" s="273"/>
      <c r="D1359" s="273"/>
      <c r="E1359" s="273"/>
      <c r="F1359" s="273"/>
      <c r="G1359" s="273"/>
      <c r="H1359" s="274" t="s">
        <v>577</v>
      </c>
      <c r="I1359" s="275" t="s">
        <v>4</v>
      </c>
    </row>
    <row r="1360" s="267" customFormat="1" ht="15.6" spans="1:9">
      <c r="A1360" s="276" t="s">
        <v>5</v>
      </c>
      <c r="B1360" s="25" t="s">
        <v>40</v>
      </c>
      <c r="C1360" s="26" t="s">
        <v>41</v>
      </c>
      <c r="D1360" s="26"/>
      <c r="E1360" s="26"/>
      <c r="F1360" s="273"/>
      <c r="G1360" s="273"/>
      <c r="H1360" s="277"/>
      <c r="I1360" s="273"/>
    </row>
    <row r="1361" s="267" customFormat="1" ht="15.6" spans="1:9">
      <c r="A1361" s="273"/>
      <c r="B1361" s="25"/>
      <c r="C1361" s="13" t="s">
        <v>42</v>
      </c>
      <c r="D1361" s="13" t="s">
        <v>43</v>
      </c>
      <c r="E1361" s="13" t="s">
        <v>44</v>
      </c>
      <c r="F1361" s="273"/>
      <c r="G1361" s="273"/>
      <c r="H1361" s="277"/>
      <c r="I1361" s="273"/>
    </row>
    <row r="1362" s="267" customFormat="1" ht="15.6" spans="1:9">
      <c r="A1362" s="273">
        <v>1</v>
      </c>
      <c r="B1362" s="15" t="s">
        <v>191</v>
      </c>
      <c r="C1362" s="16"/>
      <c r="D1362" s="16"/>
      <c r="E1362" s="18">
        <v>227</v>
      </c>
      <c r="F1362" s="273"/>
      <c r="G1362" s="273"/>
      <c r="H1362" s="277"/>
      <c r="I1362" s="273"/>
    </row>
    <row r="1363" s="267" customFormat="1" ht="15.6" spans="1:9">
      <c r="A1363" s="273"/>
      <c r="B1363" s="19" t="s">
        <v>6</v>
      </c>
      <c r="C1363" s="20" t="s">
        <v>7</v>
      </c>
      <c r="D1363" s="20"/>
      <c r="E1363" s="20"/>
      <c r="F1363" s="273"/>
      <c r="G1363" s="273"/>
      <c r="H1363" s="277"/>
      <c r="I1363" s="273"/>
    </row>
    <row r="1364" s="267" customFormat="1" ht="15.6" spans="1:9">
      <c r="A1364" s="273"/>
      <c r="B1364" s="19"/>
      <c r="C1364" s="20"/>
      <c r="D1364" s="20"/>
      <c r="E1364" s="20"/>
      <c r="F1364" s="273"/>
      <c r="G1364" s="273"/>
      <c r="H1364" s="277"/>
      <c r="I1364" s="273"/>
    </row>
    <row r="1365" s="267" customFormat="1" ht="15.6" spans="1:9">
      <c r="A1365" s="273"/>
      <c r="B1365" s="21" t="s">
        <v>8</v>
      </c>
      <c r="C1365" s="22" t="s">
        <v>9</v>
      </c>
      <c r="D1365" s="22" t="s">
        <v>10</v>
      </c>
      <c r="E1365" s="22" t="s">
        <v>11</v>
      </c>
      <c r="F1365" s="273"/>
      <c r="G1365" s="273"/>
      <c r="H1365" s="277"/>
      <c r="I1365" s="273"/>
    </row>
    <row r="1366" s="267" customFormat="1" ht="15.6" spans="1:9">
      <c r="A1366" s="273"/>
      <c r="B1366" s="25" t="s">
        <v>128</v>
      </c>
      <c r="C1366" s="26">
        <v>197.2</v>
      </c>
      <c r="D1366" s="26"/>
      <c r="E1366" s="26"/>
      <c r="F1366" s="273"/>
      <c r="G1366" s="273"/>
      <c r="H1366" s="277"/>
      <c r="I1366" s="273"/>
    </row>
    <row r="1367" s="267" customFormat="1" ht="31.2" spans="1:9">
      <c r="A1367" s="279" t="s">
        <v>578</v>
      </c>
      <c r="B1367" s="280"/>
      <c r="C1367" s="280"/>
      <c r="D1367" s="280"/>
      <c r="E1367" s="280"/>
      <c r="F1367" s="280"/>
      <c r="G1367" s="281"/>
      <c r="H1367" s="274" t="s">
        <v>579</v>
      </c>
      <c r="I1367" s="275" t="s">
        <v>4</v>
      </c>
    </row>
    <row r="1368" s="267" customFormat="1" ht="15.6" spans="1:9">
      <c r="A1368" s="276" t="s">
        <v>5</v>
      </c>
      <c r="B1368" s="19" t="s">
        <v>6</v>
      </c>
      <c r="C1368" s="20" t="s">
        <v>7</v>
      </c>
      <c r="D1368" s="20"/>
      <c r="E1368" s="20"/>
      <c r="F1368" s="273"/>
      <c r="G1368" s="273"/>
      <c r="H1368" s="277"/>
      <c r="I1368" s="273"/>
    </row>
    <row r="1369" s="267" customFormat="1" ht="15.6" spans="1:9">
      <c r="A1369" s="273"/>
      <c r="B1369" s="19"/>
      <c r="C1369" s="20"/>
      <c r="D1369" s="20"/>
      <c r="E1369" s="20"/>
      <c r="F1369" s="273"/>
      <c r="G1369" s="273"/>
      <c r="H1369" s="277"/>
      <c r="I1369" s="273"/>
    </row>
    <row r="1370" s="267" customFormat="1" ht="15.6" spans="1:9">
      <c r="A1370" s="273"/>
      <c r="B1370" s="21" t="s">
        <v>8</v>
      </c>
      <c r="C1370" s="22" t="s">
        <v>9</v>
      </c>
      <c r="D1370" s="22" t="s">
        <v>10</v>
      </c>
      <c r="E1370" s="22" t="s">
        <v>11</v>
      </c>
      <c r="F1370" s="273"/>
      <c r="G1370" s="273"/>
      <c r="H1370" s="277"/>
      <c r="I1370" s="273"/>
    </row>
    <row r="1371" s="267" customFormat="1" ht="15.6" spans="1:9">
      <c r="A1371" s="273">
        <v>1</v>
      </c>
      <c r="B1371" s="21" t="s">
        <v>91</v>
      </c>
      <c r="C1371" s="23">
        <v>682.5</v>
      </c>
      <c r="D1371" s="24"/>
      <c r="E1371" s="24"/>
      <c r="F1371" s="273"/>
      <c r="G1371" s="273"/>
      <c r="H1371" s="277"/>
      <c r="I1371" s="273"/>
    </row>
    <row r="1372" s="267" customFormat="1" ht="31.2" spans="1:9">
      <c r="A1372" s="273" t="s">
        <v>580</v>
      </c>
      <c r="B1372" s="273"/>
      <c r="C1372" s="273"/>
      <c r="D1372" s="273"/>
      <c r="E1372" s="273"/>
      <c r="F1372" s="273"/>
      <c r="G1372" s="273"/>
      <c r="H1372" s="284" t="s">
        <v>581</v>
      </c>
      <c r="I1372" s="275" t="s">
        <v>4</v>
      </c>
    </row>
    <row r="1373" s="267" customFormat="1" ht="15.6" spans="1:9">
      <c r="A1373" s="276" t="s">
        <v>5</v>
      </c>
      <c r="B1373" s="12" t="s">
        <v>6</v>
      </c>
      <c r="C1373" s="13" t="s">
        <v>15</v>
      </c>
      <c r="D1373" s="13"/>
      <c r="E1373" s="13"/>
      <c r="F1373" s="13"/>
      <c r="G1373" s="13"/>
      <c r="H1373" s="277"/>
      <c r="I1373" s="273"/>
    </row>
    <row r="1374" s="267" customFormat="1" ht="15.6" spans="1:9">
      <c r="A1374" s="273"/>
      <c r="B1374" s="15" t="s">
        <v>16</v>
      </c>
      <c r="C1374" s="13" t="s">
        <v>17</v>
      </c>
      <c r="D1374" s="13" t="s">
        <v>18</v>
      </c>
      <c r="E1374" s="13" t="s">
        <v>19</v>
      </c>
      <c r="F1374" s="13" t="s">
        <v>20</v>
      </c>
      <c r="G1374" s="13" t="s">
        <v>21</v>
      </c>
      <c r="H1374" s="277"/>
      <c r="I1374" s="273"/>
    </row>
    <row r="1375" s="267" customFormat="1" ht="15.6" spans="1:9">
      <c r="A1375" s="273">
        <v>1</v>
      </c>
      <c r="B1375" s="15" t="s">
        <v>23</v>
      </c>
      <c r="C1375" s="43"/>
      <c r="D1375" s="43"/>
      <c r="E1375" s="43"/>
      <c r="F1375" s="18">
        <v>1</v>
      </c>
      <c r="G1375" s="43"/>
      <c r="H1375" s="277"/>
      <c r="I1375" s="273"/>
    </row>
    <row r="1376" s="267" customFormat="1" ht="15.6" spans="1:9">
      <c r="A1376" s="273"/>
      <c r="B1376" s="12" t="s">
        <v>6</v>
      </c>
      <c r="C1376" s="13" t="s">
        <v>24</v>
      </c>
      <c r="D1376" s="13"/>
      <c r="E1376" s="13"/>
      <c r="F1376" s="13"/>
      <c r="G1376" s="13"/>
      <c r="H1376" s="277"/>
      <c r="I1376" s="273"/>
    </row>
    <row r="1377" s="267" customFormat="1" ht="15.6" spans="1:9">
      <c r="A1377" s="273"/>
      <c r="B1377" s="15" t="s">
        <v>16</v>
      </c>
      <c r="C1377" s="13" t="s">
        <v>17</v>
      </c>
      <c r="D1377" s="13" t="s">
        <v>18</v>
      </c>
      <c r="E1377" s="13" t="s">
        <v>19</v>
      </c>
      <c r="F1377" s="13" t="s">
        <v>20</v>
      </c>
      <c r="G1377" s="13" t="s">
        <v>21</v>
      </c>
      <c r="H1377" s="277"/>
      <c r="I1377" s="273"/>
    </row>
    <row r="1378" s="267" customFormat="1" ht="15.6" spans="1:9">
      <c r="A1378" s="273">
        <v>2</v>
      </c>
      <c r="B1378" s="17" t="s">
        <v>102</v>
      </c>
      <c r="C1378" s="43"/>
      <c r="D1378" s="18">
        <v>3</v>
      </c>
      <c r="E1378" s="43"/>
      <c r="F1378" s="43"/>
      <c r="G1378" s="43"/>
      <c r="H1378" s="277"/>
      <c r="I1378" s="273"/>
    </row>
    <row r="1379" s="267" customFormat="1" ht="15.6" spans="1:9">
      <c r="A1379" s="273">
        <v>3</v>
      </c>
      <c r="B1379" s="17" t="s">
        <v>107</v>
      </c>
      <c r="C1379" s="43"/>
      <c r="D1379" s="18">
        <v>2</v>
      </c>
      <c r="E1379" s="43"/>
      <c r="F1379" s="43"/>
      <c r="G1379" s="43"/>
      <c r="H1379" s="277"/>
      <c r="I1379" s="273"/>
    </row>
    <row r="1380" s="267" customFormat="1" ht="15.6" spans="1:9">
      <c r="A1380" s="273">
        <v>4</v>
      </c>
      <c r="B1380" s="17" t="s">
        <v>582</v>
      </c>
      <c r="C1380" s="18">
        <v>2</v>
      </c>
      <c r="D1380" s="18">
        <v>7</v>
      </c>
      <c r="E1380" s="43"/>
      <c r="F1380" s="43"/>
      <c r="G1380" s="43"/>
      <c r="H1380" s="277"/>
      <c r="I1380" s="273"/>
    </row>
    <row r="1381" s="267" customFormat="1" ht="15.6" spans="1:9">
      <c r="A1381" s="273"/>
      <c r="B1381" s="12" t="s">
        <v>6</v>
      </c>
      <c r="C1381" s="13" t="s">
        <v>30</v>
      </c>
      <c r="D1381" s="13"/>
      <c r="E1381" s="13"/>
      <c r="F1381" s="13"/>
      <c r="G1381" s="273"/>
      <c r="H1381" s="277"/>
      <c r="I1381" s="273"/>
    </row>
    <row r="1382" s="267" customFormat="1" ht="15.6" spans="1:9">
      <c r="A1382" s="273"/>
      <c r="B1382" s="15" t="s">
        <v>8</v>
      </c>
      <c r="C1382" s="13">
        <v>100</v>
      </c>
      <c r="D1382" s="13">
        <v>200</v>
      </c>
      <c r="E1382" s="13">
        <v>300</v>
      </c>
      <c r="F1382" s="13" t="s">
        <v>31</v>
      </c>
      <c r="G1382" s="273"/>
      <c r="H1382" s="277"/>
      <c r="I1382" s="273"/>
    </row>
    <row r="1383" s="267" customFormat="1" ht="15.6" spans="1:9">
      <c r="A1383" s="273">
        <v>5</v>
      </c>
      <c r="B1383" s="17" t="s">
        <v>348</v>
      </c>
      <c r="C1383" s="18">
        <v>1</v>
      </c>
      <c r="D1383" s="18">
        <v>1</v>
      </c>
      <c r="E1383" s="43"/>
      <c r="F1383" s="43"/>
      <c r="G1383" s="273"/>
      <c r="H1383" s="277"/>
      <c r="I1383" s="273"/>
    </row>
    <row r="1384" s="267" customFormat="1" ht="15.6" spans="1:9">
      <c r="A1384" s="273">
        <v>6</v>
      </c>
      <c r="B1384" s="17" t="s">
        <v>583</v>
      </c>
      <c r="C1384" s="43"/>
      <c r="D1384" s="18">
        <v>1</v>
      </c>
      <c r="E1384" s="43"/>
      <c r="F1384" s="43"/>
      <c r="G1384" s="273"/>
      <c r="H1384" s="277"/>
      <c r="I1384" s="273"/>
    </row>
    <row r="1385" s="267" customFormat="1" ht="15.6" spans="1:9">
      <c r="A1385" s="273">
        <v>7</v>
      </c>
      <c r="B1385" s="17" t="s">
        <v>39</v>
      </c>
      <c r="C1385" s="43"/>
      <c r="D1385" s="18">
        <v>1</v>
      </c>
      <c r="E1385" s="43"/>
      <c r="F1385" s="43"/>
      <c r="G1385" s="273"/>
      <c r="H1385" s="277"/>
      <c r="I1385" s="273"/>
    </row>
    <row r="1386" s="267" customFormat="1" ht="15.6" spans="1:9">
      <c r="A1386" s="273">
        <v>8</v>
      </c>
      <c r="B1386" s="17" t="s">
        <v>584</v>
      </c>
      <c r="C1386" s="43"/>
      <c r="D1386" s="18">
        <v>1</v>
      </c>
      <c r="E1386" s="43"/>
      <c r="F1386" s="43"/>
      <c r="G1386" s="273"/>
      <c r="H1386" s="277"/>
      <c r="I1386" s="273"/>
    </row>
    <row r="1387" s="267" customFormat="1" ht="15.6" spans="1:9">
      <c r="A1387" s="273"/>
      <c r="B1387" s="12" t="s">
        <v>6</v>
      </c>
      <c r="C1387" s="13" t="s">
        <v>35</v>
      </c>
      <c r="D1387" s="13"/>
      <c r="E1387" s="13"/>
      <c r="F1387" s="13"/>
      <c r="G1387" s="273"/>
      <c r="H1387" s="277"/>
      <c r="I1387" s="273"/>
    </row>
    <row r="1388" s="267" customFormat="1" ht="15.6" spans="1:9">
      <c r="A1388" s="273"/>
      <c r="B1388" s="15" t="s">
        <v>8</v>
      </c>
      <c r="C1388" s="13">
        <v>100</v>
      </c>
      <c r="D1388" s="13">
        <v>200</v>
      </c>
      <c r="E1388" s="13">
        <v>300</v>
      </c>
      <c r="F1388" s="13" t="s">
        <v>31</v>
      </c>
      <c r="G1388" s="273"/>
      <c r="H1388" s="277"/>
      <c r="I1388" s="273"/>
    </row>
    <row r="1389" s="267" customFormat="1" ht="15.6" spans="1:9">
      <c r="A1389" s="273">
        <v>9</v>
      </c>
      <c r="B1389" s="17" t="s">
        <v>81</v>
      </c>
      <c r="C1389" s="18">
        <v>3</v>
      </c>
      <c r="D1389" s="18">
        <v>1</v>
      </c>
      <c r="E1389" s="43"/>
      <c r="F1389" s="43"/>
      <c r="G1389" s="273"/>
      <c r="H1389" s="277"/>
      <c r="I1389" s="273"/>
    </row>
    <row r="1390" s="267" customFormat="1" ht="15.6" spans="1:9">
      <c r="A1390" s="273">
        <v>10</v>
      </c>
      <c r="B1390" s="17" t="s">
        <v>585</v>
      </c>
      <c r="C1390" s="18">
        <v>2</v>
      </c>
      <c r="D1390" s="43"/>
      <c r="E1390" s="43"/>
      <c r="F1390" s="43"/>
      <c r="G1390" s="273"/>
      <c r="H1390" s="277"/>
      <c r="I1390" s="273"/>
    </row>
    <row r="1391" s="267" customFormat="1" ht="15.6" spans="1:9">
      <c r="A1391" s="273"/>
      <c r="B1391" s="19" t="s">
        <v>6</v>
      </c>
      <c r="C1391" s="20" t="s">
        <v>7</v>
      </c>
      <c r="D1391" s="20"/>
      <c r="E1391" s="20"/>
      <c r="F1391" s="273"/>
      <c r="G1391" s="273"/>
      <c r="H1391" s="277"/>
      <c r="I1391" s="273"/>
    </row>
    <row r="1392" s="267" customFormat="1" ht="15.6" spans="1:9">
      <c r="A1392" s="273"/>
      <c r="B1392" s="19"/>
      <c r="C1392" s="20"/>
      <c r="D1392" s="20"/>
      <c r="E1392" s="20"/>
      <c r="F1392" s="273"/>
      <c r="G1392" s="273"/>
      <c r="H1392" s="277"/>
      <c r="I1392" s="273"/>
    </row>
    <row r="1393" s="267" customFormat="1" ht="15.6" spans="1:9">
      <c r="A1393" s="273"/>
      <c r="B1393" s="21" t="s">
        <v>8</v>
      </c>
      <c r="C1393" s="22" t="s">
        <v>9</v>
      </c>
      <c r="D1393" s="22" t="s">
        <v>10</v>
      </c>
      <c r="E1393" s="22" t="s">
        <v>11</v>
      </c>
      <c r="F1393" s="273"/>
      <c r="G1393" s="273"/>
      <c r="H1393" s="277"/>
      <c r="I1393" s="273"/>
    </row>
    <row r="1394" s="267" customFormat="1" ht="15.6" spans="1:9">
      <c r="A1394" s="273">
        <v>11</v>
      </c>
      <c r="B1394" s="21" t="s">
        <v>39</v>
      </c>
      <c r="C1394" s="23">
        <v>7.9</v>
      </c>
      <c r="D1394" s="24"/>
      <c r="E1394" s="24"/>
      <c r="F1394" s="273"/>
      <c r="G1394" s="273"/>
      <c r="H1394" s="277"/>
      <c r="I1394" s="273"/>
    </row>
    <row r="1395" s="267" customFormat="1" ht="15.6" spans="1:9">
      <c r="A1395" s="273">
        <v>12</v>
      </c>
      <c r="B1395" s="21" t="s">
        <v>91</v>
      </c>
      <c r="C1395" s="24"/>
      <c r="D1395" s="24"/>
      <c r="E1395" s="23">
        <v>31.3</v>
      </c>
      <c r="F1395" s="273"/>
      <c r="G1395" s="273"/>
      <c r="H1395" s="277"/>
      <c r="I1395" s="273"/>
    </row>
    <row r="1396" s="267" customFormat="1" ht="15.6" spans="1:9">
      <c r="A1396" s="273">
        <v>13</v>
      </c>
      <c r="B1396" s="21" t="s">
        <v>12</v>
      </c>
      <c r="C1396" s="24"/>
      <c r="D1396" s="24"/>
      <c r="E1396" s="23">
        <v>18.6</v>
      </c>
      <c r="F1396" s="273"/>
      <c r="G1396" s="273"/>
      <c r="H1396" s="277"/>
      <c r="I1396" s="273"/>
    </row>
    <row r="1397" s="267" customFormat="1" ht="15.6" spans="1:9">
      <c r="A1397" s="273">
        <v>14</v>
      </c>
      <c r="B1397" s="21" t="s">
        <v>586</v>
      </c>
      <c r="C1397" s="23">
        <v>8.4</v>
      </c>
      <c r="D1397" s="24"/>
      <c r="E1397" s="24"/>
      <c r="F1397" s="273"/>
      <c r="G1397" s="273"/>
      <c r="H1397" s="277"/>
      <c r="I1397" s="273"/>
    </row>
    <row r="1398" s="267" customFormat="1" ht="15.6" spans="1:9">
      <c r="A1398" s="273"/>
      <c r="B1398" s="25" t="s">
        <v>40</v>
      </c>
      <c r="C1398" s="26" t="s">
        <v>41</v>
      </c>
      <c r="D1398" s="26"/>
      <c r="E1398" s="26"/>
      <c r="F1398" s="273"/>
      <c r="G1398" s="273"/>
      <c r="H1398" s="277"/>
      <c r="I1398" s="273"/>
    </row>
    <row r="1399" s="267" customFormat="1" ht="15.6" spans="1:9">
      <c r="A1399" s="273"/>
      <c r="B1399" s="25"/>
      <c r="C1399" s="13" t="s">
        <v>42</v>
      </c>
      <c r="D1399" s="13" t="s">
        <v>43</v>
      </c>
      <c r="E1399" s="13" t="s">
        <v>44</v>
      </c>
      <c r="F1399" s="273"/>
      <c r="G1399" s="273"/>
      <c r="H1399" s="277"/>
      <c r="I1399" s="273"/>
    </row>
    <row r="1400" s="267" customFormat="1" ht="15.6" spans="1:9">
      <c r="A1400" s="273">
        <v>15</v>
      </c>
      <c r="B1400" s="15" t="s">
        <v>191</v>
      </c>
      <c r="C1400" s="16"/>
      <c r="D1400" s="16"/>
      <c r="E1400" s="18">
        <v>66.5</v>
      </c>
      <c r="F1400" s="273"/>
      <c r="G1400" s="273"/>
      <c r="H1400" s="277"/>
      <c r="I1400" s="273"/>
    </row>
    <row r="1401" s="267" customFormat="1" ht="15.6" spans="1:9">
      <c r="A1401" s="273"/>
      <c r="B1401" s="25" t="s">
        <v>40</v>
      </c>
      <c r="C1401" s="26" t="s">
        <v>46</v>
      </c>
      <c r="D1401" s="273"/>
      <c r="E1401" s="273"/>
      <c r="F1401" s="273"/>
      <c r="G1401" s="273"/>
      <c r="H1401" s="277"/>
      <c r="I1401" s="273"/>
    </row>
    <row r="1402" s="267" customFormat="1" ht="15.6" spans="1:9">
      <c r="A1402" s="273"/>
      <c r="B1402" s="25"/>
      <c r="C1402" s="26" t="s">
        <v>47</v>
      </c>
      <c r="D1402" s="273"/>
      <c r="E1402" s="273"/>
      <c r="F1402" s="273"/>
      <c r="G1402" s="273"/>
      <c r="H1402" s="277"/>
      <c r="I1402" s="273"/>
    </row>
    <row r="1403" s="267" customFormat="1" ht="15.6" spans="1:9">
      <c r="A1403" s="273">
        <v>16</v>
      </c>
      <c r="B1403" s="27" t="s">
        <v>192</v>
      </c>
      <c r="C1403" s="18">
        <v>60.9</v>
      </c>
      <c r="D1403" s="273"/>
      <c r="E1403" s="273"/>
      <c r="F1403" s="273"/>
      <c r="G1403" s="273"/>
      <c r="H1403" s="277"/>
      <c r="I1403" s="273"/>
    </row>
    <row r="1404" s="267" customFormat="1" ht="15.6" spans="1:9">
      <c r="A1404" s="273"/>
      <c r="B1404" s="25" t="s">
        <v>40</v>
      </c>
      <c r="C1404" s="26" t="s">
        <v>287</v>
      </c>
      <c r="D1404" s="26"/>
      <c r="E1404" s="26"/>
      <c r="F1404" s="273"/>
      <c r="G1404" s="273"/>
      <c r="H1404" s="277"/>
      <c r="I1404" s="273"/>
    </row>
    <row r="1405" s="267" customFormat="1" ht="15.6" spans="1:9">
      <c r="A1405" s="273"/>
      <c r="B1405" s="25"/>
      <c r="C1405" s="13" t="s">
        <v>288</v>
      </c>
      <c r="D1405" s="13" t="s">
        <v>268</v>
      </c>
      <c r="E1405" s="13" t="s">
        <v>289</v>
      </c>
      <c r="F1405" s="273"/>
      <c r="G1405" s="273"/>
      <c r="H1405" s="277"/>
      <c r="I1405" s="273"/>
    </row>
    <row r="1406" s="267" customFormat="1" ht="15.6" spans="1:9">
      <c r="A1406" s="273">
        <v>17</v>
      </c>
      <c r="B1406" s="27" t="s">
        <v>268</v>
      </c>
      <c r="C1406" s="16"/>
      <c r="D1406" s="16">
        <v>42</v>
      </c>
      <c r="E1406" s="16"/>
      <c r="F1406" s="273"/>
      <c r="G1406" s="273"/>
      <c r="H1406" s="277"/>
      <c r="I1406" s="273"/>
    </row>
    <row r="1407" s="267" customFormat="1" ht="15.6" spans="1:9">
      <c r="A1407" s="273"/>
      <c r="B1407" s="12" t="s">
        <v>6</v>
      </c>
      <c r="C1407" s="26" t="s">
        <v>49</v>
      </c>
      <c r="D1407" s="26"/>
      <c r="E1407" s="26"/>
      <c r="F1407" s="273"/>
      <c r="G1407" s="273"/>
      <c r="H1407" s="277"/>
      <c r="I1407" s="273"/>
    </row>
    <row r="1408" s="267" customFormat="1" ht="15.6" spans="1:9">
      <c r="A1408" s="273"/>
      <c r="B1408" s="15" t="s">
        <v>50</v>
      </c>
      <c r="C1408" s="26">
        <v>100</v>
      </c>
      <c r="D1408" s="26">
        <v>200</v>
      </c>
      <c r="E1408" s="26" t="s">
        <v>51</v>
      </c>
      <c r="F1408" s="273"/>
      <c r="G1408" s="273"/>
      <c r="H1408" s="277"/>
      <c r="I1408" s="273"/>
    </row>
    <row r="1409" s="267" customFormat="1" ht="15.6" spans="1:9">
      <c r="A1409" s="273">
        <v>18</v>
      </c>
      <c r="B1409" s="17" t="s">
        <v>587</v>
      </c>
      <c r="C1409" s="18">
        <v>1</v>
      </c>
      <c r="D1409" s="43"/>
      <c r="E1409" s="43"/>
      <c r="F1409" s="273"/>
      <c r="G1409" s="273"/>
      <c r="H1409" s="277"/>
      <c r="I1409" s="273"/>
    </row>
    <row r="1410" s="267" customFormat="1" ht="15.6" spans="1:9">
      <c r="A1410" s="273">
        <v>19</v>
      </c>
      <c r="B1410" s="17" t="s">
        <v>53</v>
      </c>
      <c r="C1410" s="43"/>
      <c r="D1410" s="18">
        <v>7</v>
      </c>
      <c r="E1410" s="43"/>
      <c r="F1410" s="273"/>
      <c r="G1410" s="273"/>
      <c r="H1410" s="277"/>
      <c r="I1410" s="273"/>
    </row>
    <row r="1411" s="267" customFormat="1" ht="15.6" spans="1:9">
      <c r="A1411" s="273">
        <v>20</v>
      </c>
      <c r="B1411" s="17" t="s">
        <v>252</v>
      </c>
      <c r="C1411" s="43"/>
      <c r="D1411" s="18">
        <v>2</v>
      </c>
      <c r="E1411" s="43"/>
      <c r="F1411" s="273"/>
      <c r="G1411" s="273"/>
      <c r="H1411" s="277"/>
      <c r="I1411" s="273"/>
    </row>
    <row r="1412" s="267" customFormat="1" ht="15.6" spans="1:9">
      <c r="A1412" s="273">
        <v>21</v>
      </c>
      <c r="B1412" s="17" t="s">
        <v>335</v>
      </c>
      <c r="C1412" s="18">
        <v>2</v>
      </c>
      <c r="D1412" s="43"/>
      <c r="E1412" s="43"/>
      <c r="F1412" s="273"/>
      <c r="G1412" s="273"/>
      <c r="H1412" s="277"/>
      <c r="I1412" s="273"/>
    </row>
    <row r="1413" s="267" customFormat="1" ht="15.6" spans="1:9">
      <c r="A1413" s="273">
        <v>22</v>
      </c>
      <c r="B1413" s="17" t="s">
        <v>253</v>
      </c>
      <c r="C1413" s="43"/>
      <c r="D1413" s="18">
        <v>9</v>
      </c>
      <c r="E1413" s="18">
        <v>1</v>
      </c>
      <c r="F1413" s="273"/>
      <c r="G1413" s="273"/>
      <c r="H1413" s="277"/>
      <c r="I1413" s="273"/>
    </row>
    <row r="1414" s="267" customFormat="1" ht="31.2" spans="1:9">
      <c r="A1414" s="273" t="s">
        <v>588</v>
      </c>
      <c r="B1414" s="273"/>
      <c r="C1414" s="273"/>
      <c r="D1414" s="273"/>
      <c r="E1414" s="273"/>
      <c r="F1414" s="273"/>
      <c r="G1414" s="273"/>
      <c r="H1414" s="284" t="s">
        <v>589</v>
      </c>
      <c r="I1414" s="275" t="s">
        <v>4</v>
      </c>
    </row>
    <row r="1415" s="267" customFormat="1" ht="15.6" spans="1:9">
      <c r="A1415" s="276" t="s">
        <v>5</v>
      </c>
      <c r="B1415" s="12" t="s">
        <v>6</v>
      </c>
      <c r="C1415" s="13" t="s">
        <v>15</v>
      </c>
      <c r="D1415" s="13"/>
      <c r="E1415" s="13"/>
      <c r="F1415" s="13"/>
      <c r="G1415" s="13"/>
      <c r="H1415" s="277"/>
      <c r="I1415" s="273"/>
    </row>
    <row r="1416" s="267" customFormat="1" ht="15.6" spans="1:9">
      <c r="A1416" s="273"/>
      <c r="B1416" s="15" t="s">
        <v>16</v>
      </c>
      <c r="C1416" s="13" t="s">
        <v>17</v>
      </c>
      <c r="D1416" s="13" t="s">
        <v>18</v>
      </c>
      <c r="E1416" s="13" t="s">
        <v>19</v>
      </c>
      <c r="F1416" s="13" t="s">
        <v>20</v>
      </c>
      <c r="G1416" s="13" t="s">
        <v>21</v>
      </c>
      <c r="H1416" s="277"/>
      <c r="I1416" s="273"/>
    </row>
    <row r="1417" s="267" customFormat="1" ht="15.6" spans="1:9">
      <c r="A1417" s="273">
        <v>1</v>
      </c>
      <c r="B1417" s="15" t="s">
        <v>115</v>
      </c>
      <c r="C1417" s="18">
        <v>0</v>
      </c>
      <c r="D1417" s="18">
        <v>1</v>
      </c>
      <c r="E1417" s="18">
        <v>6</v>
      </c>
      <c r="F1417" s="18">
        <v>0</v>
      </c>
      <c r="G1417" s="18">
        <v>0</v>
      </c>
      <c r="H1417" s="277"/>
      <c r="I1417" s="273"/>
    </row>
    <row r="1418" s="267" customFormat="1" ht="15.6" spans="1:9">
      <c r="A1418" s="273">
        <v>2</v>
      </c>
      <c r="B1418" s="15" t="s">
        <v>76</v>
      </c>
      <c r="C1418" s="18">
        <v>0</v>
      </c>
      <c r="D1418" s="18">
        <v>0</v>
      </c>
      <c r="E1418" s="18">
        <v>1</v>
      </c>
      <c r="F1418" s="18">
        <v>1</v>
      </c>
      <c r="G1418" s="18">
        <v>3</v>
      </c>
      <c r="H1418" s="277"/>
      <c r="I1418" s="273"/>
    </row>
    <row r="1419" s="267" customFormat="1" ht="15.6" spans="1:9">
      <c r="A1419" s="273"/>
      <c r="B1419" s="12" t="s">
        <v>6</v>
      </c>
      <c r="C1419" s="13" t="s">
        <v>24</v>
      </c>
      <c r="D1419" s="13"/>
      <c r="E1419" s="13"/>
      <c r="F1419" s="13"/>
      <c r="G1419" s="13"/>
      <c r="H1419" s="277"/>
      <c r="I1419" s="273"/>
    </row>
    <row r="1420" s="267" customFormat="1" ht="15.6" spans="1:9">
      <c r="A1420" s="273"/>
      <c r="B1420" s="15" t="s">
        <v>16</v>
      </c>
      <c r="C1420" s="13" t="s">
        <v>17</v>
      </c>
      <c r="D1420" s="13" t="s">
        <v>18</v>
      </c>
      <c r="E1420" s="13" t="s">
        <v>19</v>
      </c>
      <c r="F1420" s="13" t="s">
        <v>20</v>
      </c>
      <c r="G1420" s="13" t="s">
        <v>21</v>
      </c>
      <c r="H1420" s="277"/>
      <c r="I1420" s="273"/>
    </row>
    <row r="1421" s="267" customFormat="1" ht="15.6" spans="1:9">
      <c r="A1421" s="273">
        <v>3</v>
      </c>
      <c r="B1421" s="17" t="s">
        <v>107</v>
      </c>
      <c r="C1421" s="18">
        <v>1</v>
      </c>
      <c r="D1421" s="18">
        <v>0</v>
      </c>
      <c r="E1421" s="18">
        <v>0</v>
      </c>
      <c r="F1421" s="18">
        <v>0</v>
      </c>
      <c r="G1421" s="18">
        <v>0</v>
      </c>
      <c r="H1421" s="277"/>
      <c r="I1421" s="273"/>
    </row>
    <row r="1422" s="267" customFormat="1" ht="15.6" spans="1:9">
      <c r="A1422" s="273">
        <v>4</v>
      </c>
      <c r="B1422" s="17" t="s">
        <v>28</v>
      </c>
      <c r="C1422" s="18">
        <v>0</v>
      </c>
      <c r="D1422" s="18">
        <v>0</v>
      </c>
      <c r="E1422" s="18">
        <v>0</v>
      </c>
      <c r="F1422" s="18">
        <v>0</v>
      </c>
      <c r="G1422" s="18">
        <v>1</v>
      </c>
      <c r="H1422" s="277"/>
      <c r="I1422" s="273"/>
    </row>
    <row r="1423" s="267" customFormat="1" ht="15.6" spans="1:9">
      <c r="A1423" s="273">
        <v>5</v>
      </c>
      <c r="B1423" s="17" t="s">
        <v>29</v>
      </c>
      <c r="C1423" s="18">
        <v>1</v>
      </c>
      <c r="D1423" s="18">
        <v>3</v>
      </c>
      <c r="E1423" s="18">
        <v>0</v>
      </c>
      <c r="F1423" s="18">
        <v>0</v>
      </c>
      <c r="G1423" s="18">
        <v>0</v>
      </c>
      <c r="H1423" s="277"/>
      <c r="I1423" s="273"/>
    </row>
    <row r="1424" s="267" customFormat="1" ht="15.6" spans="1:9">
      <c r="A1424" s="273"/>
      <c r="B1424" s="12" t="s">
        <v>6</v>
      </c>
      <c r="C1424" s="13" t="s">
        <v>35</v>
      </c>
      <c r="D1424" s="13"/>
      <c r="E1424" s="13"/>
      <c r="F1424" s="13"/>
      <c r="G1424" s="273"/>
      <c r="H1424" s="277"/>
      <c r="I1424" s="273"/>
    </row>
    <row r="1425" s="267" customFormat="1" ht="15.6" spans="1:9">
      <c r="A1425" s="273"/>
      <c r="B1425" s="15" t="s">
        <v>8</v>
      </c>
      <c r="C1425" s="13">
        <v>100</v>
      </c>
      <c r="D1425" s="13">
        <v>200</v>
      </c>
      <c r="E1425" s="13">
        <v>300</v>
      </c>
      <c r="F1425" s="13" t="s">
        <v>31</v>
      </c>
      <c r="G1425" s="273"/>
      <c r="H1425" s="277"/>
      <c r="I1425" s="273"/>
    </row>
    <row r="1426" s="267" customFormat="1" ht="15.6" spans="1:9">
      <c r="A1426" s="273">
        <v>6</v>
      </c>
      <c r="B1426" s="17" t="s">
        <v>68</v>
      </c>
      <c r="C1426" s="18">
        <v>0</v>
      </c>
      <c r="D1426" s="18">
        <v>0</v>
      </c>
      <c r="E1426" s="18">
        <v>1</v>
      </c>
      <c r="F1426" s="18">
        <v>3</v>
      </c>
      <c r="G1426" s="273"/>
      <c r="H1426" s="277"/>
      <c r="I1426" s="273"/>
    </row>
    <row r="1427" s="267" customFormat="1" ht="15.6" spans="1:9">
      <c r="A1427" s="273">
        <v>7</v>
      </c>
      <c r="B1427" s="17" t="s">
        <v>590</v>
      </c>
      <c r="C1427" s="18">
        <v>0</v>
      </c>
      <c r="D1427" s="18">
        <v>0</v>
      </c>
      <c r="E1427" s="18">
        <v>3</v>
      </c>
      <c r="F1427" s="18">
        <v>0</v>
      </c>
      <c r="G1427" s="273"/>
      <c r="H1427" s="277"/>
      <c r="I1427" s="273"/>
    </row>
    <row r="1428" s="267" customFormat="1" ht="15.6" spans="1:9">
      <c r="A1428" s="273"/>
      <c r="B1428" s="19" t="s">
        <v>6</v>
      </c>
      <c r="C1428" s="20" t="s">
        <v>7</v>
      </c>
      <c r="D1428" s="20"/>
      <c r="E1428" s="20"/>
      <c r="F1428" s="273"/>
      <c r="G1428" s="273"/>
      <c r="H1428" s="277"/>
      <c r="I1428" s="273"/>
    </row>
    <row r="1429" s="267" customFormat="1" ht="15.6" spans="1:9">
      <c r="A1429" s="273"/>
      <c r="B1429" s="19"/>
      <c r="C1429" s="20"/>
      <c r="D1429" s="20"/>
      <c r="E1429" s="20"/>
      <c r="F1429" s="273"/>
      <c r="G1429" s="273"/>
      <c r="H1429" s="277"/>
      <c r="I1429" s="273"/>
    </row>
    <row r="1430" s="267" customFormat="1" ht="15.6" spans="1:9">
      <c r="A1430" s="273"/>
      <c r="B1430" s="21" t="s">
        <v>8</v>
      </c>
      <c r="C1430" s="22" t="s">
        <v>9</v>
      </c>
      <c r="D1430" s="22" t="s">
        <v>10</v>
      </c>
      <c r="E1430" s="22" t="s">
        <v>11</v>
      </c>
      <c r="F1430" s="273"/>
      <c r="G1430" s="273"/>
      <c r="H1430" s="277"/>
      <c r="I1430" s="273"/>
    </row>
    <row r="1431" s="267" customFormat="1" ht="15.6" spans="1:9">
      <c r="A1431" s="273">
        <v>8</v>
      </c>
      <c r="B1431" s="21" t="s">
        <v>96</v>
      </c>
      <c r="C1431" s="23">
        <v>51.3</v>
      </c>
      <c r="D1431" s="23">
        <v>0</v>
      </c>
      <c r="E1431" s="23">
        <v>0</v>
      </c>
      <c r="F1431" s="273"/>
      <c r="G1431" s="273"/>
      <c r="H1431" s="277"/>
      <c r="I1431" s="273"/>
    </row>
    <row r="1432" s="267" customFormat="1" ht="15.6" spans="1:9">
      <c r="A1432" s="273">
        <v>9</v>
      </c>
      <c r="B1432" s="21" t="s">
        <v>91</v>
      </c>
      <c r="C1432" s="23">
        <v>95.9</v>
      </c>
      <c r="D1432" s="23">
        <v>0</v>
      </c>
      <c r="E1432" s="23">
        <v>0</v>
      </c>
      <c r="F1432" s="273"/>
      <c r="G1432" s="273"/>
      <c r="H1432" s="277"/>
      <c r="I1432" s="273"/>
    </row>
    <row r="1433" s="267" customFormat="1" ht="15.6" spans="1:9">
      <c r="A1433" s="273">
        <v>10</v>
      </c>
      <c r="B1433" s="21" t="s">
        <v>12</v>
      </c>
      <c r="C1433" s="23">
        <v>0</v>
      </c>
      <c r="D1433" s="23">
        <v>51.1</v>
      </c>
      <c r="E1433" s="23">
        <v>0</v>
      </c>
      <c r="F1433" s="273"/>
      <c r="G1433" s="273"/>
      <c r="H1433" s="277"/>
      <c r="I1433" s="273"/>
    </row>
    <row r="1434" s="267" customFormat="1" ht="15.6" spans="1:9">
      <c r="A1434" s="273">
        <v>11</v>
      </c>
      <c r="B1434" s="21" t="s">
        <v>545</v>
      </c>
      <c r="C1434" s="23">
        <v>18.4</v>
      </c>
      <c r="D1434" s="23">
        <v>0</v>
      </c>
      <c r="E1434" s="23">
        <v>0</v>
      </c>
      <c r="F1434" s="273"/>
      <c r="G1434" s="273"/>
      <c r="H1434" s="277"/>
      <c r="I1434" s="273"/>
    </row>
    <row r="1435" s="267" customFormat="1" ht="15.6" spans="1:9">
      <c r="A1435" s="273">
        <v>12</v>
      </c>
      <c r="B1435" s="21" t="s">
        <v>189</v>
      </c>
      <c r="C1435" s="23">
        <v>36.8</v>
      </c>
      <c r="D1435" s="23">
        <v>0</v>
      </c>
      <c r="E1435" s="23">
        <v>0</v>
      </c>
      <c r="F1435" s="273"/>
      <c r="G1435" s="273"/>
      <c r="H1435" s="277"/>
      <c r="I1435" s="273"/>
    </row>
    <row r="1436" s="267" customFormat="1" ht="15.6" spans="1:9">
      <c r="A1436" s="273"/>
      <c r="B1436" s="25" t="s">
        <v>40</v>
      </c>
      <c r="C1436" s="26" t="s">
        <v>41</v>
      </c>
      <c r="D1436" s="26"/>
      <c r="E1436" s="26"/>
      <c r="F1436" s="273"/>
      <c r="G1436" s="273"/>
      <c r="H1436" s="277"/>
      <c r="I1436" s="273"/>
    </row>
    <row r="1437" s="267" customFormat="1" ht="15.6" spans="1:9">
      <c r="A1437" s="273"/>
      <c r="B1437" s="25"/>
      <c r="C1437" s="13" t="s">
        <v>42</v>
      </c>
      <c r="D1437" s="13" t="s">
        <v>43</v>
      </c>
      <c r="E1437" s="13" t="s">
        <v>44</v>
      </c>
      <c r="F1437" s="273"/>
      <c r="G1437" s="273"/>
      <c r="H1437" s="277"/>
      <c r="I1437" s="273"/>
    </row>
    <row r="1438" s="267" customFormat="1" ht="15.6" spans="1:9">
      <c r="A1438" s="273">
        <v>13</v>
      </c>
      <c r="B1438" s="15" t="s">
        <v>191</v>
      </c>
      <c r="C1438" s="18">
        <v>0</v>
      </c>
      <c r="D1438" s="18">
        <v>0</v>
      </c>
      <c r="E1438" s="18">
        <v>108.1</v>
      </c>
      <c r="F1438" s="273"/>
      <c r="G1438" s="273"/>
      <c r="H1438" s="277"/>
      <c r="I1438" s="273"/>
    </row>
    <row r="1439" s="267" customFormat="1" ht="15.6" spans="1:9">
      <c r="A1439" s="273"/>
      <c r="B1439" s="25" t="s">
        <v>40</v>
      </c>
      <c r="C1439" s="26" t="s">
        <v>46</v>
      </c>
      <c r="D1439" s="273"/>
      <c r="E1439" s="273"/>
      <c r="F1439" s="273"/>
      <c r="G1439" s="273"/>
      <c r="H1439" s="277"/>
      <c r="I1439" s="273"/>
    </row>
    <row r="1440" s="267" customFormat="1" ht="15.6" spans="1:9">
      <c r="A1440" s="273"/>
      <c r="B1440" s="25"/>
      <c r="C1440" s="26" t="s">
        <v>47</v>
      </c>
      <c r="D1440" s="273"/>
      <c r="E1440" s="273"/>
      <c r="F1440" s="273"/>
      <c r="G1440" s="273"/>
      <c r="H1440" s="277"/>
      <c r="I1440" s="273"/>
    </row>
    <row r="1441" s="267" customFormat="1" ht="15.6" spans="1:9">
      <c r="A1441" s="273">
        <v>14</v>
      </c>
      <c r="B1441" s="27" t="s">
        <v>48</v>
      </c>
      <c r="C1441" s="18">
        <v>300.7</v>
      </c>
      <c r="D1441" s="273"/>
      <c r="E1441" s="273"/>
      <c r="F1441" s="273"/>
      <c r="G1441" s="273"/>
      <c r="H1441" s="277"/>
      <c r="I1441" s="273"/>
    </row>
    <row r="1442" s="267" customFormat="1" ht="15.6" spans="1:9">
      <c r="A1442" s="273"/>
      <c r="B1442" s="12" t="s">
        <v>6</v>
      </c>
      <c r="C1442" s="26" t="s">
        <v>49</v>
      </c>
      <c r="D1442" s="26"/>
      <c r="E1442" s="26"/>
      <c r="F1442" s="273"/>
      <c r="G1442" s="273"/>
      <c r="H1442" s="277"/>
      <c r="I1442" s="273"/>
    </row>
    <row r="1443" s="267" customFormat="1" ht="15.6" spans="1:9">
      <c r="A1443" s="273"/>
      <c r="B1443" s="15" t="s">
        <v>50</v>
      </c>
      <c r="C1443" s="26">
        <v>100</v>
      </c>
      <c r="D1443" s="26">
        <v>200</v>
      </c>
      <c r="E1443" s="26" t="s">
        <v>51</v>
      </c>
      <c r="F1443" s="273"/>
      <c r="G1443" s="273"/>
      <c r="H1443" s="277"/>
      <c r="I1443" s="273"/>
    </row>
    <row r="1444" s="267" customFormat="1" ht="15.6" spans="1:9">
      <c r="A1444" s="273">
        <v>16</v>
      </c>
      <c r="B1444" s="17" t="s">
        <v>260</v>
      </c>
      <c r="C1444" s="18">
        <v>5</v>
      </c>
      <c r="D1444" s="18">
        <v>0</v>
      </c>
      <c r="E1444" s="18">
        <v>0</v>
      </c>
      <c r="F1444" s="273"/>
      <c r="G1444" s="273"/>
      <c r="H1444" s="277"/>
      <c r="I1444" s="273"/>
    </row>
    <row r="1445" s="267" customFormat="1" ht="15.6" spans="1:9">
      <c r="A1445" s="273">
        <v>17</v>
      </c>
      <c r="B1445" s="17" t="s">
        <v>52</v>
      </c>
      <c r="C1445" s="18">
        <v>0</v>
      </c>
      <c r="D1445" s="18">
        <v>1</v>
      </c>
      <c r="E1445" s="18">
        <v>0</v>
      </c>
      <c r="F1445" s="273"/>
      <c r="G1445" s="273"/>
      <c r="H1445" s="277"/>
      <c r="I1445" s="273"/>
    </row>
    <row r="1446" s="267" customFormat="1" ht="15.6" spans="1:9">
      <c r="A1446" s="273">
        <v>18</v>
      </c>
      <c r="B1446" s="17" t="s">
        <v>53</v>
      </c>
      <c r="C1446" s="18">
        <v>0</v>
      </c>
      <c r="D1446" s="18">
        <v>7</v>
      </c>
      <c r="E1446" s="18">
        <v>0</v>
      </c>
      <c r="F1446" s="273"/>
      <c r="G1446" s="273"/>
      <c r="H1446" s="277"/>
      <c r="I1446" s="273"/>
    </row>
    <row r="1447" s="267" customFormat="1" ht="15.6" spans="1:9">
      <c r="A1447" s="273">
        <v>19</v>
      </c>
      <c r="B1447" s="17" t="s">
        <v>253</v>
      </c>
      <c r="C1447" s="18">
        <v>0</v>
      </c>
      <c r="D1447" s="18">
        <v>1</v>
      </c>
      <c r="E1447" s="18">
        <v>0</v>
      </c>
      <c r="F1447" s="273"/>
      <c r="G1447" s="273"/>
      <c r="H1447" s="277"/>
      <c r="I1447" s="273"/>
    </row>
    <row r="1448" s="267" customFormat="1" ht="31.2" spans="1:9">
      <c r="A1448" s="273" t="s">
        <v>591</v>
      </c>
      <c r="B1448" s="273"/>
      <c r="C1448" s="273"/>
      <c r="D1448" s="273"/>
      <c r="E1448" s="273"/>
      <c r="F1448" s="273"/>
      <c r="G1448" s="273"/>
      <c r="H1448" s="284" t="s">
        <v>592</v>
      </c>
      <c r="I1448" s="275" t="s">
        <v>4</v>
      </c>
    </row>
    <row r="1449" s="267" customFormat="1" ht="15.6" spans="1:9">
      <c r="A1449" s="276" t="s">
        <v>5</v>
      </c>
      <c r="B1449" s="12" t="s">
        <v>6</v>
      </c>
      <c r="C1449" s="13" t="s">
        <v>15</v>
      </c>
      <c r="D1449" s="13"/>
      <c r="E1449" s="13"/>
      <c r="F1449" s="13"/>
      <c r="G1449" s="13"/>
      <c r="H1449" s="277"/>
      <c r="I1449" s="273"/>
    </row>
    <row r="1450" s="267" customFormat="1" ht="15.6" spans="1:9">
      <c r="A1450" s="273"/>
      <c r="B1450" s="15" t="s">
        <v>16</v>
      </c>
      <c r="C1450" s="13" t="s">
        <v>17</v>
      </c>
      <c r="D1450" s="13" t="s">
        <v>18</v>
      </c>
      <c r="E1450" s="13" t="s">
        <v>19</v>
      </c>
      <c r="F1450" s="13" t="s">
        <v>20</v>
      </c>
      <c r="G1450" s="13" t="s">
        <v>21</v>
      </c>
      <c r="H1450" s="277"/>
      <c r="I1450" s="273"/>
    </row>
    <row r="1451" s="267" customFormat="1" ht="15.6" spans="1:9">
      <c r="A1451" s="273">
        <v>1</v>
      </c>
      <c r="B1451" s="15" t="s">
        <v>76</v>
      </c>
      <c r="C1451" s="43"/>
      <c r="D1451" s="43"/>
      <c r="E1451" s="18">
        <v>1</v>
      </c>
      <c r="F1451" s="43"/>
      <c r="G1451" s="43"/>
      <c r="H1451" s="277"/>
      <c r="I1451" s="273"/>
    </row>
    <row r="1452" s="267" customFormat="1" ht="15.6" spans="1:9">
      <c r="A1452" s="273"/>
      <c r="B1452" s="19" t="s">
        <v>6</v>
      </c>
      <c r="C1452" s="20" t="s">
        <v>7</v>
      </c>
      <c r="D1452" s="20"/>
      <c r="E1452" s="20"/>
      <c r="F1452" s="273"/>
      <c r="G1452" s="273"/>
      <c r="H1452" s="277"/>
      <c r="I1452" s="273"/>
    </row>
    <row r="1453" s="267" customFormat="1" ht="15.6" spans="1:9">
      <c r="A1453" s="273"/>
      <c r="B1453" s="19"/>
      <c r="C1453" s="20"/>
      <c r="D1453" s="20"/>
      <c r="E1453" s="20"/>
      <c r="F1453" s="273"/>
      <c r="G1453" s="273"/>
      <c r="H1453" s="277"/>
      <c r="I1453" s="273"/>
    </row>
    <row r="1454" s="267" customFormat="1" ht="15.6" spans="1:9">
      <c r="A1454" s="273"/>
      <c r="B1454" s="21" t="s">
        <v>8</v>
      </c>
      <c r="C1454" s="22" t="s">
        <v>9</v>
      </c>
      <c r="D1454" s="22" t="s">
        <v>10</v>
      </c>
      <c r="E1454" s="22" t="s">
        <v>11</v>
      </c>
      <c r="F1454" s="273"/>
      <c r="G1454" s="273"/>
      <c r="H1454" s="277"/>
      <c r="I1454" s="273"/>
    </row>
    <row r="1455" s="267" customFormat="1" ht="15.6" spans="1:9">
      <c r="A1455" s="273">
        <v>2</v>
      </c>
      <c r="B1455" s="21" t="s">
        <v>118</v>
      </c>
      <c r="C1455" s="23">
        <v>62.5</v>
      </c>
      <c r="D1455" s="24"/>
      <c r="E1455" s="24"/>
      <c r="F1455" s="273"/>
      <c r="G1455" s="273"/>
      <c r="H1455" s="277"/>
      <c r="I1455" s="273"/>
    </row>
    <row r="1456" s="267" customFormat="1" ht="15.6" spans="1:9">
      <c r="A1456" s="273">
        <v>3</v>
      </c>
      <c r="B1456" s="21" t="s">
        <v>91</v>
      </c>
      <c r="C1456" s="23">
        <v>41</v>
      </c>
      <c r="D1456" s="24"/>
      <c r="E1456" s="24"/>
      <c r="F1456" s="273"/>
      <c r="G1456" s="273"/>
      <c r="H1456" s="277"/>
      <c r="I1456" s="273"/>
    </row>
    <row r="1457" s="267" customFormat="1" ht="15.6" spans="1:9">
      <c r="A1457" s="273">
        <v>4</v>
      </c>
      <c r="B1457" s="21" t="s">
        <v>81</v>
      </c>
      <c r="C1457" s="23">
        <v>5.7</v>
      </c>
      <c r="D1457" s="24"/>
      <c r="E1457" s="24"/>
      <c r="F1457" s="273"/>
      <c r="G1457" s="273"/>
      <c r="H1457" s="277"/>
      <c r="I1457" s="273"/>
    </row>
    <row r="1458" s="267" customFormat="1" ht="15.6" spans="1:9">
      <c r="A1458" s="273"/>
      <c r="B1458" s="25" t="s">
        <v>40</v>
      </c>
      <c r="C1458" s="26" t="s">
        <v>41</v>
      </c>
      <c r="D1458" s="26"/>
      <c r="E1458" s="26"/>
      <c r="F1458" s="273"/>
      <c r="G1458" s="273"/>
      <c r="H1458" s="277"/>
      <c r="I1458" s="273"/>
    </row>
    <row r="1459" s="267" customFormat="1" ht="15.6" spans="1:9">
      <c r="A1459" s="273"/>
      <c r="B1459" s="25"/>
      <c r="C1459" s="13" t="s">
        <v>42</v>
      </c>
      <c r="D1459" s="13" t="s">
        <v>43</v>
      </c>
      <c r="E1459" s="13" t="s">
        <v>44</v>
      </c>
      <c r="F1459" s="273"/>
      <c r="G1459" s="273"/>
      <c r="H1459" s="277"/>
      <c r="I1459" s="273"/>
    </row>
    <row r="1460" s="267" customFormat="1" ht="15.6" spans="1:9">
      <c r="A1460" s="273">
        <v>5</v>
      </c>
      <c r="B1460" s="15" t="s">
        <v>191</v>
      </c>
      <c r="C1460" s="16"/>
      <c r="D1460" s="16"/>
      <c r="E1460" s="18">
        <v>31.8</v>
      </c>
      <c r="F1460" s="273"/>
      <c r="G1460" s="273"/>
      <c r="H1460" s="277"/>
      <c r="I1460" s="273"/>
    </row>
    <row r="1461" s="267" customFormat="1" ht="31.2" spans="1:9">
      <c r="A1461" s="273" t="s">
        <v>593</v>
      </c>
      <c r="B1461" s="273"/>
      <c r="C1461" s="273"/>
      <c r="D1461" s="273"/>
      <c r="E1461" s="273"/>
      <c r="F1461" s="273"/>
      <c r="G1461" s="273"/>
      <c r="H1461" s="284" t="s">
        <v>594</v>
      </c>
      <c r="I1461" s="275" t="s">
        <v>4</v>
      </c>
    </row>
    <row r="1462" s="267" customFormat="1" ht="15.6" spans="1:9">
      <c r="A1462" s="276" t="s">
        <v>5</v>
      </c>
      <c r="B1462" s="25" t="s">
        <v>40</v>
      </c>
      <c r="C1462" s="26" t="s">
        <v>287</v>
      </c>
      <c r="D1462" s="26"/>
      <c r="E1462" s="26"/>
      <c r="F1462" s="273"/>
      <c r="G1462" s="273"/>
      <c r="H1462" s="277"/>
      <c r="I1462" s="273"/>
    </row>
    <row r="1463" s="267" customFormat="1" ht="15.6" spans="1:9">
      <c r="A1463" s="273"/>
      <c r="B1463" s="25"/>
      <c r="C1463" s="13" t="s">
        <v>288</v>
      </c>
      <c r="D1463" s="13" t="s">
        <v>268</v>
      </c>
      <c r="E1463" s="13" t="s">
        <v>289</v>
      </c>
      <c r="F1463" s="273"/>
      <c r="G1463" s="273"/>
      <c r="H1463" s="277"/>
      <c r="I1463" s="273"/>
    </row>
    <row r="1464" s="267" customFormat="1" ht="15.6" spans="1:9">
      <c r="A1464" s="273">
        <v>1</v>
      </c>
      <c r="B1464" s="286" t="s">
        <v>268</v>
      </c>
      <c r="C1464" s="273"/>
      <c r="D1464" s="273">
        <v>384</v>
      </c>
      <c r="E1464" s="273"/>
      <c r="F1464" s="273"/>
      <c r="G1464" s="273"/>
      <c r="H1464" s="274"/>
      <c r="I1464" s="275"/>
    </row>
    <row r="1465" s="267" customFormat="1" ht="31.2" spans="1:9">
      <c r="A1465" s="273" t="s">
        <v>595</v>
      </c>
      <c r="B1465" s="273"/>
      <c r="C1465" s="273"/>
      <c r="D1465" s="273"/>
      <c r="E1465" s="273"/>
      <c r="F1465" s="273"/>
      <c r="G1465" s="273"/>
      <c r="H1465" s="284" t="s">
        <v>596</v>
      </c>
      <c r="I1465" s="275" t="s">
        <v>4</v>
      </c>
    </row>
    <row r="1466" s="267" customFormat="1" ht="15.6" spans="1:9">
      <c r="A1466" s="276" t="s">
        <v>5</v>
      </c>
      <c r="B1466" s="12" t="s">
        <v>6</v>
      </c>
      <c r="C1466" s="13" t="s">
        <v>15</v>
      </c>
      <c r="D1466" s="13"/>
      <c r="E1466" s="13"/>
      <c r="F1466" s="13"/>
      <c r="G1466" s="13"/>
      <c r="H1466" s="277"/>
      <c r="I1466" s="273"/>
    </row>
    <row r="1467" s="267" customFormat="1" ht="15.6" spans="1:9">
      <c r="A1467" s="273"/>
      <c r="B1467" s="15" t="s">
        <v>16</v>
      </c>
      <c r="C1467" s="13" t="s">
        <v>17</v>
      </c>
      <c r="D1467" s="13" t="s">
        <v>18</v>
      </c>
      <c r="E1467" s="13" t="s">
        <v>19</v>
      </c>
      <c r="F1467" s="13" t="s">
        <v>20</v>
      </c>
      <c r="G1467" s="13" t="s">
        <v>21</v>
      </c>
      <c r="H1467" s="277"/>
      <c r="I1467" s="273"/>
    </row>
    <row r="1468" s="267" customFormat="1" ht="15.6" spans="1:9">
      <c r="A1468" s="273">
        <v>1</v>
      </c>
      <c r="B1468" s="15" t="s">
        <v>140</v>
      </c>
      <c r="C1468" s="43"/>
      <c r="D1468" s="18">
        <v>1</v>
      </c>
      <c r="E1468" s="43"/>
      <c r="F1468" s="43"/>
      <c r="G1468" s="43"/>
      <c r="H1468" s="277"/>
      <c r="I1468" s="273"/>
    </row>
    <row r="1469" s="267" customFormat="1" ht="15.6" spans="1:9">
      <c r="A1469" s="273">
        <v>2</v>
      </c>
      <c r="B1469" s="15" t="s">
        <v>23</v>
      </c>
      <c r="C1469" s="43"/>
      <c r="D1469" s="43"/>
      <c r="E1469" s="43"/>
      <c r="F1469" s="18">
        <v>1</v>
      </c>
      <c r="G1469" s="43"/>
      <c r="H1469" s="277"/>
      <c r="I1469" s="273"/>
    </row>
    <row r="1470" s="267" customFormat="1" ht="15.6" spans="1:9">
      <c r="A1470" s="273"/>
      <c r="B1470" s="12" t="s">
        <v>6</v>
      </c>
      <c r="C1470" s="13" t="s">
        <v>24</v>
      </c>
      <c r="D1470" s="13"/>
      <c r="E1470" s="13"/>
      <c r="F1470" s="13"/>
      <c r="G1470" s="13"/>
      <c r="H1470" s="277"/>
      <c r="I1470" s="273"/>
    </row>
    <row r="1471" s="267" customFormat="1" ht="15.6" spans="1:9">
      <c r="A1471" s="273"/>
      <c r="B1471" s="15" t="s">
        <v>16</v>
      </c>
      <c r="C1471" s="13" t="s">
        <v>17</v>
      </c>
      <c r="D1471" s="13" t="s">
        <v>18</v>
      </c>
      <c r="E1471" s="13" t="s">
        <v>19</v>
      </c>
      <c r="F1471" s="13" t="s">
        <v>20</v>
      </c>
      <c r="G1471" s="13" t="s">
        <v>21</v>
      </c>
      <c r="H1471" s="277"/>
      <c r="I1471" s="273"/>
    </row>
    <row r="1472" s="267" customFormat="1" ht="15.6" spans="1:9">
      <c r="A1472" s="273">
        <v>3</v>
      </c>
      <c r="B1472" s="17" t="s">
        <v>107</v>
      </c>
      <c r="C1472" s="43"/>
      <c r="D1472" s="18">
        <v>3</v>
      </c>
      <c r="E1472" s="18">
        <v>1</v>
      </c>
      <c r="F1472" s="43"/>
      <c r="G1472" s="43"/>
      <c r="H1472" s="277"/>
      <c r="I1472" s="273"/>
    </row>
    <row r="1473" s="267" customFormat="1" ht="15.6" spans="1:9">
      <c r="A1473" s="273">
        <v>4</v>
      </c>
      <c r="B1473" s="17" t="s">
        <v>203</v>
      </c>
      <c r="C1473" s="43"/>
      <c r="D1473" s="18">
        <v>1</v>
      </c>
      <c r="E1473" s="18">
        <v>5</v>
      </c>
      <c r="F1473" s="43"/>
      <c r="G1473" s="43"/>
      <c r="H1473" s="277"/>
      <c r="I1473" s="273"/>
    </row>
    <row r="1474" s="267" customFormat="1" ht="15.6" spans="1:9">
      <c r="A1474" s="273">
        <v>5</v>
      </c>
      <c r="B1474" s="17" t="s">
        <v>29</v>
      </c>
      <c r="C1474" s="43"/>
      <c r="D1474" s="18">
        <v>2</v>
      </c>
      <c r="E1474" s="43"/>
      <c r="F1474" s="43"/>
      <c r="G1474" s="43"/>
      <c r="H1474" s="277"/>
      <c r="I1474" s="273"/>
    </row>
    <row r="1475" s="267" customFormat="1" ht="15.6" spans="1:9">
      <c r="A1475" s="273">
        <v>6</v>
      </c>
      <c r="B1475" s="17" t="s">
        <v>90</v>
      </c>
      <c r="C1475" s="43"/>
      <c r="D1475" s="18">
        <v>4</v>
      </c>
      <c r="E1475" s="43"/>
      <c r="F1475" s="43"/>
      <c r="G1475" s="43"/>
      <c r="H1475" s="277"/>
      <c r="I1475" s="273"/>
    </row>
    <row r="1476" s="267" customFormat="1" ht="15.6" spans="1:9">
      <c r="A1476" s="273"/>
      <c r="B1476" s="12" t="s">
        <v>6</v>
      </c>
      <c r="C1476" s="13" t="s">
        <v>30</v>
      </c>
      <c r="D1476" s="13"/>
      <c r="E1476" s="13"/>
      <c r="F1476" s="13"/>
      <c r="G1476" s="273"/>
      <c r="H1476" s="277"/>
      <c r="I1476" s="273"/>
    </row>
    <row r="1477" s="267" customFormat="1" ht="15.6" spans="1:9">
      <c r="A1477" s="273"/>
      <c r="B1477" s="15" t="s">
        <v>8</v>
      </c>
      <c r="C1477" s="13">
        <v>100</v>
      </c>
      <c r="D1477" s="13">
        <v>200</v>
      </c>
      <c r="E1477" s="13">
        <v>300</v>
      </c>
      <c r="F1477" s="13" t="s">
        <v>31</v>
      </c>
      <c r="G1477" s="273"/>
      <c r="H1477" s="277"/>
      <c r="I1477" s="273"/>
    </row>
    <row r="1478" s="267" customFormat="1" ht="15.6" spans="1:9">
      <c r="A1478" s="273">
        <v>7</v>
      </c>
      <c r="B1478" s="17" t="s">
        <v>286</v>
      </c>
      <c r="C1478" s="18">
        <v>2</v>
      </c>
      <c r="D1478" s="43"/>
      <c r="E1478" s="43"/>
      <c r="F1478" s="43"/>
      <c r="G1478" s="273"/>
      <c r="H1478" s="277"/>
      <c r="I1478" s="273"/>
    </row>
    <row r="1479" s="267" customFormat="1" ht="15.6" spans="1:9">
      <c r="A1479" s="273">
        <v>8</v>
      </c>
      <c r="B1479" s="17" t="s">
        <v>32</v>
      </c>
      <c r="C1479" s="43"/>
      <c r="D1479" s="43"/>
      <c r="E1479" s="43"/>
      <c r="F1479" s="18">
        <v>8</v>
      </c>
      <c r="G1479" s="273"/>
      <c r="H1479" s="277"/>
      <c r="I1479" s="273"/>
    </row>
    <row r="1480" s="267" customFormat="1" ht="15.6" spans="1:9">
      <c r="A1480" s="273">
        <v>9</v>
      </c>
      <c r="B1480" s="17" t="s">
        <v>33</v>
      </c>
      <c r="C1480" s="18">
        <v>11</v>
      </c>
      <c r="D1480" s="43"/>
      <c r="E1480" s="43"/>
      <c r="F1480" s="43"/>
      <c r="G1480" s="273"/>
      <c r="H1480" s="277"/>
      <c r="I1480" s="273"/>
    </row>
    <row r="1481" s="267" customFormat="1" ht="15.6" spans="1:9">
      <c r="A1481" s="273">
        <v>10</v>
      </c>
      <c r="B1481" s="17" t="s">
        <v>343</v>
      </c>
      <c r="C1481" s="18">
        <v>3</v>
      </c>
      <c r="D1481" s="43"/>
      <c r="E1481" s="43"/>
      <c r="F1481" s="43"/>
      <c r="G1481" s="273"/>
      <c r="H1481" s="277"/>
      <c r="I1481" s="273"/>
    </row>
    <row r="1482" s="267" customFormat="1" ht="15.6" spans="1:9">
      <c r="A1482" s="273">
        <v>11</v>
      </c>
      <c r="B1482" s="17" t="s">
        <v>597</v>
      </c>
      <c r="C1482" s="43"/>
      <c r="D1482" s="18">
        <v>5</v>
      </c>
      <c r="E1482" s="43"/>
      <c r="F1482" s="43"/>
      <c r="G1482" s="273"/>
      <c r="H1482" s="277"/>
      <c r="I1482" s="273"/>
    </row>
    <row r="1483" s="267" customFormat="1" ht="15.6" spans="1:9">
      <c r="A1483" s="273"/>
      <c r="B1483" s="12" t="s">
        <v>6</v>
      </c>
      <c r="C1483" s="13" t="s">
        <v>35</v>
      </c>
      <c r="D1483" s="13"/>
      <c r="E1483" s="13"/>
      <c r="F1483" s="13"/>
      <c r="G1483" s="273"/>
      <c r="H1483" s="277"/>
      <c r="I1483" s="273"/>
    </row>
    <row r="1484" s="267" customFormat="1" ht="15.6" spans="1:9">
      <c r="A1484" s="273"/>
      <c r="B1484" s="15" t="s">
        <v>8</v>
      </c>
      <c r="C1484" s="13">
        <v>100</v>
      </c>
      <c r="D1484" s="13">
        <v>200</v>
      </c>
      <c r="E1484" s="13">
        <v>300</v>
      </c>
      <c r="F1484" s="13" t="s">
        <v>31</v>
      </c>
      <c r="G1484" s="273"/>
      <c r="H1484" s="277"/>
      <c r="I1484" s="273"/>
    </row>
    <row r="1485" s="267" customFormat="1" ht="15.6" spans="1:9">
      <c r="A1485" s="273">
        <v>12</v>
      </c>
      <c r="B1485" s="17" t="s">
        <v>598</v>
      </c>
      <c r="C1485" s="18">
        <v>5</v>
      </c>
      <c r="D1485" s="43"/>
      <c r="E1485" s="43"/>
      <c r="F1485" s="43"/>
      <c r="G1485" s="273"/>
      <c r="H1485" s="277"/>
      <c r="I1485" s="273"/>
    </row>
    <row r="1486" s="267" customFormat="1" ht="15.6" spans="1:9">
      <c r="A1486" s="273">
        <v>13</v>
      </c>
      <c r="B1486" s="17" t="s">
        <v>599</v>
      </c>
      <c r="C1486" s="43"/>
      <c r="D1486" s="18">
        <v>1</v>
      </c>
      <c r="E1486" s="43"/>
      <c r="F1486" s="43"/>
      <c r="G1486" s="273"/>
      <c r="H1486" s="277"/>
      <c r="I1486" s="273"/>
    </row>
    <row r="1487" s="267" customFormat="1" ht="15.6" spans="1:9">
      <c r="A1487" s="273">
        <v>14</v>
      </c>
      <c r="B1487" s="17" t="s">
        <v>141</v>
      </c>
      <c r="C1487" s="43"/>
      <c r="D1487" s="43"/>
      <c r="E1487" s="18">
        <v>1</v>
      </c>
      <c r="F1487" s="43"/>
      <c r="G1487" s="273"/>
      <c r="H1487" s="277"/>
      <c r="I1487" s="273"/>
    </row>
    <row r="1488" s="267" customFormat="1" ht="15.6" spans="1:9">
      <c r="A1488" s="273">
        <v>15</v>
      </c>
      <c r="B1488" s="17" t="s">
        <v>97</v>
      </c>
      <c r="C1488" s="43"/>
      <c r="D1488" s="18">
        <v>1</v>
      </c>
      <c r="E1488" s="43"/>
      <c r="F1488" s="43"/>
      <c r="G1488" s="273"/>
      <c r="H1488" s="277"/>
      <c r="I1488" s="273"/>
    </row>
    <row r="1489" s="267" customFormat="1" ht="15.6" spans="1:9">
      <c r="A1489" s="273">
        <v>16</v>
      </c>
      <c r="B1489" s="17" t="s">
        <v>562</v>
      </c>
      <c r="C1489" s="18">
        <v>4</v>
      </c>
      <c r="D1489" s="43"/>
      <c r="E1489" s="43"/>
      <c r="F1489" s="43"/>
      <c r="G1489" s="273"/>
      <c r="H1489" s="277"/>
      <c r="I1489" s="273"/>
    </row>
    <row r="1490" s="267" customFormat="1" ht="15.6" spans="1:9">
      <c r="A1490" s="273">
        <v>17</v>
      </c>
      <c r="B1490" s="17" t="s">
        <v>397</v>
      </c>
      <c r="C1490" s="18">
        <v>1</v>
      </c>
      <c r="D1490" s="43"/>
      <c r="E1490" s="43"/>
      <c r="F1490" s="43"/>
      <c r="G1490" s="273"/>
      <c r="H1490" s="277"/>
      <c r="I1490" s="273"/>
    </row>
    <row r="1491" s="267" customFormat="1" ht="15.6" spans="1:9">
      <c r="A1491" s="273">
        <v>18</v>
      </c>
      <c r="B1491" s="17" t="s">
        <v>600</v>
      </c>
      <c r="C1491" s="43"/>
      <c r="D1491" s="18">
        <v>2</v>
      </c>
      <c r="E1491" s="43"/>
      <c r="F1491" s="43"/>
      <c r="G1491" s="273"/>
      <c r="H1491" s="277"/>
      <c r="I1491" s="273"/>
    </row>
    <row r="1492" s="267" customFormat="1" ht="15.6" spans="1:9">
      <c r="A1492" s="273">
        <v>19</v>
      </c>
      <c r="B1492" s="17" t="s">
        <v>601</v>
      </c>
      <c r="C1492" s="18">
        <v>1</v>
      </c>
      <c r="D1492" s="43"/>
      <c r="E1492" s="43"/>
      <c r="F1492" s="43"/>
      <c r="G1492" s="273"/>
      <c r="H1492" s="277"/>
      <c r="I1492" s="273"/>
    </row>
    <row r="1493" s="267" customFormat="1" ht="15.6" spans="1:9">
      <c r="A1493" s="273"/>
      <c r="B1493" s="19" t="s">
        <v>6</v>
      </c>
      <c r="C1493" s="20" t="s">
        <v>37</v>
      </c>
      <c r="D1493" s="20"/>
      <c r="E1493" s="20"/>
      <c r="F1493" s="20" t="s">
        <v>7</v>
      </c>
      <c r="G1493" s="20"/>
      <c r="H1493" s="20"/>
      <c r="I1493" s="273"/>
    </row>
    <row r="1494" s="267" customFormat="1" ht="15.6" spans="1:9">
      <c r="A1494" s="273"/>
      <c r="B1494" s="19"/>
      <c r="C1494" s="20"/>
      <c r="D1494" s="20"/>
      <c r="E1494" s="20"/>
      <c r="F1494" s="20"/>
      <c r="G1494" s="20"/>
      <c r="H1494" s="20"/>
      <c r="I1494" s="273"/>
    </row>
    <row r="1495" s="267" customFormat="1" ht="15.6" spans="1:9">
      <c r="A1495" s="273"/>
      <c r="B1495" s="21" t="s">
        <v>8</v>
      </c>
      <c r="C1495" s="22" t="s">
        <v>9</v>
      </c>
      <c r="D1495" s="22" t="s">
        <v>10</v>
      </c>
      <c r="E1495" s="22" t="s">
        <v>11</v>
      </c>
      <c r="F1495" s="22" t="s">
        <v>9</v>
      </c>
      <c r="G1495" s="22" t="s">
        <v>10</v>
      </c>
      <c r="H1495" s="32" t="s">
        <v>11</v>
      </c>
      <c r="I1495" s="273"/>
    </row>
    <row r="1496" s="267" customFormat="1" ht="15.6" spans="1:9">
      <c r="A1496" s="273">
        <v>20</v>
      </c>
      <c r="B1496" s="21" t="s">
        <v>178</v>
      </c>
      <c r="C1496" s="24"/>
      <c r="D1496" s="24"/>
      <c r="E1496" s="24"/>
      <c r="F1496" s="23">
        <v>15.4</v>
      </c>
      <c r="G1496" s="24"/>
      <c r="H1496" s="24"/>
      <c r="I1496" s="273"/>
    </row>
    <row r="1497" s="267" customFormat="1" ht="15.6" spans="1:9">
      <c r="A1497" s="273">
        <v>21</v>
      </c>
      <c r="B1497" s="21" t="s">
        <v>111</v>
      </c>
      <c r="C1497" s="24"/>
      <c r="D1497" s="24"/>
      <c r="E1497" s="24"/>
      <c r="F1497" s="23">
        <v>58.8</v>
      </c>
      <c r="G1497" s="24"/>
      <c r="H1497" s="24"/>
      <c r="I1497" s="273"/>
    </row>
    <row r="1498" s="267" customFormat="1" ht="15.6" spans="1:9">
      <c r="A1498" s="273">
        <v>22</v>
      </c>
      <c r="B1498" s="21" t="s">
        <v>96</v>
      </c>
      <c r="C1498" s="24"/>
      <c r="D1498" s="24"/>
      <c r="E1498" s="24"/>
      <c r="F1498" s="23">
        <v>77.9</v>
      </c>
      <c r="G1498" s="24"/>
      <c r="H1498" s="24"/>
      <c r="I1498" s="273"/>
    </row>
    <row r="1499" s="267" customFormat="1" ht="15.6" spans="1:9">
      <c r="A1499" s="273">
        <v>23</v>
      </c>
      <c r="B1499" s="21" t="s">
        <v>39</v>
      </c>
      <c r="C1499" s="24"/>
      <c r="D1499" s="24"/>
      <c r="E1499" s="24"/>
      <c r="F1499" s="23">
        <v>93.2</v>
      </c>
      <c r="G1499" s="24"/>
      <c r="H1499" s="24"/>
      <c r="I1499" s="273"/>
    </row>
    <row r="1500" s="267" customFormat="1" ht="15.6" spans="1:9">
      <c r="A1500" s="273">
        <v>24</v>
      </c>
      <c r="B1500" s="21" t="s">
        <v>91</v>
      </c>
      <c r="C1500" s="24"/>
      <c r="D1500" s="24"/>
      <c r="E1500" s="24"/>
      <c r="F1500" s="23">
        <v>63.2</v>
      </c>
      <c r="G1500" s="24"/>
      <c r="H1500" s="24"/>
      <c r="I1500" s="273"/>
    </row>
    <row r="1501" s="267" customFormat="1" ht="15.6" spans="1:9">
      <c r="A1501" s="273">
        <v>25</v>
      </c>
      <c r="B1501" s="21" t="s">
        <v>80</v>
      </c>
      <c r="C1501" s="24"/>
      <c r="D1501" s="24"/>
      <c r="E1501" s="24"/>
      <c r="F1501" s="23">
        <v>30.5</v>
      </c>
      <c r="G1501" s="24"/>
      <c r="H1501" s="24"/>
      <c r="I1501" s="273"/>
    </row>
    <row r="1502" s="267" customFormat="1" ht="15.6" spans="1:9">
      <c r="A1502" s="273">
        <v>26</v>
      </c>
      <c r="B1502" s="21" t="s">
        <v>97</v>
      </c>
      <c r="C1502" s="24"/>
      <c r="D1502" s="24"/>
      <c r="E1502" s="24"/>
      <c r="F1502" s="23">
        <v>104.5</v>
      </c>
      <c r="G1502" s="24"/>
      <c r="H1502" s="24"/>
      <c r="I1502" s="273"/>
    </row>
    <row r="1503" s="267" customFormat="1" ht="15.6" spans="1:9">
      <c r="A1503" s="273">
        <v>27</v>
      </c>
      <c r="B1503" s="21" t="s">
        <v>602</v>
      </c>
      <c r="C1503" s="24"/>
      <c r="D1503" s="24"/>
      <c r="E1503" s="24"/>
      <c r="F1503" s="23">
        <v>14.9</v>
      </c>
      <c r="G1503" s="24"/>
      <c r="H1503" s="24"/>
      <c r="I1503" s="273"/>
    </row>
    <row r="1504" s="267" customFormat="1" ht="15.6" spans="1:9">
      <c r="A1504" s="273">
        <v>28</v>
      </c>
      <c r="B1504" s="21" t="s">
        <v>270</v>
      </c>
      <c r="C1504" s="23">
        <v>74.2</v>
      </c>
      <c r="D1504" s="24"/>
      <c r="E1504" s="24"/>
      <c r="F1504" s="273"/>
      <c r="G1504" s="273"/>
      <c r="H1504" s="277"/>
      <c r="I1504" s="273"/>
    </row>
    <row r="1505" s="267" customFormat="1" ht="15.6" spans="1:9">
      <c r="A1505" s="273"/>
      <c r="B1505" s="25" t="s">
        <v>128</v>
      </c>
      <c r="C1505" s="26">
        <v>40</v>
      </c>
      <c r="D1505" s="26"/>
      <c r="E1505" s="26"/>
      <c r="F1505" s="273"/>
      <c r="G1505" s="273"/>
      <c r="H1505" s="277"/>
      <c r="I1505" s="273"/>
    </row>
    <row r="1506" s="267" customFormat="1" ht="15.6" spans="1:9">
      <c r="A1506" s="273"/>
      <c r="B1506" s="25" t="s">
        <v>40</v>
      </c>
      <c r="C1506" s="26" t="s">
        <v>41</v>
      </c>
      <c r="D1506" s="26"/>
      <c r="E1506" s="26"/>
      <c r="F1506" s="273"/>
      <c r="G1506" s="273"/>
      <c r="H1506" s="277"/>
      <c r="I1506" s="273"/>
    </row>
    <row r="1507" s="267" customFormat="1" ht="15.6" spans="1:9">
      <c r="A1507" s="273"/>
      <c r="B1507" s="25"/>
      <c r="C1507" s="13" t="s">
        <v>42</v>
      </c>
      <c r="D1507" s="13" t="s">
        <v>43</v>
      </c>
      <c r="E1507" s="13" t="s">
        <v>44</v>
      </c>
      <c r="F1507" s="273"/>
      <c r="G1507" s="273"/>
      <c r="H1507" s="277"/>
      <c r="I1507" s="273"/>
    </row>
    <row r="1508" s="267" customFormat="1" ht="15.6" spans="1:9">
      <c r="A1508" s="273">
        <v>29</v>
      </c>
      <c r="B1508" s="15" t="s">
        <v>191</v>
      </c>
      <c r="C1508" s="16"/>
      <c r="D1508" s="16"/>
      <c r="E1508" s="18">
        <v>355.4</v>
      </c>
      <c r="F1508" s="273"/>
      <c r="G1508" s="273"/>
      <c r="H1508" s="277"/>
      <c r="I1508" s="273"/>
    </row>
    <row r="1509" s="267" customFormat="1" ht="15.6" spans="1:9">
      <c r="A1509" s="273"/>
      <c r="B1509" s="25" t="s">
        <v>40</v>
      </c>
      <c r="C1509" s="26" t="s">
        <v>46</v>
      </c>
      <c r="D1509" s="273"/>
      <c r="E1509" s="273"/>
      <c r="F1509" s="273"/>
      <c r="G1509" s="273"/>
      <c r="H1509" s="277"/>
      <c r="I1509" s="273"/>
    </row>
    <row r="1510" s="267" customFormat="1" ht="15.6" spans="1:9">
      <c r="A1510" s="273"/>
      <c r="B1510" s="25"/>
      <c r="C1510" s="26" t="s">
        <v>47</v>
      </c>
      <c r="D1510" s="273"/>
      <c r="E1510" s="273"/>
      <c r="F1510" s="273"/>
      <c r="G1510" s="273"/>
      <c r="H1510" s="277"/>
      <c r="I1510" s="273"/>
    </row>
    <row r="1511" s="267" customFormat="1" ht="15.6" spans="1:9">
      <c r="A1511" s="273">
        <v>30</v>
      </c>
      <c r="B1511" s="27" t="s">
        <v>206</v>
      </c>
      <c r="C1511" s="18">
        <v>30.3</v>
      </c>
      <c r="D1511" s="273"/>
      <c r="E1511" s="273"/>
      <c r="F1511" s="273"/>
      <c r="G1511" s="273"/>
      <c r="H1511" s="277"/>
      <c r="I1511" s="273"/>
    </row>
    <row r="1512" s="267" customFormat="1" ht="15.6" spans="1:9">
      <c r="A1512" s="273">
        <v>31</v>
      </c>
      <c r="B1512" s="27" t="s">
        <v>603</v>
      </c>
      <c r="C1512" s="18">
        <v>82.7</v>
      </c>
      <c r="D1512" s="273"/>
      <c r="E1512" s="273"/>
      <c r="F1512" s="273"/>
      <c r="G1512" s="273"/>
      <c r="H1512" s="277"/>
      <c r="I1512" s="273"/>
    </row>
    <row r="1513" s="267" customFormat="1" ht="15.6" spans="1:9">
      <c r="A1513" s="273">
        <v>32</v>
      </c>
      <c r="B1513" s="27" t="s">
        <v>488</v>
      </c>
      <c r="C1513" s="18">
        <v>37.6</v>
      </c>
      <c r="D1513" s="273"/>
      <c r="E1513" s="273"/>
      <c r="F1513" s="273"/>
      <c r="G1513" s="273"/>
      <c r="H1513" s="277"/>
      <c r="I1513" s="273"/>
    </row>
    <row r="1514" s="267" customFormat="1" ht="15.6" spans="1:9">
      <c r="A1514" s="273">
        <v>33</v>
      </c>
      <c r="B1514" s="27" t="s">
        <v>599</v>
      </c>
      <c r="C1514" s="18">
        <v>5.6</v>
      </c>
      <c r="D1514" s="273"/>
      <c r="E1514" s="273"/>
      <c r="F1514" s="273"/>
      <c r="G1514" s="273"/>
      <c r="H1514" s="277"/>
      <c r="I1514" s="273"/>
    </row>
    <row r="1515" s="267" customFormat="1" ht="15.6" spans="1:9">
      <c r="A1515" s="273">
        <v>34</v>
      </c>
      <c r="B1515" s="27" t="s">
        <v>48</v>
      </c>
      <c r="C1515" s="18">
        <v>0.5</v>
      </c>
      <c r="D1515" s="273"/>
      <c r="E1515" s="273"/>
      <c r="F1515" s="273"/>
      <c r="G1515" s="273"/>
      <c r="H1515" s="277"/>
      <c r="I1515" s="273"/>
    </row>
    <row r="1516" s="267" customFormat="1" ht="15.6" spans="1:9">
      <c r="A1516" s="273">
        <v>35</v>
      </c>
      <c r="B1516" s="27" t="s">
        <v>428</v>
      </c>
      <c r="C1516" s="18">
        <v>10.9</v>
      </c>
      <c r="D1516" s="273"/>
      <c r="E1516" s="273"/>
      <c r="F1516" s="273"/>
      <c r="G1516" s="273"/>
      <c r="H1516" s="277"/>
      <c r="I1516" s="273"/>
    </row>
    <row r="1517" s="267" customFormat="1" ht="15.6" spans="1:9">
      <c r="A1517" s="273">
        <v>36</v>
      </c>
      <c r="B1517" s="27" t="s">
        <v>604</v>
      </c>
      <c r="C1517" s="18">
        <v>46.9</v>
      </c>
      <c r="D1517" s="273"/>
      <c r="E1517" s="273"/>
      <c r="F1517" s="273"/>
      <c r="G1517" s="273"/>
      <c r="H1517" s="277"/>
      <c r="I1517" s="273"/>
    </row>
    <row r="1518" s="267" customFormat="1" ht="15.6" spans="1:9">
      <c r="A1518" s="273">
        <v>37</v>
      </c>
      <c r="B1518" s="27" t="s">
        <v>259</v>
      </c>
      <c r="C1518" s="18">
        <v>22.4</v>
      </c>
      <c r="D1518" s="273"/>
      <c r="E1518" s="273"/>
      <c r="F1518" s="273"/>
      <c r="G1518" s="273"/>
      <c r="H1518" s="277"/>
      <c r="I1518" s="273"/>
    </row>
    <row r="1519" s="267" customFormat="1" ht="15.6" spans="1:9">
      <c r="A1519" s="273">
        <v>38</v>
      </c>
      <c r="B1519" s="27" t="s">
        <v>605</v>
      </c>
      <c r="C1519" s="18">
        <v>2.9</v>
      </c>
      <c r="D1519" s="273"/>
      <c r="E1519" s="273"/>
      <c r="F1519" s="273"/>
      <c r="G1519" s="273"/>
      <c r="H1519" s="277"/>
      <c r="I1519" s="273"/>
    </row>
    <row r="1520" s="267" customFormat="1" ht="15.6" spans="1:9">
      <c r="A1520" s="273"/>
      <c r="B1520" s="25" t="s">
        <v>40</v>
      </c>
      <c r="C1520" s="26" t="s">
        <v>287</v>
      </c>
      <c r="D1520" s="26"/>
      <c r="E1520" s="26"/>
      <c r="F1520" s="273"/>
      <c r="G1520" s="273"/>
      <c r="H1520" s="277"/>
      <c r="I1520" s="273"/>
    </row>
    <row r="1521" s="267" customFormat="1" ht="15.6" spans="1:10">
      <c r="A1521" s="273"/>
      <c r="B1521" s="25"/>
      <c r="C1521" s="13" t="s">
        <v>288</v>
      </c>
      <c r="D1521" s="13" t="s">
        <v>268</v>
      </c>
      <c r="E1521" s="13" t="s">
        <v>289</v>
      </c>
      <c r="F1521" s="273"/>
      <c r="G1521" s="273"/>
      <c r="H1521" s="277"/>
      <c r="I1521" s="273"/>
    </row>
    <row r="1522" s="267" customFormat="1" ht="15.6" spans="1:10">
      <c r="A1522" s="273"/>
      <c r="B1522" s="33" t="s">
        <v>268</v>
      </c>
      <c r="C1522" s="28"/>
      <c r="D1522" s="16">
        <v>139</v>
      </c>
      <c r="E1522" s="16"/>
      <c r="F1522" s="273"/>
      <c r="G1522" s="273"/>
      <c r="H1522" s="277"/>
      <c r="I1522" s="273"/>
    </row>
    <row r="1523" s="267" customFormat="1" ht="15.6" spans="1:10">
      <c r="A1523" s="273"/>
      <c r="B1523" s="33" t="s">
        <v>40</v>
      </c>
      <c r="C1523" s="28" t="s">
        <v>269</v>
      </c>
      <c r="D1523" s="16"/>
      <c r="E1523" s="16"/>
      <c r="F1523" s="273"/>
      <c r="G1523" s="273"/>
      <c r="H1523" s="277"/>
      <c r="I1523" s="273"/>
    </row>
    <row r="1524" s="267" customFormat="1" ht="15.6" spans="1:10">
      <c r="A1524" s="273"/>
      <c r="B1524" s="34"/>
      <c r="C1524" s="28"/>
      <c r="D1524" s="16"/>
      <c r="E1524" s="16"/>
      <c r="F1524" s="273"/>
      <c r="G1524" s="273"/>
      <c r="H1524" s="277"/>
      <c r="I1524" s="273"/>
    </row>
    <row r="1525" s="267" customFormat="1" ht="15.6" spans="1:10">
      <c r="A1525" s="273">
        <v>41</v>
      </c>
      <c r="B1525" s="27" t="s">
        <v>270</v>
      </c>
      <c r="C1525" s="15">
        <v>1</v>
      </c>
      <c r="D1525" s="16"/>
      <c r="E1525" s="16"/>
      <c r="F1525" s="273"/>
      <c r="G1525" s="273"/>
      <c r="H1525" s="277"/>
      <c r="I1525" s="273"/>
    </row>
    <row r="1526" s="267" customFormat="1" ht="15.6" spans="1:10">
      <c r="A1526" s="273"/>
      <c r="B1526" s="12" t="s">
        <v>6</v>
      </c>
      <c r="C1526" s="26" t="s">
        <v>49</v>
      </c>
      <c r="D1526" s="26"/>
      <c r="E1526" s="26"/>
      <c r="F1526" s="273"/>
      <c r="G1526" s="273"/>
      <c r="H1526" s="277"/>
      <c r="I1526" s="273"/>
    </row>
    <row r="1527" s="267" customFormat="1" ht="15.6" spans="1:10">
      <c r="A1527" s="273"/>
      <c r="B1527" s="15" t="s">
        <v>50</v>
      </c>
      <c r="C1527" s="26">
        <v>100</v>
      </c>
      <c r="D1527" s="26">
        <v>200</v>
      </c>
      <c r="E1527" s="26" t="s">
        <v>51</v>
      </c>
      <c r="F1527" s="273"/>
      <c r="G1527" s="273"/>
      <c r="H1527" s="277"/>
      <c r="I1527" s="273"/>
    </row>
    <row r="1528" s="267" customFormat="1" ht="15.6" spans="1:10">
      <c r="A1528" s="273">
        <v>42</v>
      </c>
      <c r="B1528" s="17" t="s">
        <v>587</v>
      </c>
      <c r="C1528" s="43"/>
      <c r="D1528" s="18">
        <v>1</v>
      </c>
      <c r="E1528" s="43"/>
      <c r="F1528" s="273"/>
      <c r="G1528" s="273"/>
      <c r="H1528" s="277"/>
      <c r="I1528" s="273"/>
    </row>
    <row r="1529" s="267" customFormat="1" ht="15.6" spans="1:10">
      <c r="A1529" s="273">
        <v>43</v>
      </c>
      <c r="B1529" s="17" t="s">
        <v>53</v>
      </c>
      <c r="C1529" s="18">
        <v>1</v>
      </c>
      <c r="D1529" s="18">
        <v>7</v>
      </c>
      <c r="E1529" s="18">
        <v>5</v>
      </c>
      <c r="F1529" s="273"/>
      <c r="G1529" s="273"/>
      <c r="H1529" s="277"/>
      <c r="I1529" s="273"/>
    </row>
    <row r="1530" s="267" customFormat="1" ht="15.6" spans="1:10">
      <c r="A1530" s="273">
        <v>44</v>
      </c>
      <c r="B1530" s="17" t="s">
        <v>606</v>
      </c>
      <c r="C1530" s="18">
        <v>4</v>
      </c>
      <c r="D1530" s="43"/>
      <c r="E1530" s="43"/>
      <c r="F1530" s="273"/>
      <c r="G1530" s="273"/>
      <c r="H1530" s="277"/>
      <c r="I1530" s="273"/>
    </row>
    <row r="1531" s="267" customFormat="1" ht="15.6" spans="1:10">
      <c r="A1531" s="273">
        <v>45</v>
      </c>
      <c r="B1531" s="17" t="s">
        <v>243</v>
      </c>
      <c r="C1531" s="18">
        <v>5</v>
      </c>
      <c r="D1531" s="43"/>
      <c r="E1531" s="43"/>
      <c r="F1531" s="273"/>
      <c r="G1531" s="273"/>
      <c r="H1531" s="277"/>
      <c r="I1531" s="273"/>
    </row>
    <row r="1532" s="267" customFormat="1" ht="15.6" spans="1:10">
      <c r="A1532" s="273">
        <v>46</v>
      </c>
      <c r="B1532" s="17" t="s">
        <v>54</v>
      </c>
      <c r="C1532" s="18">
        <v>10</v>
      </c>
      <c r="D1532" s="43"/>
      <c r="E1532" s="43"/>
      <c r="F1532" s="273"/>
      <c r="G1532" s="273"/>
      <c r="H1532" s="277"/>
      <c r="I1532" s="273"/>
    </row>
    <row r="1533" s="267" customFormat="1" ht="15.6" spans="1:10">
      <c r="A1533" s="273">
        <v>47</v>
      </c>
      <c r="B1533" s="17" t="s">
        <v>253</v>
      </c>
      <c r="C1533" s="43"/>
      <c r="D1533" s="18">
        <v>3</v>
      </c>
      <c r="E1533" s="43"/>
      <c r="F1533" s="273"/>
      <c r="G1533" s="273"/>
      <c r="H1533" s="277"/>
      <c r="I1533" s="273"/>
    </row>
    <row r="1534" s="267" customFormat="1" ht="15.6" spans="1:10">
      <c r="A1534" s="273">
        <v>48</v>
      </c>
      <c r="B1534" s="17" t="s">
        <v>607</v>
      </c>
      <c r="C1534" s="18">
        <v>6</v>
      </c>
      <c r="D1534" s="43"/>
      <c r="E1534" s="43"/>
      <c r="F1534" s="273"/>
      <c r="G1534" s="273"/>
      <c r="H1534" s="277"/>
      <c r="I1534" s="273"/>
    </row>
    <row r="1535" s="267" customFormat="1" ht="31.2" spans="1:10">
      <c r="A1535" s="273" t="s">
        <v>608</v>
      </c>
      <c r="B1535" s="273"/>
      <c r="C1535" s="273"/>
      <c r="D1535" s="273"/>
      <c r="E1535" s="273"/>
      <c r="F1535" s="273"/>
      <c r="G1535" s="273"/>
      <c r="H1535" s="284" t="s">
        <v>609</v>
      </c>
      <c r="I1535" s="275" t="s">
        <v>4</v>
      </c>
      <c r="J1535" s="287"/>
    </row>
    <row r="1536" s="267" customFormat="1" ht="15.6" spans="1:10">
      <c r="A1536" s="276" t="s">
        <v>5</v>
      </c>
      <c r="B1536" s="12" t="s">
        <v>6</v>
      </c>
      <c r="C1536" s="13" t="s">
        <v>15</v>
      </c>
      <c r="D1536" s="13"/>
      <c r="E1536" s="13"/>
      <c r="F1536" s="13"/>
      <c r="G1536" s="13"/>
      <c r="H1536" s="277"/>
      <c r="I1536" s="273"/>
    </row>
    <row r="1537" s="267" customFormat="1" ht="15.6" spans="1:9">
      <c r="A1537" s="273"/>
      <c r="B1537" s="15" t="s">
        <v>16</v>
      </c>
      <c r="C1537" s="13" t="s">
        <v>17</v>
      </c>
      <c r="D1537" s="13" t="s">
        <v>18</v>
      </c>
      <c r="E1537" s="13" t="s">
        <v>19</v>
      </c>
      <c r="F1537" s="13" t="s">
        <v>20</v>
      </c>
      <c r="G1537" s="13" t="s">
        <v>21</v>
      </c>
      <c r="H1537" s="277"/>
      <c r="I1537" s="273"/>
    </row>
    <row r="1538" s="267" customFormat="1" ht="15.6" spans="1:9">
      <c r="A1538" s="273">
        <v>1</v>
      </c>
      <c r="B1538" s="15" t="s">
        <v>140</v>
      </c>
      <c r="C1538" s="43"/>
      <c r="D1538" s="18">
        <v>1</v>
      </c>
      <c r="E1538" s="43"/>
      <c r="F1538" s="43"/>
      <c r="G1538" s="43"/>
      <c r="H1538" s="277"/>
      <c r="I1538" s="273"/>
    </row>
    <row r="1539" s="267" customFormat="1" ht="15.6" spans="1:9">
      <c r="A1539" s="273">
        <v>2</v>
      </c>
      <c r="B1539" s="15" t="s">
        <v>58</v>
      </c>
      <c r="C1539" s="43"/>
      <c r="D1539" s="18">
        <v>1</v>
      </c>
      <c r="E1539" s="18">
        <v>4</v>
      </c>
      <c r="F1539" s="43"/>
      <c r="G1539" s="43"/>
      <c r="H1539" s="277"/>
      <c r="I1539" s="273"/>
    </row>
    <row r="1540" s="267" customFormat="1" ht="15.6" spans="1:9">
      <c r="A1540" s="273">
        <v>3</v>
      </c>
      <c r="B1540" s="15" t="s">
        <v>115</v>
      </c>
      <c r="C1540" s="43"/>
      <c r="D1540" s="18">
        <v>5</v>
      </c>
      <c r="E1540" s="18">
        <v>1</v>
      </c>
      <c r="F1540" s="43"/>
      <c r="G1540" s="43"/>
      <c r="H1540" s="277"/>
      <c r="I1540" s="273"/>
    </row>
    <row r="1541" s="267" customFormat="1" ht="15.6" spans="1:9">
      <c r="A1541" s="273">
        <v>4</v>
      </c>
      <c r="B1541" s="15" t="s">
        <v>23</v>
      </c>
      <c r="C1541" s="43"/>
      <c r="D1541" s="43"/>
      <c r="E1541" s="18">
        <v>13</v>
      </c>
      <c r="F1541" s="43"/>
      <c r="G1541" s="43"/>
      <c r="H1541" s="277"/>
      <c r="I1541" s="273"/>
    </row>
    <row r="1542" s="267" customFormat="1" ht="15.6" spans="1:9">
      <c r="A1542" s="273">
        <v>5</v>
      </c>
      <c r="B1542" s="15" t="s">
        <v>89</v>
      </c>
      <c r="C1542" s="43"/>
      <c r="D1542" s="18">
        <v>3</v>
      </c>
      <c r="E1542" s="18">
        <v>24</v>
      </c>
      <c r="F1542" s="18">
        <v>1</v>
      </c>
      <c r="G1542" s="43"/>
      <c r="H1542" s="277"/>
      <c r="I1542" s="273"/>
    </row>
    <row r="1543" s="267" customFormat="1" ht="15.6" spans="1:9">
      <c r="A1543" s="273"/>
      <c r="B1543" s="12" t="s">
        <v>6</v>
      </c>
      <c r="C1543" s="13" t="s">
        <v>24</v>
      </c>
      <c r="D1543" s="13"/>
      <c r="E1543" s="13"/>
      <c r="F1543" s="13"/>
      <c r="G1543" s="13"/>
      <c r="H1543" s="277"/>
      <c r="I1543" s="273"/>
    </row>
    <row r="1544" s="267" customFormat="1" ht="15.6" spans="1:9">
      <c r="A1544" s="273"/>
      <c r="B1544" s="15" t="s">
        <v>16</v>
      </c>
      <c r="C1544" s="13" t="s">
        <v>17</v>
      </c>
      <c r="D1544" s="13" t="s">
        <v>18</v>
      </c>
      <c r="E1544" s="13" t="s">
        <v>19</v>
      </c>
      <c r="F1544" s="13" t="s">
        <v>20</v>
      </c>
      <c r="G1544" s="13" t="s">
        <v>21</v>
      </c>
      <c r="H1544" s="277"/>
      <c r="I1544" s="273"/>
    </row>
    <row r="1545" s="267" customFormat="1" ht="15.6" spans="1:9">
      <c r="A1545" s="273">
        <v>6</v>
      </c>
      <c r="B1545" s="17" t="s">
        <v>61</v>
      </c>
      <c r="C1545" s="18">
        <v>9</v>
      </c>
      <c r="D1545" s="18">
        <v>16</v>
      </c>
      <c r="E1545" s="43"/>
      <c r="F1545" s="43"/>
      <c r="G1545" s="43"/>
      <c r="H1545" s="277"/>
      <c r="I1545" s="273"/>
    </row>
    <row r="1546" s="267" customFormat="1" ht="15.6" spans="1:9">
      <c r="A1546" s="273">
        <v>7</v>
      </c>
      <c r="B1546" s="17" t="s">
        <v>107</v>
      </c>
      <c r="C1546" s="18">
        <v>2</v>
      </c>
      <c r="D1546" s="43"/>
      <c r="E1546" s="43"/>
      <c r="F1546" s="43"/>
      <c r="G1546" s="43"/>
      <c r="H1546" s="277"/>
      <c r="I1546" s="273"/>
    </row>
    <row r="1547" s="267" customFormat="1" ht="15.6" spans="1:9">
      <c r="A1547" s="273">
        <v>8</v>
      </c>
      <c r="B1547" s="17" t="s">
        <v>108</v>
      </c>
      <c r="C1547" s="43"/>
      <c r="D1547" s="43"/>
      <c r="E1547" s="18">
        <v>1</v>
      </c>
      <c r="F1547" s="43"/>
      <c r="G1547" s="43"/>
      <c r="H1547" s="277"/>
      <c r="I1547" s="273"/>
    </row>
    <row r="1548" s="267" customFormat="1" ht="15.6" spans="1:9">
      <c r="A1548" s="273">
        <v>9</v>
      </c>
      <c r="B1548" s="17" t="s">
        <v>147</v>
      </c>
      <c r="C1548" s="43"/>
      <c r="D1548" s="43"/>
      <c r="E1548" s="18">
        <v>1</v>
      </c>
      <c r="F1548" s="43"/>
      <c r="G1548" s="43"/>
      <c r="H1548" s="277"/>
      <c r="I1548" s="273"/>
    </row>
    <row r="1549" s="267" customFormat="1" ht="15.6" spans="1:9">
      <c r="A1549" s="273">
        <v>10</v>
      </c>
      <c r="B1549" s="17" t="s">
        <v>187</v>
      </c>
      <c r="C1549" s="43"/>
      <c r="D1549" s="18">
        <v>2</v>
      </c>
      <c r="E1549" s="18">
        <v>2</v>
      </c>
      <c r="F1549" s="43"/>
      <c r="G1549" s="43"/>
      <c r="H1549" s="277"/>
      <c r="I1549" s="273"/>
    </row>
    <row r="1550" s="267" customFormat="1" ht="15.6" spans="1:9">
      <c r="A1550" s="273">
        <v>11</v>
      </c>
      <c r="B1550" s="17" t="s">
        <v>124</v>
      </c>
      <c r="C1550" s="43"/>
      <c r="D1550" s="18">
        <v>4</v>
      </c>
      <c r="E1550" s="18">
        <v>3</v>
      </c>
      <c r="F1550" s="43"/>
      <c r="G1550" s="43"/>
      <c r="H1550" s="277"/>
      <c r="I1550" s="273"/>
    </row>
    <row r="1551" s="267" customFormat="1" ht="15.6" spans="1:9">
      <c r="A1551" s="273">
        <v>12</v>
      </c>
      <c r="B1551" s="17" t="s">
        <v>29</v>
      </c>
      <c r="C1551" s="43"/>
      <c r="D1551" s="18">
        <v>38</v>
      </c>
      <c r="E1551" s="43"/>
      <c r="F1551" s="43"/>
      <c r="G1551" s="43"/>
      <c r="H1551" s="277"/>
      <c r="I1551" s="273"/>
    </row>
    <row r="1552" s="267" customFormat="1" ht="15.6" spans="1:9">
      <c r="A1552" s="273">
        <v>13</v>
      </c>
      <c r="B1552" s="17" t="s">
        <v>90</v>
      </c>
      <c r="C1552" s="18">
        <v>10</v>
      </c>
      <c r="D1552" s="18">
        <v>6</v>
      </c>
      <c r="E1552" s="43"/>
      <c r="F1552" s="43"/>
      <c r="G1552" s="43"/>
      <c r="H1552" s="277"/>
      <c r="I1552" s="273"/>
    </row>
    <row r="1553" s="267" customFormat="1" ht="15.6" spans="1:9">
      <c r="A1553" s="273">
        <v>14</v>
      </c>
      <c r="B1553" s="17" t="s">
        <v>109</v>
      </c>
      <c r="C1553" s="43"/>
      <c r="D1553" s="18">
        <v>14</v>
      </c>
      <c r="E1553" s="43"/>
      <c r="F1553" s="43"/>
      <c r="G1553" s="43"/>
      <c r="H1553" s="277"/>
      <c r="I1553" s="273"/>
    </row>
    <row r="1554" s="267" customFormat="1" ht="15.6" spans="1:9">
      <c r="A1554" s="273"/>
      <c r="B1554" s="12" t="s">
        <v>6</v>
      </c>
      <c r="C1554" s="13" t="s">
        <v>30</v>
      </c>
      <c r="D1554" s="13"/>
      <c r="E1554" s="13"/>
      <c r="F1554" s="13"/>
      <c r="G1554" s="273"/>
      <c r="H1554" s="277"/>
      <c r="I1554" s="273"/>
    </row>
    <row r="1555" s="267" customFormat="1" ht="15.6" spans="1:9">
      <c r="A1555" s="273"/>
      <c r="B1555" s="15" t="s">
        <v>8</v>
      </c>
      <c r="C1555" s="13">
        <v>100</v>
      </c>
      <c r="D1555" s="13">
        <v>200</v>
      </c>
      <c r="E1555" s="13">
        <v>300</v>
      </c>
      <c r="F1555" s="13" t="s">
        <v>31</v>
      </c>
      <c r="G1555" s="273"/>
      <c r="H1555" s="277"/>
      <c r="I1555" s="273"/>
    </row>
    <row r="1556" s="267" customFormat="1" ht="15.6" spans="1:9">
      <c r="A1556" s="273">
        <v>15</v>
      </c>
      <c r="B1556" s="17" t="s">
        <v>32</v>
      </c>
      <c r="C1556" s="43"/>
      <c r="D1556" s="43"/>
      <c r="E1556" s="18">
        <v>25</v>
      </c>
      <c r="F1556" s="18">
        <v>2</v>
      </c>
      <c r="G1556" s="273"/>
      <c r="H1556" s="277"/>
      <c r="I1556" s="273"/>
    </row>
    <row r="1557" s="267" customFormat="1" ht="15.6" spans="1:9">
      <c r="A1557" s="273">
        <v>16</v>
      </c>
      <c r="B1557" s="17" t="s">
        <v>65</v>
      </c>
      <c r="C1557" s="43"/>
      <c r="D1557" s="18">
        <v>42</v>
      </c>
      <c r="E1557" s="43"/>
      <c r="F1557" s="43"/>
      <c r="G1557" s="273"/>
      <c r="H1557" s="277"/>
      <c r="I1557" s="273"/>
    </row>
    <row r="1558" s="267" customFormat="1" ht="15.6" spans="1:9">
      <c r="A1558" s="273"/>
      <c r="B1558" s="12" t="s">
        <v>6</v>
      </c>
      <c r="C1558" s="13" t="s">
        <v>35</v>
      </c>
      <c r="D1558" s="13"/>
      <c r="E1558" s="13"/>
      <c r="F1558" s="13"/>
      <c r="G1558" s="273"/>
      <c r="H1558" s="277"/>
      <c r="I1558" s="273"/>
    </row>
    <row r="1559" s="267" customFormat="1" ht="15.6" spans="1:9">
      <c r="A1559" s="273"/>
      <c r="B1559" s="15" t="s">
        <v>8</v>
      </c>
      <c r="C1559" s="13">
        <v>100</v>
      </c>
      <c r="D1559" s="13">
        <v>200</v>
      </c>
      <c r="E1559" s="13">
        <v>300</v>
      </c>
      <c r="F1559" s="13" t="s">
        <v>31</v>
      </c>
      <c r="G1559" s="273"/>
      <c r="H1559" s="277"/>
      <c r="I1559" s="273"/>
    </row>
    <row r="1560" s="267" customFormat="1" ht="15.6" spans="1:9">
      <c r="A1560" s="273">
        <v>17</v>
      </c>
      <c r="B1560" s="17" t="s">
        <v>68</v>
      </c>
      <c r="C1560" s="43"/>
      <c r="D1560" s="43"/>
      <c r="E1560" s="43"/>
      <c r="F1560" s="18">
        <v>11</v>
      </c>
      <c r="G1560" s="273"/>
      <c r="H1560" s="277"/>
      <c r="I1560" s="273"/>
    </row>
    <row r="1561" s="267" customFormat="1" ht="15.6" spans="1:9">
      <c r="A1561" s="273">
        <v>18</v>
      </c>
      <c r="B1561" s="17" t="s">
        <v>142</v>
      </c>
      <c r="C1561" s="43"/>
      <c r="D1561" s="43"/>
      <c r="E1561" s="43"/>
      <c r="F1561" s="18">
        <v>2</v>
      </c>
      <c r="G1561" s="273"/>
      <c r="H1561" s="277"/>
      <c r="I1561" s="273"/>
    </row>
    <row r="1562" s="267" customFormat="1" ht="15.6" spans="1:9">
      <c r="A1562" s="273"/>
      <c r="B1562" s="19" t="s">
        <v>6</v>
      </c>
      <c r="C1562" s="20" t="s">
        <v>7</v>
      </c>
      <c r="D1562" s="20"/>
      <c r="E1562" s="20"/>
      <c r="F1562" s="273"/>
      <c r="G1562" s="273"/>
      <c r="H1562" s="277"/>
      <c r="I1562" s="273"/>
    </row>
    <row r="1563" s="267" customFormat="1" ht="15.6" spans="1:9">
      <c r="A1563" s="273"/>
      <c r="B1563" s="19"/>
      <c r="C1563" s="20"/>
      <c r="D1563" s="20"/>
      <c r="E1563" s="20"/>
      <c r="F1563" s="273"/>
      <c r="G1563" s="273"/>
      <c r="H1563" s="277"/>
      <c r="I1563" s="273"/>
    </row>
    <row r="1564" s="267" customFormat="1" ht="15.6" spans="1:9">
      <c r="A1564" s="273"/>
      <c r="B1564" s="21" t="s">
        <v>8</v>
      </c>
      <c r="C1564" s="22" t="s">
        <v>9</v>
      </c>
      <c r="D1564" s="22" t="s">
        <v>10</v>
      </c>
      <c r="E1564" s="22" t="s">
        <v>11</v>
      </c>
      <c r="F1564" s="273"/>
      <c r="G1564" s="273"/>
      <c r="H1564" s="277"/>
      <c r="I1564" s="273"/>
    </row>
    <row r="1565" s="267" customFormat="1" ht="15.6" spans="1:9">
      <c r="A1565" s="273">
        <v>19</v>
      </c>
      <c r="B1565" s="21" t="s">
        <v>111</v>
      </c>
      <c r="C1565" s="23">
        <v>31.9</v>
      </c>
      <c r="D1565" s="24"/>
      <c r="E1565" s="24"/>
      <c r="F1565" s="273"/>
      <c r="G1565" s="273"/>
      <c r="H1565" s="277"/>
      <c r="I1565" s="273"/>
    </row>
    <row r="1566" s="267" customFormat="1" ht="15.6" spans="1:9">
      <c r="A1566" s="273">
        <v>20</v>
      </c>
      <c r="B1566" s="21" t="s">
        <v>96</v>
      </c>
      <c r="C1566" s="23">
        <v>180</v>
      </c>
      <c r="D1566" s="24"/>
      <c r="E1566" s="24"/>
      <c r="F1566" s="273"/>
      <c r="G1566" s="273"/>
      <c r="H1566" s="277"/>
      <c r="I1566" s="273"/>
    </row>
    <row r="1567" s="267" customFormat="1" ht="15.6" spans="1:9">
      <c r="A1567" s="273">
        <v>21</v>
      </c>
      <c r="B1567" s="21" t="s">
        <v>118</v>
      </c>
      <c r="C1567" s="24"/>
      <c r="D1567" s="23">
        <v>114.4</v>
      </c>
      <c r="E1567" s="24"/>
      <c r="F1567" s="273"/>
      <c r="G1567" s="273"/>
      <c r="H1567" s="277"/>
      <c r="I1567" s="273"/>
    </row>
    <row r="1568" s="267" customFormat="1" ht="15.6" spans="1:9">
      <c r="A1568" s="273">
        <v>22</v>
      </c>
      <c r="B1568" s="21" t="s">
        <v>39</v>
      </c>
      <c r="C1568" s="23">
        <v>70.9</v>
      </c>
      <c r="D1568" s="23">
        <v>174</v>
      </c>
      <c r="E1568" s="24"/>
      <c r="F1568" s="273"/>
      <c r="G1568" s="273"/>
      <c r="H1568" s="277"/>
      <c r="I1568" s="273"/>
    </row>
    <row r="1569" s="267" customFormat="1" ht="15.6" spans="1:9">
      <c r="A1569" s="273">
        <v>23</v>
      </c>
      <c r="B1569" s="21" t="s">
        <v>91</v>
      </c>
      <c r="C1569" s="23">
        <v>223.7</v>
      </c>
      <c r="D1569" s="23">
        <v>393.7</v>
      </c>
      <c r="E1569" s="24"/>
      <c r="F1569" s="273"/>
      <c r="G1569" s="273"/>
      <c r="H1569" s="277"/>
      <c r="I1569" s="273"/>
    </row>
    <row r="1570" s="267" customFormat="1" ht="15.6" spans="1:9">
      <c r="A1570" s="273">
        <v>24</v>
      </c>
      <c r="B1570" s="21" t="s">
        <v>97</v>
      </c>
      <c r="C1570" s="24"/>
      <c r="D1570" s="23">
        <v>55.3</v>
      </c>
      <c r="E1570" s="24"/>
      <c r="F1570" s="273"/>
      <c r="G1570" s="273"/>
      <c r="H1570" s="277"/>
      <c r="I1570" s="273"/>
    </row>
    <row r="1571" s="267" customFormat="1" ht="15.6" spans="1:9">
      <c r="A1571" s="273">
        <v>25</v>
      </c>
      <c r="B1571" s="21" t="s">
        <v>33</v>
      </c>
      <c r="C1571" s="23">
        <v>73.6</v>
      </c>
      <c r="D1571" s="24"/>
      <c r="E1571" s="24"/>
      <c r="F1571" s="273"/>
      <c r="G1571" s="273"/>
      <c r="H1571" s="277"/>
      <c r="I1571" s="273"/>
    </row>
    <row r="1572" s="267" customFormat="1" ht="15.6" spans="1:9">
      <c r="A1572" s="273">
        <v>26</v>
      </c>
      <c r="B1572" s="21" t="s">
        <v>177</v>
      </c>
      <c r="C1572" s="24"/>
      <c r="D1572" s="23">
        <v>94.5</v>
      </c>
      <c r="E1572" s="24"/>
      <c r="F1572" s="273"/>
      <c r="G1572" s="273"/>
      <c r="H1572" s="277"/>
      <c r="I1572" s="273"/>
    </row>
    <row r="1573" s="267" customFormat="1" ht="15.6" spans="1:9">
      <c r="A1573" s="273">
        <v>27</v>
      </c>
      <c r="B1573" s="21" t="s">
        <v>12</v>
      </c>
      <c r="C1573" s="24"/>
      <c r="D1573" s="23">
        <v>3</v>
      </c>
      <c r="E1573" s="24"/>
      <c r="F1573" s="273"/>
      <c r="G1573" s="273"/>
      <c r="H1573" s="277"/>
      <c r="I1573" s="273"/>
    </row>
    <row r="1574" s="267" customFormat="1" ht="15.6" spans="1:9">
      <c r="A1574" s="273">
        <v>28</v>
      </c>
      <c r="B1574" s="21" t="s">
        <v>610</v>
      </c>
      <c r="C1574" s="23">
        <v>32</v>
      </c>
      <c r="D1574" s="24"/>
      <c r="E1574" s="24"/>
      <c r="F1574" s="273"/>
      <c r="G1574" s="273"/>
      <c r="H1574" s="277"/>
      <c r="I1574" s="273"/>
    </row>
    <row r="1575" s="267" customFormat="1" ht="15.6" spans="1:9">
      <c r="A1575" s="273">
        <v>29</v>
      </c>
      <c r="B1575" s="21" t="s">
        <v>438</v>
      </c>
      <c r="C1575" s="23">
        <v>36.5</v>
      </c>
      <c r="D1575" s="24"/>
      <c r="E1575" s="24"/>
      <c r="F1575" s="273"/>
      <c r="G1575" s="273"/>
      <c r="H1575" s="277"/>
      <c r="I1575" s="273"/>
    </row>
    <row r="1576" s="267" customFormat="1" ht="15.6" spans="1:9">
      <c r="A1576" s="273">
        <v>30</v>
      </c>
      <c r="B1576" s="21" t="s">
        <v>586</v>
      </c>
      <c r="C1576" s="24"/>
      <c r="D1576" s="23">
        <v>36.5</v>
      </c>
      <c r="E1576" s="24"/>
      <c r="F1576" s="273"/>
      <c r="G1576" s="273"/>
      <c r="H1576" s="277"/>
      <c r="I1576" s="273"/>
    </row>
    <row r="1577" s="267" customFormat="1" ht="15.6" spans="1:9">
      <c r="A1577" s="273">
        <v>31</v>
      </c>
      <c r="B1577" s="21" t="s">
        <v>189</v>
      </c>
      <c r="C1577" s="23">
        <v>58.5</v>
      </c>
      <c r="D1577" s="24"/>
      <c r="E1577" s="24"/>
      <c r="F1577" s="273"/>
      <c r="G1577" s="273"/>
      <c r="H1577" s="277"/>
      <c r="I1577" s="273"/>
    </row>
    <row r="1578" s="267" customFormat="1" ht="15.6" spans="1:9">
      <c r="A1578" s="273"/>
      <c r="B1578" s="25" t="s">
        <v>40</v>
      </c>
      <c r="C1578" s="26" t="s">
        <v>41</v>
      </c>
      <c r="D1578" s="26"/>
      <c r="E1578" s="26"/>
      <c r="F1578" s="273"/>
      <c r="G1578" s="273"/>
      <c r="H1578" s="277"/>
      <c r="I1578" s="273"/>
    </row>
    <row r="1579" s="267" customFormat="1" ht="15.6" spans="1:9">
      <c r="A1579" s="273"/>
      <c r="B1579" s="25"/>
      <c r="C1579" s="13" t="s">
        <v>42</v>
      </c>
      <c r="D1579" s="13" t="s">
        <v>43</v>
      </c>
      <c r="E1579" s="13" t="s">
        <v>44</v>
      </c>
      <c r="F1579" s="273"/>
      <c r="G1579" s="273"/>
      <c r="H1579" s="277"/>
      <c r="I1579" s="273"/>
    </row>
    <row r="1580" s="267" customFormat="1" ht="15.6" spans="1:9">
      <c r="A1580" s="273">
        <v>32</v>
      </c>
      <c r="B1580" s="15" t="s">
        <v>191</v>
      </c>
      <c r="C1580" s="16"/>
      <c r="D1580" s="16"/>
      <c r="E1580" s="18">
        <v>1254.6</v>
      </c>
      <c r="F1580" s="273"/>
      <c r="G1580" s="273"/>
      <c r="H1580" s="277"/>
      <c r="I1580" s="273"/>
    </row>
    <row r="1581" s="267" customFormat="1" ht="15.6" spans="1:9">
      <c r="A1581" s="273"/>
      <c r="B1581" s="25" t="s">
        <v>40</v>
      </c>
      <c r="C1581" s="26" t="s">
        <v>46</v>
      </c>
      <c r="D1581" s="273"/>
      <c r="E1581" s="273"/>
      <c r="F1581" s="273"/>
      <c r="G1581" s="273"/>
      <c r="H1581" s="277"/>
      <c r="I1581" s="273"/>
    </row>
    <row r="1582" s="267" customFormat="1" ht="15.6" spans="1:9">
      <c r="A1582" s="273"/>
      <c r="B1582" s="25"/>
      <c r="C1582" s="26" t="s">
        <v>47</v>
      </c>
      <c r="D1582" s="273"/>
      <c r="E1582" s="273"/>
      <c r="F1582" s="273"/>
      <c r="G1582" s="273"/>
      <c r="H1582" s="277"/>
      <c r="I1582" s="273"/>
    </row>
    <row r="1583" s="267" customFormat="1" ht="15.6" spans="1:9">
      <c r="A1583" s="273">
        <v>33</v>
      </c>
      <c r="B1583" s="27" t="s">
        <v>112</v>
      </c>
      <c r="C1583" s="18">
        <v>81.4</v>
      </c>
      <c r="D1583" s="273"/>
      <c r="E1583" s="273"/>
      <c r="F1583" s="273"/>
      <c r="G1583" s="273"/>
      <c r="H1583" s="277"/>
      <c r="I1583" s="273"/>
    </row>
    <row r="1584" s="267" customFormat="1" ht="15.6" spans="1:9">
      <c r="A1584" s="273">
        <v>34</v>
      </c>
      <c r="B1584" s="27" t="s">
        <v>258</v>
      </c>
      <c r="C1584" s="18">
        <v>9.4</v>
      </c>
      <c r="D1584" s="273"/>
      <c r="E1584" s="273"/>
      <c r="F1584" s="273"/>
      <c r="G1584" s="273"/>
      <c r="H1584" s="277"/>
      <c r="I1584" s="273"/>
    </row>
    <row r="1585" s="267" customFormat="1" ht="15.6" spans="1:9">
      <c r="A1585" s="273">
        <v>35</v>
      </c>
      <c r="B1585" s="27" t="s">
        <v>73</v>
      </c>
      <c r="C1585" s="18">
        <v>82.1</v>
      </c>
      <c r="D1585" s="273"/>
      <c r="E1585" s="273"/>
      <c r="F1585" s="273"/>
      <c r="G1585" s="273"/>
      <c r="H1585" s="277"/>
      <c r="I1585" s="273"/>
    </row>
    <row r="1586" s="267" customFormat="1" ht="15.6" spans="1:9">
      <c r="A1586" s="273">
        <v>36</v>
      </c>
      <c r="B1586" s="27" t="s">
        <v>48</v>
      </c>
      <c r="C1586" s="18">
        <v>65.5</v>
      </c>
      <c r="D1586" s="273"/>
      <c r="E1586" s="273"/>
      <c r="F1586" s="273"/>
      <c r="G1586" s="273"/>
      <c r="H1586" s="277"/>
      <c r="I1586" s="273"/>
    </row>
    <row r="1587" s="267" customFormat="1" ht="15.6" spans="1:9">
      <c r="A1587" s="273">
        <v>37</v>
      </c>
      <c r="B1587" s="27" t="s">
        <v>259</v>
      </c>
      <c r="C1587" s="18">
        <v>73</v>
      </c>
      <c r="D1587" s="273"/>
      <c r="E1587" s="273"/>
      <c r="F1587" s="273"/>
      <c r="G1587" s="273"/>
      <c r="H1587" s="277"/>
      <c r="I1587" s="273"/>
    </row>
    <row r="1588" s="267" customFormat="1" ht="15.6" spans="1:9">
      <c r="A1588" s="273"/>
      <c r="B1588" s="33" t="s">
        <v>40</v>
      </c>
      <c r="C1588" s="28" t="s">
        <v>269</v>
      </c>
      <c r="D1588" s="16"/>
      <c r="E1588" s="16"/>
      <c r="F1588" s="273"/>
      <c r="G1588" s="273"/>
      <c r="H1588" s="277"/>
      <c r="I1588" s="273"/>
    </row>
    <row r="1589" s="267" customFormat="1" ht="15.6" spans="1:9">
      <c r="A1589" s="273"/>
      <c r="B1589" s="34"/>
      <c r="C1589" s="28"/>
      <c r="D1589" s="16"/>
      <c r="E1589" s="16"/>
      <c r="F1589" s="273"/>
      <c r="G1589" s="273"/>
      <c r="H1589" s="277"/>
      <c r="I1589" s="273"/>
    </row>
    <row r="1590" s="267" customFormat="1" ht="15.6" spans="1:9">
      <c r="A1590" s="273">
        <v>38</v>
      </c>
      <c r="B1590" s="27" t="s">
        <v>270</v>
      </c>
      <c r="C1590" s="15">
        <v>5</v>
      </c>
      <c r="D1590" s="16"/>
      <c r="E1590" s="16"/>
      <c r="F1590" s="273"/>
      <c r="G1590" s="273"/>
      <c r="H1590" s="277"/>
      <c r="I1590" s="273"/>
    </row>
    <row r="1591" s="267" customFormat="1" ht="15.6" spans="1:9">
      <c r="A1591" s="273"/>
      <c r="B1591" s="12" t="s">
        <v>6</v>
      </c>
      <c r="C1591" s="26" t="s">
        <v>49</v>
      </c>
      <c r="D1591" s="26"/>
      <c r="E1591" s="26"/>
      <c r="F1591" s="273"/>
      <c r="G1591" s="273"/>
      <c r="H1591" s="277"/>
      <c r="I1591" s="273"/>
    </row>
    <row r="1592" s="267" customFormat="1" ht="15.6" spans="1:9">
      <c r="A1592" s="273"/>
      <c r="B1592" s="15" t="s">
        <v>50</v>
      </c>
      <c r="C1592" s="26">
        <v>100</v>
      </c>
      <c r="D1592" s="26">
        <v>200</v>
      </c>
      <c r="E1592" s="26" t="s">
        <v>51</v>
      </c>
      <c r="F1592" s="273"/>
      <c r="G1592" s="273"/>
      <c r="H1592" s="277"/>
      <c r="I1592" s="273"/>
    </row>
    <row r="1593" s="267" customFormat="1" ht="15.6" spans="1:9">
      <c r="A1593" s="273">
        <v>41</v>
      </c>
      <c r="B1593" s="17" t="s">
        <v>52</v>
      </c>
      <c r="C1593" s="43"/>
      <c r="D1593" s="18">
        <v>4</v>
      </c>
      <c r="E1593" s="43"/>
      <c r="F1593" s="273"/>
      <c r="G1593" s="273"/>
      <c r="H1593" s="277"/>
      <c r="I1593" s="273"/>
    </row>
    <row r="1594" s="267" customFormat="1" ht="15.6" spans="1:9">
      <c r="A1594" s="273">
        <v>42</v>
      </c>
      <c r="B1594" s="17" t="s">
        <v>55</v>
      </c>
      <c r="C1594" s="43"/>
      <c r="D1594" s="18">
        <v>8</v>
      </c>
      <c r="E1594" s="43"/>
      <c r="F1594" s="273"/>
      <c r="G1594" s="273"/>
      <c r="H1594" s="277"/>
      <c r="I1594" s="273"/>
    </row>
    <row r="1595" s="267" customFormat="1" ht="31.2" spans="1:9">
      <c r="A1595" s="273" t="s">
        <v>611</v>
      </c>
      <c r="B1595" s="273"/>
      <c r="C1595" s="273"/>
      <c r="D1595" s="273"/>
      <c r="E1595" s="273"/>
      <c r="F1595" s="273"/>
      <c r="G1595" s="273"/>
      <c r="H1595" s="284" t="s">
        <v>612</v>
      </c>
      <c r="I1595" s="275" t="s">
        <v>4</v>
      </c>
    </row>
    <row r="1596" s="267" customFormat="1" ht="15.6" spans="1:9">
      <c r="A1596" s="276" t="s">
        <v>5</v>
      </c>
      <c r="B1596" s="12" t="s">
        <v>6</v>
      </c>
      <c r="C1596" s="13" t="s">
        <v>15</v>
      </c>
      <c r="D1596" s="13"/>
      <c r="E1596" s="13"/>
      <c r="F1596" s="13"/>
      <c r="G1596" s="13"/>
      <c r="H1596" s="277"/>
      <c r="I1596" s="273"/>
    </row>
    <row r="1597" s="267" customFormat="1" ht="15.6" spans="1:9">
      <c r="A1597" s="273"/>
      <c r="B1597" s="15" t="s">
        <v>16</v>
      </c>
      <c r="C1597" s="13" t="s">
        <v>17</v>
      </c>
      <c r="D1597" s="13" t="s">
        <v>18</v>
      </c>
      <c r="E1597" s="13" t="s">
        <v>19</v>
      </c>
      <c r="F1597" s="13" t="s">
        <v>20</v>
      </c>
      <c r="G1597" s="13" t="s">
        <v>21</v>
      </c>
      <c r="H1597" s="277"/>
      <c r="I1597" s="273"/>
    </row>
    <row r="1598" s="267" customFormat="1" ht="15.6" spans="1:9">
      <c r="A1598" s="273">
        <v>1</v>
      </c>
      <c r="B1598" s="15" t="s">
        <v>115</v>
      </c>
      <c r="C1598" s="43"/>
      <c r="D1598" s="18">
        <v>2</v>
      </c>
      <c r="E1598" s="18">
        <v>1</v>
      </c>
      <c r="F1598" s="43"/>
      <c r="G1598" s="43"/>
      <c r="H1598" s="277"/>
      <c r="I1598" s="273"/>
    </row>
    <row r="1599" s="267" customFormat="1" ht="15.6" spans="1:9">
      <c r="A1599" s="273"/>
      <c r="B1599" s="19" t="s">
        <v>6</v>
      </c>
      <c r="C1599" s="20" t="s">
        <v>7</v>
      </c>
      <c r="D1599" s="20"/>
      <c r="E1599" s="20"/>
      <c r="F1599" s="273"/>
      <c r="G1599" s="273"/>
      <c r="H1599" s="277"/>
      <c r="I1599" s="273"/>
    </row>
    <row r="1600" s="267" customFormat="1" ht="15.6" spans="1:9">
      <c r="A1600" s="273"/>
      <c r="B1600" s="19"/>
      <c r="C1600" s="20"/>
      <c r="D1600" s="20"/>
      <c r="E1600" s="20"/>
      <c r="F1600" s="273"/>
      <c r="G1600" s="273"/>
      <c r="H1600" s="277"/>
      <c r="I1600" s="273"/>
    </row>
    <row r="1601" s="267" customFormat="1" ht="15.6" spans="1:9">
      <c r="A1601" s="273"/>
      <c r="B1601" s="21" t="s">
        <v>8</v>
      </c>
      <c r="C1601" s="22" t="s">
        <v>9</v>
      </c>
      <c r="D1601" s="22" t="s">
        <v>10</v>
      </c>
      <c r="E1601" s="22" t="s">
        <v>11</v>
      </c>
      <c r="F1601" s="273"/>
      <c r="G1601" s="273"/>
      <c r="H1601" s="277"/>
      <c r="I1601" s="273"/>
    </row>
    <row r="1602" s="267" customFormat="1" ht="15.6" spans="1:9">
      <c r="A1602" s="273">
        <v>2</v>
      </c>
      <c r="B1602" s="21" t="s">
        <v>34</v>
      </c>
      <c r="C1602" s="23">
        <v>15.5</v>
      </c>
      <c r="D1602" s="24"/>
      <c r="E1602" s="24"/>
      <c r="F1602" s="273"/>
      <c r="G1602" s="273"/>
      <c r="H1602" s="277"/>
      <c r="I1602" s="273"/>
    </row>
    <row r="1603" s="267" customFormat="1" ht="15.6" spans="1:9">
      <c r="A1603" s="273"/>
      <c r="B1603" s="25" t="s">
        <v>40</v>
      </c>
      <c r="C1603" s="26" t="s">
        <v>41</v>
      </c>
      <c r="D1603" s="26"/>
      <c r="E1603" s="26"/>
      <c r="F1603" s="273"/>
      <c r="G1603" s="273"/>
      <c r="H1603" s="277"/>
      <c r="I1603" s="273"/>
    </row>
    <row r="1604" s="267" customFormat="1" ht="15.6" spans="1:9">
      <c r="A1604" s="273"/>
      <c r="B1604" s="25"/>
      <c r="C1604" s="13" t="s">
        <v>42</v>
      </c>
      <c r="D1604" s="13" t="s">
        <v>43</v>
      </c>
      <c r="E1604" s="13" t="s">
        <v>44</v>
      </c>
      <c r="F1604" s="273"/>
      <c r="G1604" s="273"/>
      <c r="H1604" s="277"/>
      <c r="I1604" s="273"/>
    </row>
    <row r="1605" s="267" customFormat="1" ht="15.6" spans="1:9">
      <c r="A1605" s="273">
        <v>3</v>
      </c>
      <c r="B1605" s="15" t="s">
        <v>191</v>
      </c>
      <c r="C1605" s="16"/>
      <c r="D1605" s="16"/>
      <c r="E1605" s="18">
        <v>125</v>
      </c>
      <c r="F1605" s="273"/>
      <c r="G1605" s="273"/>
      <c r="H1605" s="277"/>
      <c r="I1605" s="273"/>
    </row>
    <row r="1606" s="267" customFormat="1" ht="15.6" spans="1:9">
      <c r="A1606" s="273"/>
      <c r="B1606" s="25" t="s">
        <v>40</v>
      </c>
      <c r="C1606" s="26" t="s">
        <v>46</v>
      </c>
      <c r="D1606" s="273"/>
      <c r="E1606" s="273"/>
      <c r="F1606" s="273"/>
      <c r="G1606" s="273"/>
      <c r="H1606" s="277"/>
      <c r="I1606" s="273"/>
    </row>
    <row r="1607" s="267" customFormat="1" ht="15.6" spans="1:9">
      <c r="A1607" s="273"/>
      <c r="B1607" s="25"/>
      <c r="C1607" s="26" t="s">
        <v>47</v>
      </c>
      <c r="D1607" s="273"/>
      <c r="E1607" s="273"/>
      <c r="F1607" s="273"/>
      <c r="G1607" s="273"/>
      <c r="H1607" s="277"/>
      <c r="I1607" s="273"/>
    </row>
    <row r="1608" s="267" customFormat="1" ht="15.6" spans="1:9">
      <c r="A1608" s="273">
        <v>4</v>
      </c>
      <c r="B1608" s="27" t="s">
        <v>604</v>
      </c>
      <c r="C1608" s="18">
        <v>19.9</v>
      </c>
      <c r="D1608" s="273"/>
      <c r="E1608" s="273"/>
      <c r="F1608" s="273"/>
      <c r="G1608" s="273"/>
      <c r="H1608" s="277"/>
      <c r="I1608" s="273"/>
    </row>
    <row r="1609" s="267" customFormat="1" ht="31.2" spans="1:9">
      <c r="A1609" s="273" t="s">
        <v>613</v>
      </c>
      <c r="B1609" s="273"/>
      <c r="C1609" s="273"/>
      <c r="D1609" s="273"/>
      <c r="E1609" s="273"/>
      <c r="F1609" s="273"/>
      <c r="G1609" s="273"/>
      <c r="H1609" s="274" t="s">
        <v>614</v>
      </c>
      <c r="I1609" s="275" t="s">
        <v>615</v>
      </c>
    </row>
    <row r="1610" s="267" customFormat="1" ht="15.6" spans="1:9">
      <c r="A1610" s="276" t="s">
        <v>5</v>
      </c>
      <c r="B1610" s="19" t="s">
        <v>6</v>
      </c>
      <c r="C1610" s="20" t="s">
        <v>7</v>
      </c>
      <c r="D1610" s="20"/>
      <c r="E1610" s="20"/>
      <c r="F1610" s="273"/>
      <c r="G1610" s="273"/>
      <c r="H1610" s="277"/>
      <c r="I1610" s="273"/>
    </row>
    <row r="1611" s="267" customFormat="1" ht="15.6" spans="1:9">
      <c r="A1611" s="273"/>
      <c r="B1611" s="19"/>
      <c r="C1611" s="20"/>
      <c r="D1611" s="20"/>
      <c r="E1611" s="20"/>
      <c r="F1611" s="273"/>
      <c r="G1611" s="273"/>
      <c r="H1611" s="277"/>
      <c r="I1611" s="273"/>
    </row>
    <row r="1612" s="267" customFormat="1" ht="15.6" spans="1:9">
      <c r="A1612" s="273"/>
      <c r="B1612" s="21" t="s">
        <v>8</v>
      </c>
      <c r="C1612" s="22" t="s">
        <v>9</v>
      </c>
      <c r="D1612" s="22" t="s">
        <v>10</v>
      </c>
      <c r="E1612" s="22" t="s">
        <v>11</v>
      </c>
      <c r="F1612" s="273"/>
      <c r="G1612" s="273"/>
      <c r="H1612" s="277"/>
      <c r="I1612" s="273"/>
    </row>
    <row r="1613" s="267" customFormat="1" ht="15.6" spans="1:9">
      <c r="A1613" s="273">
        <v>1</v>
      </c>
      <c r="B1613" s="21" t="s">
        <v>91</v>
      </c>
      <c r="C1613" s="23">
        <v>436.6</v>
      </c>
      <c r="D1613" s="24"/>
      <c r="E1613" s="24"/>
      <c r="F1613" s="273"/>
      <c r="G1613" s="273"/>
      <c r="H1613" s="277"/>
      <c r="I1613" s="273"/>
    </row>
    <row r="1614" s="267" customFormat="1" ht="31.2" spans="1:9">
      <c r="A1614" s="273" t="s">
        <v>616</v>
      </c>
      <c r="B1614" s="273"/>
      <c r="C1614" s="273"/>
      <c r="D1614" s="273"/>
      <c r="E1614" s="273"/>
      <c r="F1614" s="273"/>
      <c r="G1614" s="273"/>
      <c r="H1614" s="274" t="s">
        <v>617</v>
      </c>
      <c r="I1614" s="275" t="s">
        <v>615</v>
      </c>
    </row>
    <row r="1615" s="267" customFormat="1" ht="15.6" spans="1:9">
      <c r="A1615" s="276" t="s">
        <v>5</v>
      </c>
      <c r="B1615" s="12" t="s">
        <v>6</v>
      </c>
      <c r="C1615" s="13" t="s">
        <v>24</v>
      </c>
      <c r="D1615" s="13"/>
      <c r="E1615" s="13"/>
      <c r="F1615" s="13"/>
      <c r="G1615" s="13"/>
      <c r="H1615" s="277"/>
      <c r="I1615" s="273"/>
    </row>
    <row r="1616" s="267" customFormat="1" ht="15.6" spans="1:9">
      <c r="A1616" s="273"/>
      <c r="B1616" s="15" t="s">
        <v>16</v>
      </c>
      <c r="C1616" s="13" t="s">
        <v>17</v>
      </c>
      <c r="D1616" s="13" t="s">
        <v>18</v>
      </c>
      <c r="E1616" s="13" t="s">
        <v>19</v>
      </c>
      <c r="F1616" s="13" t="s">
        <v>20</v>
      </c>
      <c r="G1616" s="13" t="s">
        <v>21</v>
      </c>
      <c r="H1616" s="277"/>
      <c r="I1616" s="273"/>
    </row>
    <row r="1617" s="267" customFormat="1" ht="15.6" spans="1:9">
      <c r="A1617" s="273">
        <v>1</v>
      </c>
      <c r="B1617" s="17" t="s">
        <v>25</v>
      </c>
      <c r="C1617" s="43"/>
      <c r="D1617" s="18">
        <v>1</v>
      </c>
      <c r="E1617" s="43"/>
      <c r="F1617" s="43"/>
      <c r="G1617" s="43"/>
      <c r="H1617" s="277"/>
      <c r="I1617" s="273"/>
    </row>
    <row r="1618" s="267" customFormat="1" ht="15.6" spans="1:9">
      <c r="A1618" s="273">
        <v>2</v>
      </c>
      <c r="B1618" s="17" t="s">
        <v>433</v>
      </c>
      <c r="C1618" s="43"/>
      <c r="D1618" s="43"/>
      <c r="E1618" s="43"/>
      <c r="F1618" s="18">
        <v>1</v>
      </c>
      <c r="G1618" s="43"/>
      <c r="H1618" s="277"/>
      <c r="I1618" s="273"/>
    </row>
    <row r="1619" s="267" customFormat="1" ht="15.6" spans="1:9">
      <c r="A1619" s="273">
        <v>3</v>
      </c>
      <c r="B1619" s="17" t="s">
        <v>90</v>
      </c>
      <c r="C1619" s="43"/>
      <c r="D1619" s="43"/>
      <c r="E1619" s="43"/>
      <c r="F1619" s="18">
        <v>1</v>
      </c>
      <c r="G1619" s="43"/>
      <c r="H1619" s="277"/>
      <c r="I1619" s="273"/>
    </row>
    <row r="1620" s="267" customFormat="1" ht="15.6" spans="1:9">
      <c r="A1620" s="273"/>
      <c r="B1620" s="12" t="s">
        <v>6</v>
      </c>
      <c r="C1620" s="13" t="s">
        <v>30</v>
      </c>
      <c r="D1620" s="13"/>
      <c r="E1620" s="13"/>
      <c r="F1620" s="13"/>
      <c r="G1620" s="273"/>
      <c r="H1620" s="277"/>
      <c r="I1620" s="273"/>
    </row>
    <row r="1621" s="267" customFormat="1" ht="15.6" spans="1:9">
      <c r="A1621" s="273"/>
      <c r="B1621" s="15" t="s">
        <v>8</v>
      </c>
      <c r="C1621" s="13">
        <v>100</v>
      </c>
      <c r="D1621" s="13">
        <v>200</v>
      </c>
      <c r="E1621" s="13">
        <v>300</v>
      </c>
      <c r="F1621" s="13" t="s">
        <v>31</v>
      </c>
      <c r="G1621" s="273"/>
      <c r="H1621" s="277"/>
      <c r="I1621" s="273"/>
    </row>
    <row r="1622" s="267" customFormat="1" ht="15.6" spans="1:9">
      <c r="A1622" s="273">
        <v>4</v>
      </c>
      <c r="B1622" s="17" t="s">
        <v>117</v>
      </c>
      <c r="C1622" s="43"/>
      <c r="D1622" s="18">
        <v>1</v>
      </c>
      <c r="E1622" s="43"/>
      <c r="F1622" s="43"/>
      <c r="G1622" s="273"/>
      <c r="H1622" s="277"/>
      <c r="I1622" s="273"/>
    </row>
    <row r="1623" s="267" customFormat="1" ht="15.6" spans="1:9">
      <c r="A1623" s="273">
        <v>5</v>
      </c>
      <c r="B1623" s="17" t="s">
        <v>110</v>
      </c>
      <c r="C1623" s="43"/>
      <c r="D1623" s="18">
        <v>3</v>
      </c>
      <c r="E1623" s="43"/>
      <c r="F1623" s="43"/>
      <c r="G1623" s="273"/>
      <c r="H1623" s="277"/>
      <c r="I1623" s="273"/>
    </row>
    <row r="1624" s="267" customFormat="1" ht="15.6" spans="1:9">
      <c r="A1624" s="273"/>
      <c r="B1624" s="25" t="s">
        <v>40</v>
      </c>
      <c r="C1624" s="26" t="s">
        <v>46</v>
      </c>
      <c r="D1624" s="273"/>
      <c r="E1624" s="273"/>
      <c r="F1624" s="273"/>
      <c r="G1624" s="273"/>
      <c r="H1624" s="277"/>
      <c r="I1624" s="273"/>
    </row>
    <row r="1625" s="267" customFormat="1" ht="15.6" spans="1:9">
      <c r="A1625" s="273"/>
      <c r="B1625" s="25"/>
      <c r="C1625" s="26" t="s">
        <v>47</v>
      </c>
      <c r="D1625" s="273"/>
      <c r="E1625" s="273"/>
      <c r="F1625" s="273"/>
      <c r="G1625" s="273"/>
      <c r="H1625" s="277"/>
      <c r="I1625" s="273"/>
    </row>
    <row r="1626" s="267" customFormat="1" ht="15.6" spans="1:9">
      <c r="A1626" s="273">
        <v>6</v>
      </c>
      <c r="B1626" s="27" t="s">
        <v>48</v>
      </c>
      <c r="C1626" s="18">
        <v>178</v>
      </c>
      <c r="D1626" s="273"/>
      <c r="E1626" s="273"/>
      <c r="F1626" s="273"/>
      <c r="G1626" s="273"/>
      <c r="H1626" s="277"/>
      <c r="I1626" s="273"/>
    </row>
    <row r="1627" s="267" customFormat="1" ht="31.2" spans="1:9">
      <c r="A1627" s="273" t="s">
        <v>618</v>
      </c>
      <c r="B1627" s="273"/>
      <c r="C1627" s="273"/>
      <c r="D1627" s="273"/>
      <c r="E1627" s="273"/>
      <c r="F1627" s="273"/>
      <c r="G1627" s="273"/>
      <c r="H1627" s="284" t="s">
        <v>619</v>
      </c>
      <c r="I1627" s="275" t="s">
        <v>615</v>
      </c>
    </row>
    <row r="1628" s="267" customFormat="1" ht="15.6" spans="1:9">
      <c r="A1628" s="276" t="s">
        <v>5</v>
      </c>
      <c r="B1628" s="19" t="s">
        <v>6</v>
      </c>
      <c r="C1628" s="20" t="s">
        <v>7</v>
      </c>
      <c r="D1628" s="20"/>
      <c r="E1628" s="20"/>
      <c r="F1628" s="273"/>
      <c r="G1628" s="273"/>
      <c r="H1628" s="277"/>
      <c r="I1628" s="273"/>
    </row>
    <row r="1629" s="267" customFormat="1" ht="15.6" spans="1:9">
      <c r="A1629" s="273"/>
      <c r="B1629" s="19"/>
      <c r="C1629" s="20"/>
      <c r="D1629" s="20"/>
      <c r="E1629" s="20"/>
      <c r="F1629" s="273"/>
      <c r="G1629" s="273"/>
      <c r="H1629" s="277"/>
      <c r="I1629" s="273"/>
    </row>
    <row r="1630" s="267" customFormat="1" ht="15.6" spans="1:9">
      <c r="A1630" s="273"/>
      <c r="B1630" s="21" t="s">
        <v>8</v>
      </c>
      <c r="C1630" s="22" t="s">
        <v>9</v>
      </c>
      <c r="D1630" s="22" t="s">
        <v>10</v>
      </c>
      <c r="E1630" s="22" t="s">
        <v>11</v>
      </c>
      <c r="F1630" s="273"/>
      <c r="G1630" s="273"/>
      <c r="H1630" s="277"/>
      <c r="I1630" s="273"/>
    </row>
    <row r="1631" s="267" customFormat="1" ht="15.6" spans="1:9">
      <c r="A1631" s="273">
        <v>1</v>
      </c>
      <c r="B1631" s="21" t="s">
        <v>38</v>
      </c>
      <c r="C1631" s="23">
        <v>63.1</v>
      </c>
      <c r="D1631" s="24"/>
      <c r="E1631" s="24"/>
      <c r="F1631" s="273"/>
      <c r="G1631" s="273"/>
      <c r="H1631" s="277"/>
      <c r="I1631" s="273"/>
    </row>
    <row r="1632" s="267" customFormat="1" ht="15.6" spans="1:9">
      <c r="A1632" s="273">
        <v>2</v>
      </c>
      <c r="B1632" s="21" t="s">
        <v>12</v>
      </c>
      <c r="C1632" s="24"/>
      <c r="D1632" s="23">
        <v>85.1</v>
      </c>
      <c r="E1632" s="24"/>
      <c r="F1632" s="273"/>
      <c r="G1632" s="273"/>
      <c r="H1632" s="277"/>
      <c r="I1632" s="273"/>
    </row>
    <row r="1633" s="267" customFormat="1" ht="15.6" spans="1:9">
      <c r="A1633" s="273"/>
      <c r="B1633" s="25" t="s">
        <v>40</v>
      </c>
      <c r="C1633" s="26" t="s">
        <v>46</v>
      </c>
      <c r="D1633" s="273"/>
      <c r="E1633" s="273"/>
      <c r="F1633" s="273"/>
      <c r="G1633" s="273"/>
      <c r="H1633" s="277"/>
      <c r="I1633" s="273"/>
    </row>
    <row r="1634" s="267" customFormat="1" ht="15.6" spans="1:9">
      <c r="A1634" s="273"/>
      <c r="B1634" s="25"/>
      <c r="C1634" s="26" t="s">
        <v>47</v>
      </c>
      <c r="D1634" s="273"/>
      <c r="E1634" s="273"/>
      <c r="F1634" s="273"/>
      <c r="G1634" s="273"/>
      <c r="H1634" s="277"/>
      <c r="I1634" s="273"/>
    </row>
    <row r="1635" s="267" customFormat="1" ht="15.6" spans="1:9">
      <c r="A1635" s="273">
        <v>3</v>
      </c>
      <c r="B1635" s="27" t="s">
        <v>48</v>
      </c>
      <c r="C1635" s="18">
        <v>121</v>
      </c>
      <c r="D1635" s="273"/>
      <c r="E1635" s="273"/>
      <c r="F1635" s="273"/>
      <c r="G1635" s="273"/>
      <c r="H1635" s="277"/>
      <c r="I1635" s="273"/>
    </row>
    <row r="1636" s="267" customFormat="1" ht="15.6" spans="1:9">
      <c r="A1636" s="273"/>
      <c r="B1636" s="12" t="s">
        <v>6</v>
      </c>
      <c r="C1636" s="26" t="s">
        <v>49</v>
      </c>
      <c r="D1636" s="26"/>
      <c r="E1636" s="26"/>
      <c r="F1636" s="273"/>
      <c r="G1636" s="273"/>
      <c r="H1636" s="277"/>
      <c r="I1636" s="273"/>
    </row>
    <row r="1637" s="267" customFormat="1" ht="15.6" spans="1:9">
      <c r="A1637" s="273"/>
      <c r="B1637" s="15" t="s">
        <v>50</v>
      </c>
      <c r="C1637" s="26">
        <v>100</v>
      </c>
      <c r="D1637" s="26">
        <v>200</v>
      </c>
      <c r="E1637" s="26" t="s">
        <v>51</v>
      </c>
      <c r="F1637" s="273"/>
      <c r="G1637" s="273"/>
      <c r="H1637" s="277"/>
      <c r="I1637" s="273"/>
    </row>
    <row r="1638" s="267" customFormat="1" ht="15.6" spans="1:9">
      <c r="A1638" s="273">
        <v>4</v>
      </c>
      <c r="B1638" s="17" t="s">
        <v>52</v>
      </c>
      <c r="C1638" s="43"/>
      <c r="D1638" s="18">
        <v>3</v>
      </c>
      <c r="E1638" s="43"/>
      <c r="F1638" s="273"/>
      <c r="G1638" s="273"/>
      <c r="H1638" s="277"/>
      <c r="I1638" s="273"/>
    </row>
    <row r="1639" s="267" customFormat="1" ht="31.2" spans="1:9">
      <c r="A1639" s="273" t="s">
        <v>620</v>
      </c>
      <c r="B1639" s="273"/>
      <c r="C1639" s="273"/>
      <c r="D1639" s="273"/>
      <c r="E1639" s="273"/>
      <c r="F1639" s="273"/>
      <c r="G1639" s="273"/>
      <c r="H1639" s="284" t="s">
        <v>621</v>
      </c>
      <c r="I1639" s="275" t="s">
        <v>615</v>
      </c>
    </row>
    <row r="1640" s="267" customFormat="1" ht="15.6" spans="1:9">
      <c r="A1640" s="276" t="s">
        <v>5</v>
      </c>
      <c r="B1640" s="12" t="s">
        <v>6</v>
      </c>
      <c r="C1640" s="13" t="s">
        <v>15</v>
      </c>
      <c r="D1640" s="13"/>
      <c r="E1640" s="13"/>
      <c r="F1640" s="13"/>
      <c r="G1640" s="13"/>
      <c r="H1640" s="277"/>
      <c r="I1640" s="273"/>
    </row>
    <row r="1641" s="267" customFormat="1" ht="15.6" spans="1:9">
      <c r="A1641" s="273"/>
      <c r="B1641" s="15" t="s">
        <v>16</v>
      </c>
      <c r="C1641" s="13" t="s">
        <v>17</v>
      </c>
      <c r="D1641" s="13" t="s">
        <v>18</v>
      </c>
      <c r="E1641" s="13" t="s">
        <v>19</v>
      </c>
      <c r="F1641" s="13" t="s">
        <v>20</v>
      </c>
      <c r="G1641" s="13" t="s">
        <v>21</v>
      </c>
      <c r="H1641" s="277"/>
      <c r="I1641" s="273"/>
    </row>
    <row r="1642" s="267" customFormat="1" ht="15.6" spans="1:9">
      <c r="A1642" s="273">
        <v>1</v>
      </c>
      <c r="B1642" s="15" t="s">
        <v>58</v>
      </c>
      <c r="C1642" s="43"/>
      <c r="D1642" s="18">
        <v>1</v>
      </c>
      <c r="E1642" s="18">
        <v>3</v>
      </c>
      <c r="F1642" s="43"/>
      <c r="G1642" s="43"/>
      <c r="H1642" s="277"/>
      <c r="I1642" s="273"/>
    </row>
    <row r="1643" s="267" customFormat="1" ht="15.6" spans="1:9">
      <c r="A1643" s="273">
        <v>2</v>
      </c>
      <c r="B1643" s="15" t="s">
        <v>23</v>
      </c>
      <c r="C1643" s="43"/>
      <c r="D1643" s="43"/>
      <c r="E1643" s="18">
        <v>2</v>
      </c>
      <c r="F1643" s="43"/>
      <c r="G1643" s="43"/>
      <c r="H1643" s="277"/>
      <c r="I1643" s="273"/>
    </row>
    <row r="1644" s="267" customFormat="1" ht="15.6" spans="1:9">
      <c r="A1644" s="273"/>
      <c r="B1644" s="12" t="s">
        <v>6</v>
      </c>
      <c r="C1644" s="13" t="s">
        <v>30</v>
      </c>
      <c r="D1644" s="13"/>
      <c r="E1644" s="13"/>
      <c r="F1644" s="13"/>
      <c r="G1644" s="273"/>
      <c r="H1644" s="277"/>
      <c r="I1644" s="273"/>
    </row>
    <row r="1645" s="267" customFormat="1" ht="15.6" spans="1:9">
      <c r="A1645" s="273"/>
      <c r="B1645" s="15" t="s">
        <v>8</v>
      </c>
      <c r="C1645" s="13">
        <v>100</v>
      </c>
      <c r="D1645" s="13">
        <v>200</v>
      </c>
      <c r="E1645" s="13">
        <v>300</v>
      </c>
      <c r="F1645" s="13" t="s">
        <v>31</v>
      </c>
      <c r="G1645" s="273"/>
      <c r="H1645" s="277"/>
      <c r="I1645" s="273"/>
    </row>
    <row r="1646" s="267" customFormat="1" ht="15.6" spans="1:9">
      <c r="A1646" s="273">
        <v>3</v>
      </c>
      <c r="B1646" s="17" t="s">
        <v>32</v>
      </c>
      <c r="C1646" s="43"/>
      <c r="D1646" s="43"/>
      <c r="E1646" s="18">
        <v>17</v>
      </c>
      <c r="F1646" s="43"/>
      <c r="G1646" s="273"/>
      <c r="H1646" s="277"/>
      <c r="I1646" s="273"/>
    </row>
    <row r="1647" s="267" customFormat="1" ht="15.6" spans="1:9">
      <c r="A1647" s="273">
        <v>4</v>
      </c>
      <c r="B1647" s="17" t="s">
        <v>12</v>
      </c>
      <c r="C1647" s="43"/>
      <c r="D1647" s="18">
        <v>12</v>
      </c>
      <c r="E1647" s="43"/>
      <c r="F1647" s="43"/>
      <c r="G1647" s="273"/>
      <c r="H1647" s="277"/>
      <c r="I1647" s="273"/>
    </row>
    <row r="1648" s="267" customFormat="1" ht="15.6" spans="1:9">
      <c r="A1648" s="273">
        <v>5</v>
      </c>
      <c r="B1648" s="17" t="s">
        <v>66</v>
      </c>
      <c r="C1648" s="43"/>
      <c r="D1648" s="18">
        <v>1</v>
      </c>
      <c r="E1648" s="18">
        <v>1</v>
      </c>
      <c r="F1648" s="43"/>
      <c r="G1648" s="273"/>
      <c r="H1648" s="277"/>
      <c r="I1648" s="273"/>
    </row>
    <row r="1649" s="267" customFormat="1" ht="15.6" spans="1:9">
      <c r="A1649" s="273"/>
      <c r="B1649" s="12" t="s">
        <v>6</v>
      </c>
      <c r="C1649" s="13" t="s">
        <v>35</v>
      </c>
      <c r="D1649" s="13"/>
      <c r="E1649" s="13"/>
      <c r="F1649" s="13"/>
      <c r="G1649" s="273"/>
      <c r="H1649" s="277"/>
      <c r="I1649" s="273"/>
    </row>
    <row r="1650" s="267" customFormat="1" ht="15.6" spans="1:9">
      <c r="A1650" s="273"/>
      <c r="B1650" s="15" t="s">
        <v>8</v>
      </c>
      <c r="C1650" s="13">
        <v>100</v>
      </c>
      <c r="D1650" s="13">
        <v>200</v>
      </c>
      <c r="E1650" s="13">
        <v>300</v>
      </c>
      <c r="F1650" s="13" t="s">
        <v>31</v>
      </c>
      <c r="G1650" s="273"/>
      <c r="H1650" s="277"/>
      <c r="I1650" s="273"/>
    </row>
    <row r="1651" s="267" customFormat="1" ht="15.6" spans="1:9">
      <c r="A1651" s="273">
        <v>6</v>
      </c>
      <c r="B1651" s="17" t="s">
        <v>622</v>
      </c>
      <c r="C1651" s="43"/>
      <c r="D1651" s="18">
        <v>7</v>
      </c>
      <c r="E1651" s="43"/>
      <c r="F1651" s="43"/>
      <c r="G1651" s="273"/>
      <c r="H1651" s="277"/>
      <c r="I1651" s="273"/>
    </row>
    <row r="1652" s="267" customFormat="1" ht="15.6" spans="1:9">
      <c r="A1652" s="273"/>
      <c r="B1652" s="25" t="s">
        <v>40</v>
      </c>
      <c r="C1652" s="26" t="s">
        <v>46</v>
      </c>
      <c r="D1652" s="273"/>
      <c r="E1652" s="273"/>
      <c r="F1652" s="273"/>
      <c r="G1652" s="273"/>
      <c r="H1652" s="277"/>
      <c r="I1652" s="273"/>
    </row>
    <row r="1653" s="267" customFormat="1" ht="15.6" spans="1:9">
      <c r="A1653" s="273"/>
      <c r="B1653" s="25"/>
      <c r="C1653" s="26" t="s">
        <v>47</v>
      </c>
      <c r="D1653" s="273"/>
      <c r="E1653" s="273"/>
      <c r="F1653" s="273"/>
      <c r="G1653" s="273"/>
      <c r="H1653" s="277"/>
      <c r="I1653" s="273"/>
    </row>
    <row r="1654" s="267" customFormat="1" ht="15.6" spans="1:9">
      <c r="A1654" s="273">
        <v>7</v>
      </c>
      <c r="B1654" s="27" t="s">
        <v>48</v>
      </c>
      <c r="C1654" s="18">
        <v>370.3</v>
      </c>
      <c r="D1654" s="273"/>
      <c r="E1654" s="273"/>
      <c r="F1654" s="273"/>
      <c r="G1654" s="273"/>
      <c r="H1654" s="277"/>
      <c r="I1654" s="273"/>
    </row>
    <row r="1655" s="267" customFormat="1" ht="15.6" spans="1:9">
      <c r="A1655" s="273"/>
      <c r="B1655" s="12" t="s">
        <v>6</v>
      </c>
      <c r="C1655" s="26" t="s">
        <v>49</v>
      </c>
      <c r="D1655" s="26"/>
      <c r="E1655" s="26"/>
      <c r="F1655" s="273"/>
      <c r="G1655" s="273"/>
      <c r="H1655" s="277"/>
      <c r="I1655" s="273"/>
    </row>
    <row r="1656" s="267" customFormat="1" ht="15.6" spans="1:9">
      <c r="A1656" s="273"/>
      <c r="B1656" s="15" t="s">
        <v>50</v>
      </c>
      <c r="C1656" s="26">
        <v>100</v>
      </c>
      <c r="D1656" s="26">
        <v>200</v>
      </c>
      <c r="E1656" s="26" t="s">
        <v>51</v>
      </c>
      <c r="F1656" s="273"/>
      <c r="G1656" s="273"/>
      <c r="H1656" s="277"/>
      <c r="I1656" s="273"/>
    </row>
    <row r="1657" s="267" customFormat="1" ht="15.6" spans="1:9">
      <c r="A1657" s="273">
        <v>8</v>
      </c>
      <c r="B1657" s="17" t="s">
        <v>137</v>
      </c>
      <c r="C1657" s="43"/>
      <c r="D1657" s="18">
        <v>3</v>
      </c>
      <c r="E1657" s="18">
        <v>1</v>
      </c>
      <c r="F1657" s="273"/>
      <c r="G1657" s="273"/>
      <c r="H1657" s="277"/>
      <c r="I1657" s="273"/>
    </row>
    <row r="1658" s="267" customFormat="1" ht="31.2" spans="1:9">
      <c r="A1658" s="288" t="s">
        <v>623</v>
      </c>
      <c r="B1658" s="273"/>
      <c r="C1658" s="273"/>
      <c r="D1658" s="273"/>
      <c r="E1658" s="273"/>
      <c r="F1658" s="273"/>
      <c r="G1658" s="273"/>
      <c r="H1658" s="284" t="s">
        <v>624</v>
      </c>
      <c r="I1658" s="275" t="s">
        <v>4</v>
      </c>
    </row>
    <row r="1659" s="267" customFormat="1" ht="15.6" spans="1:9">
      <c r="A1659" s="276" t="s">
        <v>5</v>
      </c>
      <c r="B1659" s="12" t="s">
        <v>6</v>
      </c>
      <c r="C1659" s="13" t="s">
        <v>15</v>
      </c>
      <c r="D1659" s="13"/>
      <c r="E1659" s="13"/>
      <c r="F1659" s="13"/>
      <c r="G1659" s="13"/>
      <c r="H1659" s="277"/>
      <c r="I1659" s="273"/>
    </row>
    <row r="1660" s="267" customFormat="1" ht="15.6" spans="1:9">
      <c r="A1660" s="273"/>
      <c r="B1660" s="15" t="s">
        <v>16</v>
      </c>
      <c r="C1660" s="13" t="s">
        <v>17</v>
      </c>
      <c r="D1660" s="13" t="s">
        <v>18</v>
      </c>
      <c r="E1660" s="13" t="s">
        <v>19</v>
      </c>
      <c r="F1660" s="13" t="s">
        <v>20</v>
      </c>
      <c r="G1660" s="13" t="s">
        <v>21</v>
      </c>
      <c r="H1660" s="277"/>
      <c r="I1660" s="273"/>
    </row>
    <row r="1661" s="267" customFormat="1" ht="15.6" spans="1:9">
      <c r="A1661" s="273">
        <v>1</v>
      </c>
      <c r="B1661" s="15" t="s">
        <v>58</v>
      </c>
      <c r="C1661" s="43"/>
      <c r="D1661" s="18">
        <v>9</v>
      </c>
      <c r="E1661" s="43"/>
      <c r="F1661" s="43"/>
      <c r="G1661" s="43"/>
      <c r="H1661" s="277"/>
      <c r="I1661" s="273"/>
    </row>
    <row r="1662" s="267" customFormat="1" ht="15.6" spans="1:9">
      <c r="A1662" s="273">
        <v>2</v>
      </c>
      <c r="B1662" s="15" t="s">
        <v>625</v>
      </c>
      <c r="C1662" s="43"/>
      <c r="D1662" s="18">
        <v>10</v>
      </c>
      <c r="E1662" s="43"/>
      <c r="F1662" s="43"/>
      <c r="G1662" s="43"/>
      <c r="H1662" s="277"/>
      <c r="I1662" s="273"/>
    </row>
    <row r="1663" s="267" customFormat="1" ht="15.6" spans="1:9">
      <c r="A1663" s="273">
        <v>3</v>
      </c>
      <c r="B1663" s="15" t="s">
        <v>23</v>
      </c>
      <c r="C1663" s="43"/>
      <c r="D1663" s="43"/>
      <c r="E1663" s="18">
        <v>4</v>
      </c>
      <c r="F1663" s="43"/>
      <c r="G1663" s="43"/>
      <c r="H1663" s="277"/>
      <c r="I1663" s="273"/>
    </row>
    <row r="1664" s="267" customFormat="1" ht="15.6" spans="1:9">
      <c r="A1664" s="273">
        <v>4</v>
      </c>
      <c r="B1664" s="15" t="s">
        <v>294</v>
      </c>
      <c r="C1664" s="43"/>
      <c r="D1664" s="43"/>
      <c r="E1664" s="18">
        <v>1</v>
      </c>
      <c r="F1664" s="43"/>
      <c r="G1664" s="43"/>
      <c r="H1664" s="277"/>
      <c r="I1664" s="273"/>
    </row>
    <row r="1665" s="267" customFormat="1" ht="15.6" spans="1:9">
      <c r="A1665" s="273">
        <v>5</v>
      </c>
      <c r="B1665" s="15" t="s">
        <v>89</v>
      </c>
      <c r="C1665" s="43"/>
      <c r="D1665" s="18">
        <v>16</v>
      </c>
      <c r="E1665" s="18">
        <v>6</v>
      </c>
      <c r="F1665" s="43"/>
      <c r="G1665" s="43"/>
      <c r="H1665" s="277"/>
      <c r="I1665" s="273"/>
    </row>
    <row r="1666" s="267" customFormat="1" ht="15.6" spans="1:9">
      <c r="A1666" s="273">
        <v>6</v>
      </c>
      <c r="B1666" s="15" t="s">
        <v>386</v>
      </c>
      <c r="C1666" s="18">
        <v>1</v>
      </c>
      <c r="D1666" s="18">
        <v>20</v>
      </c>
      <c r="E1666" s="43"/>
      <c r="F1666" s="43"/>
      <c r="G1666" s="43"/>
      <c r="H1666" s="277"/>
      <c r="I1666" s="273"/>
    </row>
    <row r="1667" s="267" customFormat="1" ht="15.6" spans="1:9">
      <c r="A1667" s="273"/>
      <c r="B1667" s="12" t="s">
        <v>6</v>
      </c>
      <c r="C1667" s="13" t="s">
        <v>24</v>
      </c>
      <c r="D1667" s="13"/>
      <c r="E1667" s="13"/>
      <c r="F1667" s="13"/>
      <c r="G1667" s="13"/>
      <c r="H1667" s="277"/>
      <c r="I1667" s="273"/>
    </row>
    <row r="1668" s="267" customFormat="1" ht="15.6" spans="1:9">
      <c r="A1668" s="273"/>
      <c r="B1668" s="15" t="s">
        <v>16</v>
      </c>
      <c r="C1668" s="13" t="s">
        <v>17</v>
      </c>
      <c r="D1668" s="13" t="s">
        <v>18</v>
      </c>
      <c r="E1668" s="13" t="s">
        <v>19</v>
      </c>
      <c r="F1668" s="13" t="s">
        <v>20</v>
      </c>
      <c r="G1668" s="13" t="s">
        <v>21</v>
      </c>
      <c r="H1668" s="277"/>
      <c r="I1668" s="273"/>
    </row>
    <row r="1669" s="267" customFormat="1" ht="15.6" spans="1:9">
      <c r="A1669" s="273">
        <v>7</v>
      </c>
      <c r="B1669" s="17" t="s">
        <v>107</v>
      </c>
      <c r="C1669" s="18">
        <v>1</v>
      </c>
      <c r="D1669" s="18">
        <v>5</v>
      </c>
      <c r="E1669" s="18">
        <v>1</v>
      </c>
      <c r="F1669" s="43"/>
      <c r="G1669" s="43"/>
      <c r="H1669" s="277"/>
      <c r="I1669" s="273"/>
    </row>
    <row r="1670" s="267" customFormat="1" ht="15.6" spans="1:9">
      <c r="A1670" s="273">
        <v>8</v>
      </c>
      <c r="B1670" s="17" t="s">
        <v>108</v>
      </c>
      <c r="C1670" s="43"/>
      <c r="D1670" s="18">
        <v>4</v>
      </c>
      <c r="E1670" s="43"/>
      <c r="F1670" s="43"/>
      <c r="G1670" s="43"/>
      <c r="H1670" s="277"/>
      <c r="I1670" s="273"/>
    </row>
    <row r="1671" s="267" customFormat="1" ht="15.6" spans="1:9">
      <c r="A1671" s="273">
        <v>9</v>
      </c>
      <c r="B1671" s="17" t="s">
        <v>526</v>
      </c>
      <c r="C1671" s="43"/>
      <c r="D1671" s="18">
        <v>2</v>
      </c>
      <c r="E1671" s="18">
        <v>8</v>
      </c>
      <c r="F1671" s="43"/>
      <c r="G1671" s="43"/>
      <c r="H1671" s="277"/>
      <c r="I1671" s="273"/>
    </row>
    <row r="1672" s="267" customFormat="1" ht="15.6" spans="1:9">
      <c r="A1672" s="273">
        <v>10</v>
      </c>
      <c r="B1672" s="17" t="s">
        <v>372</v>
      </c>
      <c r="C1672" s="43"/>
      <c r="D1672" s="18">
        <v>5</v>
      </c>
      <c r="E1672" s="43"/>
      <c r="F1672" s="43"/>
      <c r="G1672" s="43"/>
      <c r="H1672" s="277"/>
      <c r="I1672" s="273"/>
    </row>
    <row r="1673" s="267" customFormat="1" ht="15.6" spans="1:9">
      <c r="A1673" s="273">
        <v>11</v>
      </c>
      <c r="B1673" s="17" t="s">
        <v>27</v>
      </c>
      <c r="C1673" s="18">
        <v>8</v>
      </c>
      <c r="D1673" s="18">
        <v>1</v>
      </c>
      <c r="E1673" s="18">
        <v>1</v>
      </c>
      <c r="F1673" s="43"/>
      <c r="G1673" s="43"/>
      <c r="H1673" s="277"/>
      <c r="I1673" s="273"/>
    </row>
    <row r="1674" s="267" customFormat="1" ht="15.6" spans="1:9">
      <c r="A1674" s="273">
        <v>12</v>
      </c>
      <c r="B1674" s="17" t="s">
        <v>347</v>
      </c>
      <c r="C1674" s="43"/>
      <c r="D1674" s="43"/>
      <c r="E1674" s="18">
        <v>1</v>
      </c>
      <c r="F1674" s="43"/>
      <c r="G1674" s="43"/>
      <c r="H1674" s="277"/>
      <c r="I1674" s="273"/>
    </row>
    <row r="1675" s="267" customFormat="1" ht="15.6" spans="1:9">
      <c r="A1675" s="273">
        <v>13</v>
      </c>
      <c r="B1675" s="17" t="s">
        <v>187</v>
      </c>
      <c r="C1675" s="43"/>
      <c r="D1675" s="18">
        <v>5</v>
      </c>
      <c r="E1675" s="43"/>
      <c r="F1675" s="43"/>
      <c r="G1675" s="43"/>
      <c r="H1675" s="277"/>
      <c r="I1675" s="273"/>
    </row>
    <row r="1676" s="267" customFormat="1" ht="15.6" spans="1:9">
      <c r="A1676" s="273">
        <v>14</v>
      </c>
      <c r="B1676" s="17" t="s">
        <v>124</v>
      </c>
      <c r="C1676" s="43"/>
      <c r="D1676" s="43"/>
      <c r="E1676" s="18">
        <v>1</v>
      </c>
      <c r="F1676" s="43"/>
      <c r="G1676" s="43"/>
      <c r="H1676" s="277"/>
      <c r="I1676" s="273"/>
    </row>
    <row r="1677" s="267" customFormat="1" ht="15.6" spans="1:9">
      <c r="A1677" s="273">
        <v>15</v>
      </c>
      <c r="B1677" s="17" t="s">
        <v>29</v>
      </c>
      <c r="C1677" s="43"/>
      <c r="D1677" s="18">
        <v>6</v>
      </c>
      <c r="E1677" s="43"/>
      <c r="F1677" s="43"/>
      <c r="G1677" s="43"/>
      <c r="H1677" s="277"/>
      <c r="I1677" s="273"/>
    </row>
    <row r="1678" s="267" customFormat="1" ht="15.6" spans="1:9">
      <c r="A1678" s="273">
        <v>16</v>
      </c>
      <c r="B1678" s="17" t="s">
        <v>109</v>
      </c>
      <c r="C1678" s="43"/>
      <c r="D1678" s="18">
        <v>33</v>
      </c>
      <c r="E1678" s="43"/>
      <c r="F1678" s="43"/>
      <c r="G1678" s="43"/>
      <c r="H1678" s="277"/>
      <c r="I1678" s="273"/>
    </row>
    <row r="1679" s="267" customFormat="1" ht="15.6" spans="1:9">
      <c r="A1679" s="273"/>
      <c r="B1679" s="12" t="s">
        <v>6</v>
      </c>
      <c r="C1679" s="13" t="s">
        <v>30</v>
      </c>
      <c r="D1679" s="13"/>
      <c r="E1679" s="13"/>
      <c r="F1679" s="13"/>
      <c r="G1679" s="273"/>
      <c r="H1679" s="277"/>
      <c r="I1679" s="273"/>
    </row>
    <row r="1680" s="267" customFormat="1" ht="15.6" spans="1:9">
      <c r="A1680" s="273"/>
      <c r="B1680" s="15" t="s">
        <v>8</v>
      </c>
      <c r="C1680" s="13">
        <v>100</v>
      </c>
      <c r="D1680" s="13">
        <v>200</v>
      </c>
      <c r="E1680" s="13">
        <v>300</v>
      </c>
      <c r="F1680" s="13" t="s">
        <v>31</v>
      </c>
      <c r="G1680" s="273"/>
      <c r="H1680" s="277"/>
      <c r="I1680" s="273"/>
    </row>
    <row r="1681" s="267" customFormat="1" ht="15.6" spans="1:9">
      <c r="A1681" s="273">
        <v>17</v>
      </c>
      <c r="B1681" s="17" t="s">
        <v>63</v>
      </c>
      <c r="C1681" s="43"/>
      <c r="D1681" s="18">
        <v>45</v>
      </c>
      <c r="E1681" s="43"/>
      <c r="F1681" s="43"/>
      <c r="G1681" s="273"/>
      <c r="H1681" s="277"/>
      <c r="I1681" s="273"/>
    </row>
    <row r="1682" s="267" customFormat="1" ht="15.6" spans="1:9">
      <c r="A1682" s="273">
        <v>18</v>
      </c>
      <c r="B1682" s="17" t="s">
        <v>32</v>
      </c>
      <c r="C1682" s="43"/>
      <c r="D1682" s="43"/>
      <c r="E1682" s="18">
        <v>17</v>
      </c>
      <c r="F1682" s="18">
        <v>4</v>
      </c>
      <c r="G1682" s="273"/>
      <c r="H1682" s="277"/>
      <c r="I1682" s="273"/>
    </row>
    <row r="1683" s="267" customFormat="1" ht="15.6" spans="1:9">
      <c r="A1683" s="273">
        <v>19</v>
      </c>
      <c r="B1683" s="17" t="s">
        <v>39</v>
      </c>
      <c r="C1683" s="43"/>
      <c r="D1683" s="43"/>
      <c r="E1683" s="18">
        <v>2</v>
      </c>
      <c r="F1683" s="43"/>
      <c r="G1683" s="273"/>
      <c r="H1683" s="277"/>
      <c r="I1683" s="273"/>
    </row>
    <row r="1684" s="267" customFormat="1" ht="15.6" spans="1:9">
      <c r="A1684" s="273">
        <v>20</v>
      </c>
      <c r="B1684" s="17" t="s">
        <v>626</v>
      </c>
      <c r="C1684" s="43"/>
      <c r="D1684" s="43"/>
      <c r="E1684" s="18">
        <v>7</v>
      </c>
      <c r="F1684" s="43"/>
      <c r="G1684" s="273"/>
      <c r="H1684" s="277"/>
      <c r="I1684" s="273"/>
    </row>
    <row r="1685" s="267" customFormat="1" ht="15.6" spans="1:9">
      <c r="A1685" s="273">
        <v>21</v>
      </c>
      <c r="B1685" s="17" t="s">
        <v>65</v>
      </c>
      <c r="C1685" s="18">
        <v>38</v>
      </c>
      <c r="D1685" s="18">
        <v>35</v>
      </c>
      <c r="E1685" s="18">
        <v>5</v>
      </c>
      <c r="F1685" s="43"/>
      <c r="G1685" s="273"/>
      <c r="H1685" s="277"/>
      <c r="I1685" s="273"/>
    </row>
    <row r="1686" s="267" customFormat="1" ht="15.6" spans="1:9">
      <c r="A1686" s="273"/>
      <c r="B1686" s="12" t="s">
        <v>6</v>
      </c>
      <c r="C1686" s="13" t="s">
        <v>35</v>
      </c>
      <c r="D1686" s="13"/>
      <c r="E1686" s="13"/>
      <c r="F1686" s="13"/>
      <c r="G1686" s="273"/>
      <c r="H1686" s="277"/>
      <c r="I1686" s="273"/>
    </row>
    <row r="1687" s="267" customFormat="1" ht="15.6" spans="1:9">
      <c r="A1687" s="273"/>
      <c r="B1687" s="15" t="s">
        <v>8</v>
      </c>
      <c r="C1687" s="13">
        <v>100</v>
      </c>
      <c r="D1687" s="13">
        <v>200</v>
      </c>
      <c r="E1687" s="13">
        <v>300</v>
      </c>
      <c r="F1687" s="13" t="s">
        <v>31</v>
      </c>
      <c r="G1687" s="273"/>
      <c r="H1687" s="277"/>
      <c r="I1687" s="273"/>
    </row>
    <row r="1688" s="267" customFormat="1" ht="15.6" spans="1:9">
      <c r="A1688" s="273">
        <v>22</v>
      </c>
      <c r="B1688" s="17" t="s">
        <v>68</v>
      </c>
      <c r="C1688" s="43"/>
      <c r="D1688" s="43"/>
      <c r="E1688" s="18">
        <v>6</v>
      </c>
      <c r="F1688" s="43"/>
      <c r="G1688" s="273"/>
      <c r="H1688" s="277"/>
      <c r="I1688" s="273"/>
    </row>
    <row r="1689" s="267" customFormat="1" ht="15.6" spans="1:9">
      <c r="A1689" s="273">
        <v>23</v>
      </c>
      <c r="B1689" s="17" t="s">
        <v>627</v>
      </c>
      <c r="C1689" s="43"/>
      <c r="D1689" s="43"/>
      <c r="E1689" s="18">
        <v>3</v>
      </c>
      <c r="F1689" s="43"/>
      <c r="G1689" s="273"/>
      <c r="H1689" s="277"/>
      <c r="I1689" s="273"/>
    </row>
    <row r="1690" s="267" customFormat="1" ht="15.6" spans="1:9">
      <c r="A1690" s="273">
        <v>24</v>
      </c>
      <c r="B1690" s="17" t="s">
        <v>562</v>
      </c>
      <c r="C1690" s="43"/>
      <c r="D1690" s="18">
        <v>4</v>
      </c>
      <c r="E1690" s="43"/>
      <c r="F1690" s="43"/>
      <c r="G1690" s="273"/>
      <c r="H1690" s="277"/>
      <c r="I1690" s="273"/>
    </row>
    <row r="1691" s="267" customFormat="1" ht="15.6" spans="1:9">
      <c r="A1691" s="273">
        <v>25</v>
      </c>
      <c r="B1691" s="17" t="s">
        <v>142</v>
      </c>
      <c r="C1691" s="43"/>
      <c r="D1691" s="43"/>
      <c r="E1691" s="18">
        <v>13</v>
      </c>
      <c r="F1691" s="43"/>
      <c r="G1691" s="273"/>
      <c r="H1691" s="277"/>
      <c r="I1691" s="273"/>
    </row>
    <row r="1692" s="267" customFormat="1" ht="15.6" spans="1:9">
      <c r="A1692" s="273">
        <v>26</v>
      </c>
      <c r="B1692" s="17" t="s">
        <v>69</v>
      </c>
      <c r="C1692" s="43"/>
      <c r="D1692" s="18">
        <v>3</v>
      </c>
      <c r="E1692" s="43"/>
      <c r="F1692" s="43"/>
      <c r="G1692" s="273"/>
      <c r="H1692" s="277"/>
      <c r="I1692" s="273"/>
    </row>
    <row r="1693" s="267" customFormat="1" ht="15.6" spans="1:9">
      <c r="A1693" s="273"/>
      <c r="B1693" s="19" t="s">
        <v>6</v>
      </c>
      <c r="C1693" s="20" t="s">
        <v>7</v>
      </c>
      <c r="D1693" s="20"/>
      <c r="E1693" s="20"/>
      <c r="F1693" s="273"/>
      <c r="G1693" s="273"/>
      <c r="H1693" s="277"/>
      <c r="I1693" s="273"/>
    </row>
    <row r="1694" s="267" customFormat="1" ht="15.6" spans="1:9">
      <c r="A1694" s="273"/>
      <c r="B1694" s="19"/>
      <c r="C1694" s="20"/>
      <c r="D1694" s="20"/>
      <c r="E1694" s="20"/>
      <c r="F1694" s="273"/>
      <c r="G1694" s="273"/>
      <c r="H1694" s="277"/>
      <c r="I1694" s="273"/>
    </row>
    <row r="1695" s="267" customFormat="1" ht="15.6" spans="1:9">
      <c r="A1695" s="273"/>
      <c r="B1695" s="21" t="s">
        <v>8</v>
      </c>
      <c r="C1695" s="22" t="s">
        <v>9</v>
      </c>
      <c r="D1695" s="22" t="s">
        <v>10</v>
      </c>
      <c r="E1695" s="22" t="s">
        <v>11</v>
      </c>
      <c r="F1695" s="273"/>
      <c r="G1695" s="273"/>
      <c r="H1695" s="277"/>
      <c r="I1695" s="273"/>
    </row>
    <row r="1696" s="267" customFormat="1" ht="15.6" spans="1:9">
      <c r="A1696" s="273">
        <v>27</v>
      </c>
      <c r="B1696" s="21" t="s">
        <v>63</v>
      </c>
      <c r="C1696" s="24"/>
      <c r="D1696" s="23">
        <v>86.1</v>
      </c>
      <c r="E1696" s="24"/>
      <c r="F1696" s="273"/>
      <c r="G1696" s="273"/>
      <c r="H1696" s="277"/>
      <c r="I1696" s="273"/>
    </row>
    <row r="1697" s="267" customFormat="1" ht="15.6" spans="1:9">
      <c r="A1697" s="273">
        <v>28</v>
      </c>
      <c r="B1697" s="21" t="s">
        <v>178</v>
      </c>
      <c r="C1697" s="23">
        <v>16</v>
      </c>
      <c r="D1697" s="24"/>
      <c r="E1697" s="24"/>
      <c r="F1697" s="273"/>
      <c r="G1697" s="273"/>
      <c r="H1697" s="277"/>
      <c r="I1697" s="273"/>
    </row>
    <row r="1698" s="267" customFormat="1" ht="15.6" spans="1:9">
      <c r="A1698" s="273">
        <v>29</v>
      </c>
      <c r="B1698" s="21" t="s">
        <v>111</v>
      </c>
      <c r="C1698" s="23">
        <v>60.3</v>
      </c>
      <c r="D1698" s="24"/>
      <c r="E1698" s="24"/>
      <c r="F1698" s="273"/>
      <c r="G1698" s="273"/>
      <c r="H1698" s="277"/>
      <c r="I1698" s="273"/>
    </row>
    <row r="1699" s="267" customFormat="1" ht="15.6" spans="1:9">
      <c r="A1699" s="273">
        <v>30</v>
      </c>
      <c r="B1699" s="21" t="s">
        <v>96</v>
      </c>
      <c r="C1699" s="23">
        <v>157</v>
      </c>
      <c r="D1699" s="24"/>
      <c r="E1699" s="24"/>
      <c r="F1699" s="273"/>
      <c r="G1699" s="273"/>
      <c r="H1699" s="277"/>
      <c r="I1699" s="273"/>
    </row>
    <row r="1700" s="267" customFormat="1" ht="15.6" spans="1:9">
      <c r="A1700" s="273">
        <v>31</v>
      </c>
      <c r="B1700" s="21" t="s">
        <v>70</v>
      </c>
      <c r="C1700" s="23">
        <v>69.8</v>
      </c>
      <c r="D1700" s="24"/>
      <c r="E1700" s="24"/>
      <c r="F1700" s="273"/>
      <c r="G1700" s="273"/>
      <c r="H1700" s="277"/>
      <c r="I1700" s="273"/>
    </row>
    <row r="1701" s="267" customFormat="1" ht="15.6" spans="1:9">
      <c r="A1701" s="273">
        <v>32</v>
      </c>
      <c r="B1701" s="21" t="s">
        <v>38</v>
      </c>
      <c r="C1701" s="23">
        <v>489.3</v>
      </c>
      <c r="D1701" s="24"/>
      <c r="E1701" s="24"/>
      <c r="F1701" s="273"/>
      <c r="G1701" s="273"/>
      <c r="H1701" s="277"/>
      <c r="I1701" s="273"/>
    </row>
    <row r="1702" s="267" customFormat="1" ht="15.6" spans="1:9">
      <c r="A1702" s="273">
        <v>33</v>
      </c>
      <c r="B1702" s="21" t="s">
        <v>39</v>
      </c>
      <c r="C1702" s="23">
        <v>169.8</v>
      </c>
      <c r="D1702" s="24"/>
      <c r="E1702" s="24"/>
      <c r="F1702" s="273"/>
      <c r="G1702" s="273"/>
      <c r="H1702" s="277"/>
      <c r="I1702" s="273"/>
    </row>
    <row r="1703" s="267" customFormat="1" ht="15.6" spans="1:9">
      <c r="A1703" s="273">
        <v>34</v>
      </c>
      <c r="B1703" s="21" t="s">
        <v>91</v>
      </c>
      <c r="C1703" s="23">
        <v>266.4</v>
      </c>
      <c r="D1703" s="23">
        <v>20.8</v>
      </c>
      <c r="E1703" s="24"/>
      <c r="F1703" s="273"/>
      <c r="G1703" s="273"/>
      <c r="H1703" s="277"/>
      <c r="I1703" s="273"/>
    </row>
    <row r="1704" s="267" customFormat="1" ht="15.6" spans="1:9">
      <c r="A1704" s="273">
        <v>35</v>
      </c>
      <c r="B1704" s="21" t="s">
        <v>628</v>
      </c>
      <c r="C1704" s="23">
        <v>22.3</v>
      </c>
      <c r="D1704" s="24"/>
      <c r="E1704" s="24"/>
      <c r="F1704" s="273"/>
      <c r="G1704" s="273"/>
      <c r="H1704" s="277"/>
      <c r="I1704" s="273"/>
    </row>
    <row r="1705" s="267" customFormat="1" ht="15.6" spans="1:9">
      <c r="A1705" s="273">
        <v>36</v>
      </c>
      <c r="B1705" s="21" t="s">
        <v>80</v>
      </c>
      <c r="C1705" s="23">
        <v>5.8</v>
      </c>
      <c r="D1705" s="24"/>
      <c r="E1705" s="24"/>
      <c r="F1705" s="273"/>
      <c r="G1705" s="273"/>
      <c r="H1705" s="277"/>
      <c r="I1705" s="273"/>
    </row>
    <row r="1706" s="267" customFormat="1" ht="15.6" spans="1:9">
      <c r="A1706" s="273">
        <v>37</v>
      </c>
      <c r="B1706" s="21" t="s">
        <v>33</v>
      </c>
      <c r="C1706" s="23">
        <v>236</v>
      </c>
      <c r="D1706" s="24"/>
      <c r="E1706" s="24"/>
      <c r="F1706" s="273"/>
      <c r="G1706" s="273"/>
      <c r="H1706" s="277"/>
      <c r="I1706" s="273"/>
    </row>
    <row r="1707" s="267" customFormat="1" ht="15.6" spans="1:9">
      <c r="A1707" s="273">
        <v>38</v>
      </c>
      <c r="B1707" s="21" t="s">
        <v>92</v>
      </c>
      <c r="C1707" s="23">
        <v>70.2</v>
      </c>
      <c r="D1707" s="24"/>
      <c r="E1707" s="24"/>
      <c r="F1707" s="273"/>
      <c r="G1707" s="273"/>
      <c r="H1707" s="277"/>
      <c r="I1707" s="273"/>
    </row>
    <row r="1708" s="267" customFormat="1" ht="15.6" spans="1:9">
      <c r="A1708" s="273">
        <v>39</v>
      </c>
      <c r="B1708" s="21" t="s">
        <v>125</v>
      </c>
      <c r="C1708" s="23">
        <v>16.6</v>
      </c>
      <c r="D1708" s="24"/>
      <c r="E1708" s="24"/>
      <c r="F1708" s="273"/>
      <c r="G1708" s="273"/>
      <c r="H1708" s="277"/>
      <c r="I1708" s="273"/>
    </row>
    <row r="1709" s="267" customFormat="1" ht="15.6" spans="1:9">
      <c r="A1709" s="273">
        <v>40</v>
      </c>
      <c r="B1709" s="21" t="s">
        <v>177</v>
      </c>
      <c r="C1709" s="23">
        <v>39</v>
      </c>
      <c r="D1709" s="23">
        <v>18.9</v>
      </c>
      <c r="E1709" s="24"/>
      <c r="F1709" s="273"/>
      <c r="G1709" s="273"/>
      <c r="H1709" s="277"/>
      <c r="I1709" s="273"/>
    </row>
    <row r="1710" s="267" customFormat="1" ht="15.6" spans="1:9">
      <c r="A1710" s="273">
        <v>41</v>
      </c>
      <c r="B1710" s="21" t="s">
        <v>12</v>
      </c>
      <c r="C1710" s="24"/>
      <c r="D1710" s="23">
        <v>6.1</v>
      </c>
      <c r="E1710" s="23">
        <v>25.8</v>
      </c>
      <c r="F1710" s="273"/>
      <c r="G1710" s="273"/>
      <c r="H1710" s="277"/>
      <c r="I1710" s="273"/>
    </row>
    <row r="1711" s="267" customFormat="1" ht="15.6" spans="1:9">
      <c r="A1711" s="273">
        <v>42</v>
      </c>
      <c r="B1711" s="21" t="s">
        <v>629</v>
      </c>
      <c r="C1711" s="23">
        <v>13.4</v>
      </c>
      <c r="D1711" s="24"/>
      <c r="E1711" s="24"/>
      <c r="F1711" s="273"/>
      <c r="G1711" s="273"/>
      <c r="H1711" s="277"/>
      <c r="I1711" s="273"/>
    </row>
    <row r="1712" s="267" customFormat="1" ht="15.6" spans="1:9">
      <c r="A1712" s="273">
        <v>43</v>
      </c>
      <c r="B1712" s="21" t="s">
        <v>198</v>
      </c>
      <c r="C1712" s="24"/>
      <c r="D1712" s="24"/>
      <c r="E1712" s="23">
        <v>13.4</v>
      </c>
      <c r="F1712" s="273"/>
      <c r="G1712" s="273"/>
      <c r="H1712" s="277"/>
      <c r="I1712" s="273"/>
    </row>
    <row r="1713" s="267" customFormat="1" ht="15.6" spans="1:9">
      <c r="A1713" s="273">
        <v>44</v>
      </c>
      <c r="B1713" s="21" t="s">
        <v>274</v>
      </c>
      <c r="C1713" s="23">
        <v>11.7</v>
      </c>
      <c r="D1713" s="24"/>
      <c r="E1713" s="24"/>
      <c r="F1713" s="273"/>
      <c r="G1713" s="273"/>
      <c r="H1713" s="277"/>
      <c r="I1713" s="273"/>
    </row>
    <row r="1714" s="267" customFormat="1" ht="15.6" spans="1:9">
      <c r="A1714" s="273">
        <v>45</v>
      </c>
      <c r="B1714" s="21" t="s">
        <v>586</v>
      </c>
      <c r="C1714" s="23">
        <v>21.5</v>
      </c>
      <c r="D1714" s="24"/>
      <c r="E1714" s="24"/>
      <c r="F1714" s="273"/>
      <c r="G1714" s="273"/>
      <c r="H1714" s="277"/>
      <c r="I1714" s="273"/>
    </row>
    <row r="1715" s="267" customFormat="1" ht="15.6" spans="1:9">
      <c r="A1715" s="273">
        <v>46</v>
      </c>
      <c r="B1715" s="21" t="s">
        <v>128</v>
      </c>
      <c r="C1715" s="23">
        <v>25</v>
      </c>
      <c r="D1715" s="24"/>
      <c r="E1715" s="24"/>
      <c r="F1715" s="273"/>
      <c r="G1715" s="273"/>
      <c r="H1715" s="277"/>
      <c r="I1715" s="273"/>
    </row>
    <row r="1716" s="267" customFormat="1" ht="15.6" spans="1:9">
      <c r="A1716" s="273">
        <v>47</v>
      </c>
      <c r="B1716" s="21" t="s">
        <v>189</v>
      </c>
      <c r="C1716" s="23">
        <v>21.6</v>
      </c>
      <c r="D1716" s="24"/>
      <c r="E1716" s="24"/>
      <c r="F1716" s="273"/>
      <c r="G1716" s="273"/>
      <c r="H1716" s="277"/>
      <c r="I1716" s="273"/>
    </row>
    <row r="1717" s="267" customFormat="1" ht="15.6" spans="1:9">
      <c r="A1717" s="273">
        <v>48</v>
      </c>
      <c r="B1717" s="21" t="s">
        <v>90</v>
      </c>
      <c r="C1717" s="23">
        <v>30.3</v>
      </c>
      <c r="D1717" s="23">
        <v>2.1</v>
      </c>
      <c r="E1717" s="24"/>
      <c r="F1717" s="273"/>
      <c r="G1717" s="273"/>
      <c r="H1717" s="277"/>
      <c r="I1717" s="273"/>
    </row>
    <row r="1718" s="267" customFormat="1" ht="15.6" spans="1:9">
      <c r="A1718" s="273"/>
      <c r="B1718" s="25" t="s">
        <v>40</v>
      </c>
      <c r="C1718" s="26" t="s">
        <v>41</v>
      </c>
      <c r="D1718" s="26"/>
      <c r="E1718" s="26"/>
      <c r="F1718" s="273"/>
      <c r="G1718" s="273"/>
      <c r="H1718" s="277"/>
      <c r="I1718" s="273"/>
    </row>
    <row r="1719" s="267" customFormat="1" ht="15.6" spans="1:9">
      <c r="A1719" s="273"/>
      <c r="B1719" s="25"/>
      <c r="C1719" s="13" t="s">
        <v>42</v>
      </c>
      <c r="D1719" s="13" t="s">
        <v>43</v>
      </c>
      <c r="E1719" s="13" t="s">
        <v>44</v>
      </c>
      <c r="F1719" s="273"/>
      <c r="G1719" s="273"/>
      <c r="H1719" s="277"/>
      <c r="I1719" s="273"/>
    </row>
    <row r="1720" s="267" customFormat="1" ht="15.6" spans="1:9">
      <c r="A1720" s="273">
        <v>49</v>
      </c>
      <c r="B1720" s="15" t="s">
        <v>191</v>
      </c>
      <c r="C1720" s="16"/>
      <c r="D1720" s="16"/>
      <c r="E1720" s="18">
        <v>1197.5</v>
      </c>
      <c r="F1720" s="273"/>
      <c r="G1720" s="273"/>
      <c r="H1720" s="277"/>
      <c r="I1720" s="273"/>
    </row>
    <row r="1721" s="267" customFormat="1" ht="15.6" spans="1:9">
      <c r="A1721" s="273"/>
      <c r="B1721" s="25" t="s">
        <v>40</v>
      </c>
      <c r="C1721" s="26" t="s">
        <v>46</v>
      </c>
      <c r="D1721" s="273"/>
      <c r="E1721" s="273"/>
      <c r="F1721" s="273"/>
      <c r="G1721" s="273"/>
      <c r="H1721" s="277"/>
      <c r="I1721" s="273"/>
    </row>
    <row r="1722" s="267" customFormat="1" ht="15.6" spans="1:9">
      <c r="A1722" s="273"/>
      <c r="B1722" s="25"/>
      <c r="C1722" s="26" t="s">
        <v>47</v>
      </c>
      <c r="D1722" s="273"/>
      <c r="E1722" s="273"/>
      <c r="F1722" s="273"/>
      <c r="G1722" s="273"/>
      <c r="H1722" s="277"/>
      <c r="I1722" s="273"/>
    </row>
    <row r="1723" s="267" customFormat="1" ht="15.6" spans="1:9">
      <c r="A1723" s="273">
        <v>50</v>
      </c>
      <c r="B1723" s="27" t="s">
        <v>258</v>
      </c>
      <c r="C1723" s="18">
        <v>11.6</v>
      </c>
      <c r="D1723" s="273"/>
      <c r="E1723" s="273"/>
      <c r="F1723" s="273"/>
      <c r="G1723" s="273"/>
      <c r="H1723" s="277"/>
      <c r="I1723" s="273"/>
    </row>
    <row r="1724" s="267" customFormat="1" ht="15.6" spans="1:9">
      <c r="A1724" s="273">
        <v>51</v>
      </c>
      <c r="B1724" s="27" t="s">
        <v>73</v>
      </c>
      <c r="C1724" s="18">
        <v>76.2</v>
      </c>
      <c r="D1724" s="273"/>
      <c r="E1724" s="273"/>
      <c r="F1724" s="273"/>
      <c r="G1724" s="273"/>
      <c r="H1724" s="277"/>
      <c r="I1724" s="273"/>
    </row>
    <row r="1725" s="267" customFormat="1" ht="15.6" spans="1:9">
      <c r="A1725" s="273">
        <v>52</v>
      </c>
      <c r="B1725" s="27" t="s">
        <v>48</v>
      </c>
      <c r="C1725" s="18">
        <v>1302.2</v>
      </c>
      <c r="D1725" s="273"/>
      <c r="E1725" s="273"/>
      <c r="F1725" s="273"/>
      <c r="G1725" s="273"/>
      <c r="H1725" s="277"/>
      <c r="I1725" s="273"/>
    </row>
    <row r="1726" s="267" customFormat="1" ht="15.6" spans="1:9">
      <c r="A1726" s="273">
        <v>53</v>
      </c>
      <c r="B1726" s="27" t="s">
        <v>398</v>
      </c>
      <c r="C1726" s="18">
        <v>18.8</v>
      </c>
      <c r="D1726" s="273"/>
      <c r="E1726" s="273"/>
      <c r="F1726" s="273"/>
      <c r="G1726" s="273"/>
      <c r="H1726" s="277"/>
      <c r="I1726" s="273"/>
    </row>
    <row r="1727" s="267" customFormat="1" ht="15.6" spans="1:9">
      <c r="A1727" s="273"/>
      <c r="B1727" s="25" t="s">
        <v>40</v>
      </c>
      <c r="C1727" s="26" t="s">
        <v>194</v>
      </c>
      <c r="D1727" s="26"/>
      <c r="E1727" s="26"/>
      <c r="F1727" s="273"/>
      <c r="G1727" s="273"/>
      <c r="H1727" s="277"/>
      <c r="I1727" s="273"/>
    </row>
    <row r="1728" s="267" customFormat="1" ht="46.8" spans="1:9">
      <c r="A1728" s="273"/>
      <c r="B1728" s="25"/>
      <c r="C1728" s="28" t="s">
        <v>195</v>
      </c>
      <c r="D1728" s="28" t="s">
        <v>196</v>
      </c>
      <c r="E1728" s="28" t="s">
        <v>197</v>
      </c>
      <c r="F1728" s="273"/>
      <c r="G1728" s="273"/>
      <c r="H1728" s="277"/>
      <c r="I1728" s="273"/>
    </row>
    <row r="1729" s="267" customFormat="1" ht="15.6" spans="1:9">
      <c r="A1729" s="273">
        <v>56</v>
      </c>
      <c r="B1729" s="27" t="s">
        <v>198</v>
      </c>
      <c r="C1729" s="16"/>
      <c r="D1729" s="18">
        <v>478.5</v>
      </c>
      <c r="E1729" s="16"/>
      <c r="F1729" s="273"/>
      <c r="G1729" s="273"/>
      <c r="H1729" s="277"/>
      <c r="I1729" s="273"/>
    </row>
    <row r="1730" s="267" customFormat="1" ht="15.6" spans="1:9">
      <c r="A1730" s="273"/>
      <c r="B1730" s="12" t="s">
        <v>6</v>
      </c>
      <c r="C1730" s="26" t="s">
        <v>49</v>
      </c>
      <c r="D1730" s="26"/>
      <c r="E1730" s="26"/>
      <c r="F1730" s="273"/>
      <c r="G1730" s="273"/>
      <c r="H1730" s="277"/>
      <c r="I1730" s="273"/>
    </row>
    <row r="1731" s="267" customFormat="1" ht="15.6" spans="1:9">
      <c r="A1731" s="273"/>
      <c r="B1731" s="15" t="s">
        <v>50</v>
      </c>
      <c r="C1731" s="26">
        <v>100</v>
      </c>
      <c r="D1731" s="26">
        <v>200</v>
      </c>
      <c r="E1731" s="26" t="s">
        <v>51</v>
      </c>
      <c r="F1731" s="273"/>
      <c r="G1731" s="273"/>
      <c r="H1731" s="277"/>
      <c r="I1731" s="273"/>
    </row>
    <row r="1732" s="267" customFormat="1" ht="15.6" spans="1:9">
      <c r="A1732" s="273">
        <v>57</v>
      </c>
      <c r="B1732" s="17" t="s">
        <v>275</v>
      </c>
      <c r="C1732" s="43"/>
      <c r="D1732" s="18">
        <v>1</v>
      </c>
      <c r="E1732" s="18">
        <v>1</v>
      </c>
      <c r="F1732" s="273"/>
      <c r="G1732" s="273"/>
      <c r="H1732" s="277"/>
      <c r="I1732" s="273"/>
    </row>
    <row r="1733" s="267" customFormat="1" ht="15.6" spans="1:9">
      <c r="A1733" s="273">
        <v>58</v>
      </c>
      <c r="B1733" s="17" t="s">
        <v>260</v>
      </c>
      <c r="C1733" s="43"/>
      <c r="D1733" s="18">
        <v>1</v>
      </c>
      <c r="E1733" s="43"/>
      <c r="F1733" s="273"/>
      <c r="G1733" s="273"/>
      <c r="H1733" s="277"/>
      <c r="I1733" s="273"/>
    </row>
    <row r="1734" ht="15.6" spans="1:9">
      <c r="A1734" s="273">
        <v>59</v>
      </c>
      <c r="B1734" s="17" t="s">
        <v>52</v>
      </c>
      <c r="C1734" s="43"/>
      <c r="D1734" s="18">
        <v>26</v>
      </c>
      <c r="E1734" s="43"/>
      <c r="F1734" s="273"/>
      <c r="G1734" s="273"/>
      <c r="H1734" s="277"/>
      <c r="I1734" s="273"/>
    </row>
    <row r="1735" ht="15.6" spans="1:9">
      <c r="A1735" s="273">
        <v>60</v>
      </c>
      <c r="B1735" s="17" t="s">
        <v>53</v>
      </c>
      <c r="C1735" s="43"/>
      <c r="D1735" s="18">
        <v>15</v>
      </c>
      <c r="E1735" s="43"/>
      <c r="F1735" s="273"/>
      <c r="G1735" s="273"/>
      <c r="H1735" s="277"/>
      <c r="I1735" s="273"/>
    </row>
    <row r="1736" ht="15.6" spans="1:9">
      <c r="A1736" s="273">
        <v>61</v>
      </c>
      <c r="B1736" s="17" t="s">
        <v>55</v>
      </c>
      <c r="C1736" s="43"/>
      <c r="D1736" s="18">
        <v>35</v>
      </c>
      <c r="E1736" s="18">
        <v>2</v>
      </c>
      <c r="F1736" s="273"/>
      <c r="G1736" s="273"/>
      <c r="H1736" s="277"/>
      <c r="I1736" s="273"/>
    </row>
    <row r="1737" ht="31.2" spans="1:9">
      <c r="A1737" s="273" t="s">
        <v>630</v>
      </c>
      <c r="B1737" s="273"/>
      <c r="C1737" s="273"/>
      <c r="D1737" s="273"/>
      <c r="E1737" s="273"/>
      <c r="F1737" s="273"/>
      <c r="G1737" s="273"/>
      <c r="H1737" s="284" t="s">
        <v>631</v>
      </c>
      <c r="I1737" s="275" t="s">
        <v>4</v>
      </c>
    </row>
    <row r="1738" ht="31.2" spans="1:9">
      <c r="A1738" s="288" t="s">
        <v>632</v>
      </c>
      <c r="B1738" s="273"/>
      <c r="C1738" s="273"/>
      <c r="D1738" s="273"/>
      <c r="E1738" s="273"/>
      <c r="F1738" s="273"/>
      <c r="G1738" s="273"/>
      <c r="H1738" s="284" t="s">
        <v>633</v>
      </c>
      <c r="I1738" s="275" t="s">
        <v>4</v>
      </c>
    </row>
    <row r="1739" ht="31.2" spans="1:9">
      <c r="A1739" s="273" t="s">
        <v>634</v>
      </c>
      <c r="B1739" s="273"/>
      <c r="C1739" s="273"/>
      <c r="D1739" s="273"/>
      <c r="E1739" s="273"/>
      <c r="F1739" s="273"/>
      <c r="G1739" s="273"/>
      <c r="H1739" s="284" t="s">
        <v>635</v>
      </c>
      <c r="I1739" s="275" t="s">
        <v>4</v>
      </c>
    </row>
    <row r="1740" ht="31.2" spans="1:9">
      <c r="A1740" s="273" t="s">
        <v>636</v>
      </c>
      <c r="B1740" s="273"/>
      <c r="C1740" s="273"/>
      <c r="D1740" s="273"/>
      <c r="E1740" s="273"/>
      <c r="F1740" s="273"/>
      <c r="G1740" s="273"/>
      <c r="H1740" s="289" t="s">
        <v>637</v>
      </c>
      <c r="I1740" s="275" t="s">
        <v>4</v>
      </c>
    </row>
    <row r="1741" ht="31.2" spans="1:9">
      <c r="A1741" s="273" t="s">
        <v>638</v>
      </c>
      <c r="B1741" s="273"/>
      <c r="C1741" s="273"/>
      <c r="D1741" s="273"/>
      <c r="E1741" s="273"/>
      <c r="F1741" s="273"/>
      <c r="G1741" s="273"/>
      <c r="H1741" s="284" t="s">
        <v>639</v>
      </c>
      <c r="I1741" s="275" t="s">
        <v>4</v>
      </c>
    </row>
    <row r="1742" ht="31.2" spans="1:9">
      <c r="A1742" s="288" t="s">
        <v>640</v>
      </c>
      <c r="B1742" s="273"/>
      <c r="C1742" s="273"/>
      <c r="D1742" s="273"/>
      <c r="E1742" s="273"/>
      <c r="F1742" s="273"/>
      <c r="G1742" s="273"/>
      <c r="H1742" s="284" t="s">
        <v>641</v>
      </c>
      <c r="I1742" s="275" t="s">
        <v>4</v>
      </c>
    </row>
    <row r="1743" ht="31.2" spans="1:9">
      <c r="A1743" s="290" t="s">
        <v>642</v>
      </c>
      <c r="B1743" s="291"/>
      <c r="C1743" s="291"/>
      <c r="D1743" s="291"/>
      <c r="E1743" s="291"/>
      <c r="F1743" s="291"/>
      <c r="G1743" s="292"/>
      <c r="H1743" s="284" t="s">
        <v>643</v>
      </c>
      <c r="I1743" s="275"/>
    </row>
    <row r="1744" ht="31.2" spans="1:9">
      <c r="A1744" s="289" t="s">
        <v>644</v>
      </c>
      <c r="B1744" s="277"/>
      <c r="C1744" s="277"/>
      <c r="D1744" s="277"/>
      <c r="E1744" s="277"/>
      <c r="F1744" s="277"/>
      <c r="G1744" s="277"/>
      <c r="H1744" s="284" t="s">
        <v>645</v>
      </c>
      <c r="I1744" s="275" t="s">
        <v>4</v>
      </c>
    </row>
    <row r="1745" ht="15.6" spans="1:10">
      <c r="A1745" s="279" t="s">
        <v>646</v>
      </c>
      <c r="B1745" s="280"/>
      <c r="C1745" s="280"/>
      <c r="D1745" s="280"/>
      <c r="E1745" s="280"/>
      <c r="F1745" s="280"/>
      <c r="G1745" s="281"/>
      <c r="H1745" s="284">
        <v>927.8</v>
      </c>
      <c r="I1745" s="275"/>
    </row>
    <row r="1746" ht="31.2" spans="1:10">
      <c r="A1746" s="273" t="s">
        <v>647</v>
      </c>
      <c r="B1746" s="273"/>
      <c r="C1746" s="273"/>
      <c r="D1746" s="273"/>
      <c r="E1746" s="273"/>
      <c r="F1746" s="273"/>
      <c r="G1746" s="273"/>
      <c r="H1746" s="284" t="s">
        <v>648</v>
      </c>
      <c r="I1746" s="275" t="s">
        <v>4</v>
      </c>
    </row>
    <row r="1747" ht="31.2" spans="1:10">
      <c r="A1747" s="273" t="s">
        <v>649</v>
      </c>
      <c r="B1747" s="273"/>
      <c r="C1747" s="273"/>
      <c r="D1747" s="273"/>
      <c r="E1747" s="273"/>
      <c r="F1747" s="273"/>
      <c r="G1747" s="273"/>
      <c r="H1747" s="284" t="s">
        <v>650</v>
      </c>
      <c r="I1747" s="275" t="s">
        <v>4</v>
      </c>
    </row>
    <row r="1748" ht="31.2" spans="1:10">
      <c r="A1748" s="273" t="s">
        <v>651</v>
      </c>
      <c r="B1748" s="273"/>
      <c r="C1748" s="273"/>
      <c r="D1748" s="273"/>
      <c r="E1748" s="273"/>
      <c r="F1748" s="273"/>
      <c r="G1748" s="273"/>
      <c r="H1748" s="284" t="s">
        <v>652</v>
      </c>
      <c r="I1748" s="275" t="s">
        <v>4</v>
      </c>
    </row>
    <row r="1749" ht="31.2" spans="1:10">
      <c r="A1749" s="273" t="s">
        <v>653</v>
      </c>
      <c r="B1749" s="273"/>
      <c r="C1749" s="273"/>
      <c r="D1749" s="273"/>
      <c r="E1749" s="273"/>
      <c r="F1749" s="273"/>
      <c r="G1749" s="273"/>
      <c r="H1749" s="284" t="s">
        <v>654</v>
      </c>
      <c r="I1749" s="275" t="s">
        <v>4</v>
      </c>
      <c r="J1749" s="267"/>
    </row>
    <row r="1750" ht="31.2" spans="1:10">
      <c r="A1750" s="288" t="s">
        <v>655</v>
      </c>
      <c r="B1750" s="273"/>
      <c r="C1750" s="273"/>
      <c r="D1750" s="273"/>
      <c r="E1750" s="273"/>
      <c r="F1750" s="273"/>
      <c r="G1750" s="273"/>
      <c r="H1750" s="284" t="s">
        <v>656</v>
      </c>
      <c r="I1750" s="275" t="s">
        <v>4</v>
      </c>
      <c r="J1750" s="267"/>
    </row>
    <row r="1751" ht="31.2" spans="1:10">
      <c r="A1751" s="273" t="s">
        <v>657</v>
      </c>
      <c r="B1751" s="273"/>
      <c r="C1751" s="273"/>
      <c r="D1751" s="273"/>
      <c r="E1751" s="273"/>
      <c r="F1751" s="273"/>
      <c r="G1751" s="273"/>
      <c r="H1751" s="284" t="s">
        <v>658</v>
      </c>
      <c r="I1751" s="275" t="s">
        <v>4</v>
      </c>
      <c r="J1751" s="267"/>
    </row>
    <row r="1752" ht="31.2" spans="1:10">
      <c r="A1752" s="273" t="s">
        <v>659</v>
      </c>
      <c r="B1752" s="273"/>
      <c r="C1752" s="273"/>
      <c r="D1752" s="273"/>
      <c r="E1752" s="273"/>
      <c r="F1752" s="273"/>
      <c r="G1752" s="273"/>
      <c r="H1752" s="284" t="s">
        <v>660</v>
      </c>
      <c r="I1752" s="275" t="s">
        <v>4</v>
      </c>
      <c r="J1752" s="267"/>
    </row>
    <row r="1753" ht="31.2" spans="1:10">
      <c r="A1753" s="273" t="s">
        <v>661</v>
      </c>
      <c r="B1753" s="273"/>
      <c r="C1753" s="273"/>
      <c r="D1753" s="273"/>
      <c r="E1753" s="273"/>
      <c r="F1753" s="273"/>
      <c r="G1753" s="273"/>
      <c r="H1753" s="284" t="s">
        <v>662</v>
      </c>
      <c r="I1753" s="275" t="s">
        <v>4</v>
      </c>
      <c r="J1753" s="267"/>
    </row>
    <row r="1754" ht="31.2" spans="1:10">
      <c r="A1754" s="273" t="s">
        <v>663</v>
      </c>
      <c r="B1754" s="273"/>
      <c r="C1754" s="273"/>
      <c r="D1754" s="273"/>
      <c r="E1754" s="273"/>
      <c r="F1754" s="273"/>
      <c r="G1754" s="273"/>
      <c r="H1754" s="284" t="s">
        <v>664</v>
      </c>
      <c r="I1754" s="275" t="s">
        <v>4</v>
      </c>
      <c r="J1754" s="267"/>
    </row>
    <row r="1755" ht="31.2" spans="1:10">
      <c r="A1755" s="273" t="s">
        <v>665</v>
      </c>
      <c r="B1755" s="273"/>
      <c r="C1755" s="273"/>
      <c r="D1755" s="273"/>
      <c r="E1755" s="273"/>
      <c r="F1755" s="273"/>
      <c r="G1755" s="273"/>
      <c r="H1755" s="284" t="s">
        <v>666</v>
      </c>
      <c r="I1755" s="275" t="s">
        <v>4</v>
      </c>
      <c r="J1755" s="267"/>
    </row>
    <row r="1756" ht="31.2" spans="1:10">
      <c r="A1756" s="273" t="s">
        <v>667</v>
      </c>
      <c r="B1756" s="273"/>
      <c r="C1756" s="273"/>
      <c r="D1756" s="273"/>
      <c r="E1756" s="273"/>
      <c r="F1756" s="273"/>
      <c r="G1756" s="273"/>
      <c r="H1756" s="284" t="s">
        <v>668</v>
      </c>
      <c r="I1756" s="275" t="s">
        <v>4</v>
      </c>
      <c r="J1756" s="267"/>
    </row>
    <row r="1757" ht="31.2" spans="1:10">
      <c r="A1757" s="273" t="s">
        <v>669</v>
      </c>
      <c r="B1757" s="273"/>
      <c r="C1757" s="273"/>
      <c r="D1757" s="273"/>
      <c r="E1757" s="273"/>
      <c r="F1757" s="273"/>
      <c r="G1757" s="273"/>
      <c r="H1757" s="284" t="s">
        <v>670</v>
      </c>
      <c r="I1757" s="275" t="s">
        <v>4</v>
      </c>
    </row>
    <row r="1758" ht="31.2" spans="1:10">
      <c r="A1758" s="273" t="s">
        <v>671</v>
      </c>
      <c r="B1758" s="273"/>
      <c r="C1758" s="273"/>
      <c r="D1758" s="273"/>
      <c r="E1758" s="273"/>
      <c r="F1758" s="273"/>
      <c r="G1758" s="273"/>
      <c r="H1758" s="284" t="s">
        <v>672</v>
      </c>
      <c r="I1758" s="275" t="s">
        <v>4</v>
      </c>
    </row>
  </sheetData>
  <mergeCells count="574">
    <mergeCell ref="A1:I1"/>
    <mergeCell ref="A2:I2"/>
    <mergeCell ref="A3:G3"/>
    <mergeCell ref="C11:E11"/>
    <mergeCell ref="C18:E18"/>
    <mergeCell ref="A24:G24"/>
    <mergeCell ref="C25:E25"/>
    <mergeCell ref="A31:G31"/>
    <mergeCell ref="C32:G32"/>
    <mergeCell ref="C36:F36"/>
    <mergeCell ref="C45:E45"/>
    <mergeCell ref="C51:E51"/>
    <mergeCell ref="A54:G54"/>
    <mergeCell ref="C55:G55"/>
    <mergeCell ref="C62:G62"/>
    <mergeCell ref="C67:F67"/>
    <mergeCell ref="C77:F77"/>
    <mergeCell ref="C97:E97"/>
    <mergeCell ref="C110:E110"/>
    <mergeCell ref="A115:G115"/>
    <mergeCell ref="C116:E116"/>
    <mergeCell ref="A119:G119"/>
    <mergeCell ref="A125:G125"/>
    <mergeCell ref="A130:G130"/>
    <mergeCell ref="C139:E139"/>
    <mergeCell ref="A142:G142"/>
    <mergeCell ref="A148:G148"/>
    <mergeCell ref="C149:G149"/>
    <mergeCell ref="C153:G153"/>
    <mergeCell ref="C156:F156"/>
    <mergeCell ref="C164:E164"/>
    <mergeCell ref="C171:E171"/>
    <mergeCell ref="A175:G175"/>
    <mergeCell ref="C176:G176"/>
    <mergeCell ref="C180:G180"/>
    <mergeCell ref="C184:F184"/>
    <mergeCell ref="C189:F189"/>
    <mergeCell ref="C205:E205"/>
    <mergeCell ref="A209:G209"/>
    <mergeCell ref="C210:G210"/>
    <mergeCell ref="C213:G213"/>
    <mergeCell ref="C217:F217"/>
    <mergeCell ref="C229:E229"/>
    <mergeCell ref="A232:G232"/>
    <mergeCell ref="C233:G233"/>
    <mergeCell ref="C238:F238"/>
    <mergeCell ref="C250:E250"/>
    <mergeCell ref="C258:E258"/>
    <mergeCell ref="A264:G264"/>
    <mergeCell ref="C265:G265"/>
    <mergeCell ref="C268:G268"/>
    <mergeCell ref="C276:F276"/>
    <mergeCell ref="C290:E290"/>
    <mergeCell ref="C297:E297"/>
    <mergeCell ref="A305:G305"/>
    <mergeCell ref="C306:F306"/>
    <mergeCell ref="A317:G317"/>
    <mergeCell ref="C318:F318"/>
    <mergeCell ref="C321:F321"/>
    <mergeCell ref="C331:E331"/>
    <mergeCell ref="C337:E337"/>
    <mergeCell ref="A340:G340"/>
    <mergeCell ref="C341:G341"/>
    <mergeCell ref="C344:G344"/>
    <mergeCell ref="C347:F347"/>
    <mergeCell ref="C350:F350"/>
    <mergeCell ref="C358:E358"/>
    <mergeCell ref="C366:E366"/>
    <mergeCell ref="A369:G369"/>
    <mergeCell ref="C370:G370"/>
    <mergeCell ref="C374:G374"/>
    <mergeCell ref="C378:F378"/>
    <mergeCell ref="C387:E387"/>
    <mergeCell ref="C395:E395"/>
    <mergeCell ref="A399:G399"/>
    <mergeCell ref="C400:F400"/>
    <mergeCell ref="C403:F403"/>
    <mergeCell ref="C413:E413"/>
    <mergeCell ref="A419:G419"/>
    <mergeCell ref="C420:G420"/>
    <mergeCell ref="C423:G423"/>
    <mergeCell ref="C426:E426"/>
    <mergeCell ref="C432:E432"/>
    <mergeCell ref="A436:G436"/>
    <mergeCell ref="C437:G437"/>
    <mergeCell ref="C441:F441"/>
    <mergeCell ref="A451:G451"/>
    <mergeCell ref="C452:G452"/>
    <mergeCell ref="C455:F455"/>
    <mergeCell ref="C458:F458"/>
    <mergeCell ref="C471:E471"/>
    <mergeCell ref="A475:G475"/>
    <mergeCell ref="C476:G476"/>
    <mergeCell ref="C481:G481"/>
    <mergeCell ref="C484:F484"/>
    <mergeCell ref="C491:F491"/>
    <mergeCell ref="C507:E507"/>
    <mergeCell ref="A510:G510"/>
    <mergeCell ref="C511:G511"/>
    <mergeCell ref="C514:F514"/>
    <mergeCell ref="C525:E525"/>
    <mergeCell ref="C532:E532"/>
    <mergeCell ref="A536:G536"/>
    <mergeCell ref="C537:G537"/>
    <mergeCell ref="C540:F540"/>
    <mergeCell ref="C551:E551"/>
    <mergeCell ref="A554:G554"/>
    <mergeCell ref="C555:G555"/>
    <mergeCell ref="C565:G565"/>
    <mergeCell ref="C576:F576"/>
    <mergeCell ref="C585:F585"/>
    <mergeCell ref="C606:E606"/>
    <mergeCell ref="C616:E616"/>
    <mergeCell ref="C619:E619"/>
    <mergeCell ref="A622:G622"/>
    <mergeCell ref="C623:G623"/>
    <mergeCell ref="C626:F626"/>
    <mergeCell ref="C633:E633"/>
    <mergeCell ref="A636:G636"/>
    <mergeCell ref="C637:G637"/>
    <mergeCell ref="C640:G640"/>
    <mergeCell ref="C653:E653"/>
    <mergeCell ref="C661:E661"/>
    <mergeCell ref="A664:G664"/>
    <mergeCell ref="C665:G665"/>
    <mergeCell ref="C669:G669"/>
    <mergeCell ref="C675:F675"/>
    <mergeCell ref="C679:F679"/>
    <mergeCell ref="C688:E688"/>
    <mergeCell ref="C697:E697"/>
    <mergeCell ref="A701:G701"/>
    <mergeCell ref="C702:G702"/>
    <mergeCell ref="C705:F705"/>
    <mergeCell ref="A711:G711"/>
    <mergeCell ref="C712:G712"/>
    <mergeCell ref="C715:F715"/>
    <mergeCell ref="C724:E724"/>
    <mergeCell ref="A728:G728"/>
    <mergeCell ref="C729:G729"/>
    <mergeCell ref="C732:F732"/>
    <mergeCell ref="C735:F735"/>
    <mergeCell ref="C745:E745"/>
    <mergeCell ref="A748:G748"/>
    <mergeCell ref="C749:G749"/>
    <mergeCell ref="C753:F753"/>
    <mergeCell ref="A765:G765"/>
    <mergeCell ref="C766:G766"/>
    <mergeCell ref="C769:G769"/>
    <mergeCell ref="C772:F772"/>
    <mergeCell ref="A785:G785"/>
    <mergeCell ref="C786:G786"/>
    <mergeCell ref="C789:G789"/>
    <mergeCell ref="C792:F792"/>
    <mergeCell ref="A804:G804"/>
    <mergeCell ref="C805:G805"/>
    <mergeCell ref="C811:E811"/>
    <mergeCell ref="A814:G814"/>
    <mergeCell ref="C815:G815"/>
    <mergeCell ref="C827:E827"/>
    <mergeCell ref="A830:G830"/>
    <mergeCell ref="C831:G831"/>
    <mergeCell ref="C835:G835"/>
    <mergeCell ref="C842:F842"/>
    <mergeCell ref="C847:F847"/>
    <mergeCell ref="C858:E858"/>
    <mergeCell ref="C867:E867"/>
    <mergeCell ref="A871:G871"/>
    <mergeCell ref="A876:G876"/>
    <mergeCell ref="A882:G882"/>
    <mergeCell ref="C883:G883"/>
    <mergeCell ref="C890:G890"/>
    <mergeCell ref="C902:F902"/>
    <mergeCell ref="C907:F907"/>
    <mergeCell ref="C920:E920"/>
    <mergeCell ref="C931:E931"/>
    <mergeCell ref="A938:G938"/>
    <mergeCell ref="C939:G939"/>
    <mergeCell ref="C943:G943"/>
    <mergeCell ref="C948:F948"/>
    <mergeCell ref="C957:E957"/>
    <mergeCell ref="C960:E960"/>
    <mergeCell ref="A963:G963"/>
    <mergeCell ref="C964:G964"/>
    <mergeCell ref="C969:G969"/>
    <mergeCell ref="C973:F973"/>
    <mergeCell ref="C978:F978"/>
    <mergeCell ref="C986:E986"/>
    <mergeCell ref="C992:E992"/>
    <mergeCell ref="C995:E995"/>
    <mergeCell ref="A998:G998"/>
    <mergeCell ref="C999:F999"/>
    <mergeCell ref="C1009:E1009"/>
    <mergeCell ref="A1013:G1013"/>
    <mergeCell ref="C1014:G1014"/>
    <mergeCell ref="C1024:G1024"/>
    <mergeCell ref="C1042:F1042"/>
    <mergeCell ref="C1051:F1051"/>
    <mergeCell ref="C1065:E1065"/>
    <mergeCell ref="C1075:E1075"/>
    <mergeCell ref="C1081:E1081"/>
    <mergeCell ref="A1086:G1086"/>
    <mergeCell ref="C1087:G1087"/>
    <mergeCell ref="C1091:F1091"/>
    <mergeCell ref="C1103:E1103"/>
    <mergeCell ref="C1106:E1106"/>
    <mergeCell ref="A1109:G1109"/>
    <mergeCell ref="A1114:G1114"/>
    <mergeCell ref="A1123:G1123"/>
    <mergeCell ref="C1124:G1124"/>
    <mergeCell ref="C1127:F1127"/>
    <mergeCell ref="C1131:F1131"/>
    <mergeCell ref="C1140:E1140"/>
    <mergeCell ref="C1146:E1146"/>
    <mergeCell ref="A1149:G1149"/>
    <mergeCell ref="C1150:G1150"/>
    <mergeCell ref="C1156:G1156"/>
    <mergeCell ref="C1167:F1167"/>
    <mergeCell ref="C1171:F1171"/>
    <mergeCell ref="C1189:E1189"/>
    <mergeCell ref="C1199:E1199"/>
    <mergeCell ref="A1204:G1204"/>
    <mergeCell ref="C1205:G1205"/>
    <mergeCell ref="C1208:G1208"/>
    <mergeCell ref="C1212:F1212"/>
    <mergeCell ref="C1216:F1216"/>
    <mergeCell ref="C1227:E1227"/>
    <mergeCell ref="A1230:G1230"/>
    <mergeCell ref="C1231:G1231"/>
    <mergeCell ref="C1235:F1235"/>
    <mergeCell ref="C1241:F1241"/>
    <mergeCell ref="C1251:E1251"/>
    <mergeCell ref="C1257:E1257"/>
    <mergeCell ref="A1264:G1264"/>
    <mergeCell ref="C1265:G1265"/>
    <mergeCell ref="C1269:F1269"/>
    <mergeCell ref="C1272:F1272"/>
    <mergeCell ref="C1283:E1283"/>
    <mergeCell ref="C1289:E1289"/>
    <mergeCell ref="C1292:E1292"/>
    <mergeCell ref="A1297:G1297"/>
    <mergeCell ref="C1302:E1302"/>
    <mergeCell ref="A1305:G1305"/>
    <mergeCell ref="C1306:G1306"/>
    <mergeCell ref="C1309:G1309"/>
    <mergeCell ref="C1312:F1312"/>
    <mergeCell ref="C1315:F1315"/>
    <mergeCell ref="C1328:E1328"/>
    <mergeCell ref="C1334:E1334"/>
    <mergeCell ref="A1340:G1340"/>
    <mergeCell ref="C1341:G1341"/>
    <mergeCell ref="C1344:G1344"/>
    <mergeCell ref="C1353:E1353"/>
    <mergeCell ref="C1356:E1356"/>
    <mergeCell ref="A1359:G1359"/>
    <mergeCell ref="C1360:E1360"/>
    <mergeCell ref="A1367:G1367"/>
    <mergeCell ref="A1372:G1372"/>
    <mergeCell ref="C1373:G1373"/>
    <mergeCell ref="C1376:G1376"/>
    <mergeCell ref="C1381:F1381"/>
    <mergeCell ref="C1387:F1387"/>
    <mergeCell ref="C1398:E1398"/>
    <mergeCell ref="C1404:E1404"/>
    <mergeCell ref="C1407:E1407"/>
    <mergeCell ref="A1414:G1414"/>
    <mergeCell ref="C1415:G1415"/>
    <mergeCell ref="C1419:G1419"/>
    <mergeCell ref="C1424:F1424"/>
    <mergeCell ref="C1436:E1436"/>
    <mergeCell ref="C1442:E1442"/>
    <mergeCell ref="A1448:G1448"/>
    <mergeCell ref="C1449:G1449"/>
    <mergeCell ref="C1458:E1458"/>
    <mergeCell ref="A1461:G1461"/>
    <mergeCell ref="C1462:E1462"/>
    <mergeCell ref="A1465:G1465"/>
    <mergeCell ref="C1466:G1466"/>
    <mergeCell ref="C1470:G1470"/>
    <mergeCell ref="C1476:F1476"/>
    <mergeCell ref="C1483:F1483"/>
    <mergeCell ref="C1506:E1506"/>
    <mergeCell ref="C1520:E1520"/>
    <mergeCell ref="C1526:E1526"/>
    <mergeCell ref="A1535:G1535"/>
    <mergeCell ref="C1536:G1536"/>
    <mergeCell ref="C1543:G1543"/>
    <mergeCell ref="C1554:F1554"/>
    <mergeCell ref="C1558:F1558"/>
    <mergeCell ref="C1578:E1578"/>
    <mergeCell ref="C1591:E1591"/>
    <mergeCell ref="A1595:G1595"/>
    <mergeCell ref="C1596:G1596"/>
    <mergeCell ref="C1603:E1603"/>
    <mergeCell ref="A1609:G1609"/>
    <mergeCell ref="A1614:G1614"/>
    <mergeCell ref="C1615:G1615"/>
    <mergeCell ref="C1620:F1620"/>
    <mergeCell ref="A1627:G1627"/>
    <mergeCell ref="C1636:E1636"/>
    <mergeCell ref="A1639:G1639"/>
    <mergeCell ref="C1640:G1640"/>
    <mergeCell ref="C1644:F1644"/>
    <mergeCell ref="C1649:F1649"/>
    <mergeCell ref="C1655:E1655"/>
    <mergeCell ref="A1658:G1658"/>
    <mergeCell ref="C1659:G1659"/>
    <mergeCell ref="C1667:G1667"/>
    <mergeCell ref="C1679:F1679"/>
    <mergeCell ref="C1686:F1686"/>
    <mergeCell ref="C1718:E1718"/>
    <mergeCell ref="C1727:E1727"/>
    <mergeCell ref="C1730:E1730"/>
    <mergeCell ref="A1737:G1737"/>
    <mergeCell ref="A1738:G1738"/>
    <mergeCell ref="A1739:G1739"/>
    <mergeCell ref="A1740:G1740"/>
    <mergeCell ref="A1741:G1741"/>
    <mergeCell ref="A1742:G1742"/>
    <mergeCell ref="A1743:G1743"/>
    <mergeCell ref="A1744:G1744"/>
    <mergeCell ref="A1745:G1745"/>
    <mergeCell ref="A1746:G1746"/>
    <mergeCell ref="A1747:G1747"/>
    <mergeCell ref="A1748:G1748"/>
    <mergeCell ref="A1749:G1749"/>
    <mergeCell ref="A1750:G1750"/>
    <mergeCell ref="A1751:G1751"/>
    <mergeCell ref="A1752:G1752"/>
    <mergeCell ref="A1753:G1753"/>
    <mergeCell ref="A1754:G1754"/>
    <mergeCell ref="A1755:G1755"/>
    <mergeCell ref="A1756:G1756"/>
    <mergeCell ref="A1757:G1757"/>
    <mergeCell ref="A1758:G1758"/>
    <mergeCell ref="B4:B5"/>
    <mergeCell ref="B11:B12"/>
    <mergeCell ref="B14:B15"/>
    <mergeCell ref="B25:B26"/>
    <mergeCell ref="B28:B29"/>
    <mergeCell ref="B40:B41"/>
    <mergeCell ref="B45:B46"/>
    <mergeCell ref="B48:B49"/>
    <mergeCell ref="B82:B83"/>
    <mergeCell ref="B97:B98"/>
    <mergeCell ref="B100:B101"/>
    <mergeCell ref="B116:B117"/>
    <mergeCell ref="B120:B121"/>
    <mergeCell ref="B126:B127"/>
    <mergeCell ref="B131:B132"/>
    <mergeCell ref="B136:B137"/>
    <mergeCell ref="B143:B144"/>
    <mergeCell ref="B159:B160"/>
    <mergeCell ref="B164:B165"/>
    <mergeCell ref="B167:B168"/>
    <mergeCell ref="B192:B193"/>
    <mergeCell ref="B199:B200"/>
    <mergeCell ref="B221:B222"/>
    <mergeCell ref="B226:B227"/>
    <mergeCell ref="B241:B242"/>
    <mergeCell ref="B250:B251"/>
    <mergeCell ref="B253:B254"/>
    <mergeCell ref="B279:B280"/>
    <mergeCell ref="B290:B291"/>
    <mergeCell ref="B293:B294"/>
    <mergeCell ref="B309:B310"/>
    <mergeCell ref="B314:B315"/>
    <mergeCell ref="B324:B325"/>
    <mergeCell ref="B331:B332"/>
    <mergeCell ref="B334:B335"/>
    <mergeCell ref="B353:B354"/>
    <mergeCell ref="B358:B359"/>
    <mergeCell ref="B362:B363"/>
    <mergeCell ref="B381:B382"/>
    <mergeCell ref="B387:B388"/>
    <mergeCell ref="B390:B391"/>
    <mergeCell ref="B406:B407"/>
    <mergeCell ref="B413:B414"/>
    <mergeCell ref="B416:B417"/>
    <mergeCell ref="B426:B427"/>
    <mergeCell ref="B429:B430"/>
    <mergeCell ref="B444:B445"/>
    <mergeCell ref="B448:B449"/>
    <mergeCell ref="B463:B464"/>
    <mergeCell ref="B468:B469"/>
    <mergeCell ref="B495:B496"/>
    <mergeCell ref="B500:B501"/>
    <mergeCell ref="B517:B518"/>
    <mergeCell ref="B525:B526"/>
    <mergeCell ref="B528:B529"/>
    <mergeCell ref="B544:B545"/>
    <mergeCell ref="B548:B549"/>
    <mergeCell ref="B592:B593"/>
    <mergeCell ref="B606:B607"/>
    <mergeCell ref="B610:B611"/>
    <mergeCell ref="B616:B617"/>
    <mergeCell ref="B629:B630"/>
    <mergeCell ref="B647:B648"/>
    <mergeCell ref="B653:B654"/>
    <mergeCell ref="B656:B657"/>
    <mergeCell ref="B682:B683"/>
    <mergeCell ref="B688:B689"/>
    <mergeCell ref="B691:B692"/>
    <mergeCell ref="B708:B709"/>
    <mergeCell ref="B720:B721"/>
    <mergeCell ref="B738:B739"/>
    <mergeCell ref="B742:B743"/>
    <mergeCell ref="B756:B757"/>
    <mergeCell ref="B762:B763"/>
    <mergeCell ref="B775:B776"/>
    <mergeCell ref="B782:B783"/>
    <mergeCell ref="B795:B796"/>
    <mergeCell ref="B801:B802"/>
    <mergeCell ref="B808:B809"/>
    <mergeCell ref="B811:B812"/>
    <mergeCell ref="B818:B819"/>
    <mergeCell ref="B824:B825"/>
    <mergeCell ref="B850:B851"/>
    <mergeCell ref="B858:B859"/>
    <mergeCell ref="B862:B863"/>
    <mergeCell ref="B872:B873"/>
    <mergeCell ref="B877:B878"/>
    <mergeCell ref="B910:B911"/>
    <mergeCell ref="B920:B921"/>
    <mergeCell ref="B924:B925"/>
    <mergeCell ref="B951:B952"/>
    <mergeCell ref="B957:B958"/>
    <mergeCell ref="B982:B983"/>
    <mergeCell ref="B986:B987"/>
    <mergeCell ref="B989:B990"/>
    <mergeCell ref="B992:B993"/>
    <mergeCell ref="B1002:B1003"/>
    <mergeCell ref="B1006:B1007"/>
    <mergeCell ref="B1058:B1059"/>
    <mergeCell ref="B1065:B1066"/>
    <mergeCell ref="B1068:B1069"/>
    <mergeCell ref="B1075:B1076"/>
    <mergeCell ref="B1078:B1079"/>
    <mergeCell ref="B1095:B1096"/>
    <mergeCell ref="B1100:B1101"/>
    <mergeCell ref="B1103:B1104"/>
    <mergeCell ref="B1110:B1111"/>
    <mergeCell ref="B1115:B1116"/>
    <mergeCell ref="B1120:B1121"/>
    <mergeCell ref="B1135:B1136"/>
    <mergeCell ref="B1140:B1141"/>
    <mergeCell ref="B1143:B1144"/>
    <mergeCell ref="B1175:B1176"/>
    <mergeCell ref="B1189:B1190"/>
    <mergeCell ref="B1192:B1193"/>
    <mergeCell ref="B1219:B1220"/>
    <mergeCell ref="B1227:B1228"/>
    <mergeCell ref="B1245:B1246"/>
    <mergeCell ref="B1251:B1252"/>
    <mergeCell ref="B1254:B1255"/>
    <mergeCell ref="B1275:B1276"/>
    <mergeCell ref="B1283:B1284"/>
    <mergeCell ref="B1286:B1287"/>
    <mergeCell ref="B1289:B1290"/>
    <mergeCell ref="B1298:B1299"/>
    <mergeCell ref="B1302:B1303"/>
    <mergeCell ref="B1318:B1319"/>
    <mergeCell ref="B1328:B1329"/>
    <mergeCell ref="B1331:B1332"/>
    <mergeCell ref="B1347:B1348"/>
    <mergeCell ref="B1353:B1354"/>
    <mergeCell ref="B1360:B1361"/>
    <mergeCell ref="B1363:B1364"/>
    <mergeCell ref="B1368:B1369"/>
    <mergeCell ref="B1391:B1392"/>
    <mergeCell ref="B1398:B1399"/>
    <mergeCell ref="B1401:B1402"/>
    <mergeCell ref="B1404:B1405"/>
    <mergeCell ref="B1428:B1429"/>
    <mergeCell ref="B1436:B1437"/>
    <mergeCell ref="B1439:B1440"/>
    <mergeCell ref="B1452:B1453"/>
    <mergeCell ref="B1458:B1459"/>
    <mergeCell ref="B1462:B1463"/>
    <mergeCell ref="B1493:B1494"/>
    <mergeCell ref="B1506:B1507"/>
    <mergeCell ref="B1509:B1510"/>
    <mergeCell ref="B1520:B1521"/>
    <mergeCell ref="B1523:B1524"/>
    <mergeCell ref="B1562:B1563"/>
    <mergeCell ref="B1578:B1579"/>
    <mergeCell ref="B1581:B1582"/>
    <mergeCell ref="B1588:B1589"/>
    <mergeCell ref="B1599:B1600"/>
    <mergeCell ref="B1603:B1604"/>
    <mergeCell ref="B1606:B1607"/>
    <mergeCell ref="B1610:B1611"/>
    <mergeCell ref="B1624:B1625"/>
    <mergeCell ref="B1628:B1629"/>
    <mergeCell ref="B1633:B1634"/>
    <mergeCell ref="B1652:B1653"/>
    <mergeCell ref="B1693:B1694"/>
    <mergeCell ref="B1718:B1719"/>
    <mergeCell ref="B1721:B1722"/>
    <mergeCell ref="B1727:B1728"/>
    <mergeCell ref="C1078:C1079"/>
    <mergeCell ref="C1523:C1524"/>
    <mergeCell ref="C1588:C1589"/>
    <mergeCell ref="C1391:E1392"/>
    <mergeCell ref="C1428:E1429"/>
    <mergeCell ref="C1452:E1453"/>
    <mergeCell ref="C1493:E1494"/>
    <mergeCell ref="F1493:H1494"/>
    <mergeCell ref="C1562:E1563"/>
    <mergeCell ref="C1599:E1600"/>
    <mergeCell ref="C1610:E1611"/>
    <mergeCell ref="C1628:E1629"/>
    <mergeCell ref="C1115:E1116"/>
    <mergeCell ref="C1135:E1136"/>
    <mergeCell ref="C1175:E1176"/>
    <mergeCell ref="F1175:H1176"/>
    <mergeCell ref="C1219:E1220"/>
    <mergeCell ref="C1245:E1246"/>
    <mergeCell ref="C1275:E1276"/>
    <mergeCell ref="C1298:E1299"/>
    <mergeCell ref="C1318:E1319"/>
    <mergeCell ref="C982:E983"/>
    <mergeCell ref="F982:H983"/>
    <mergeCell ref="C795:E796"/>
    <mergeCell ref="C818:E819"/>
    <mergeCell ref="C463:E464"/>
    <mergeCell ref="F463:H464"/>
    <mergeCell ref="C495:E496"/>
    <mergeCell ref="F495:H496"/>
    <mergeCell ref="C517:E518"/>
    <mergeCell ref="C544:E545"/>
    <mergeCell ref="F544:H545"/>
    <mergeCell ref="C381:E382"/>
    <mergeCell ref="C406:E407"/>
    <mergeCell ref="C444:E445"/>
    <mergeCell ref="C1693:E1694"/>
    <mergeCell ref="C1363:E1364"/>
    <mergeCell ref="C1368:E1369"/>
    <mergeCell ref="C1347:E1348"/>
    <mergeCell ref="C1095:E1096"/>
    <mergeCell ref="F1095:H1096"/>
    <mergeCell ref="C1110:E1111"/>
    <mergeCell ref="C1002:E1003"/>
    <mergeCell ref="F1002:H1003"/>
    <mergeCell ref="C1058:E1059"/>
    <mergeCell ref="F1058:H1059"/>
    <mergeCell ref="C910:E911"/>
    <mergeCell ref="F910:H911"/>
    <mergeCell ref="C951:E952"/>
    <mergeCell ref="C850:E851"/>
    <mergeCell ref="C872:E873"/>
    <mergeCell ref="C877:E878"/>
    <mergeCell ref="C756:E757"/>
    <mergeCell ref="C775:E776"/>
    <mergeCell ref="C720:E721"/>
    <mergeCell ref="C738:E739"/>
    <mergeCell ref="F738:H739"/>
    <mergeCell ref="C682:E683"/>
    <mergeCell ref="C647:E648"/>
    <mergeCell ref="C592:E593"/>
    <mergeCell ref="C353:E354"/>
    <mergeCell ref="C309:E310"/>
    <mergeCell ref="C324:E325"/>
    <mergeCell ref="C241:E242"/>
    <mergeCell ref="C279:E280"/>
    <mergeCell ref="C192:E193"/>
    <mergeCell ref="C221:E222"/>
    <mergeCell ref="C159:E160"/>
    <mergeCell ref="C120:E121"/>
    <mergeCell ref="C126:E127"/>
    <mergeCell ref="C131:E132"/>
    <mergeCell ref="C143:E144"/>
    <mergeCell ref="C40:E41"/>
    <mergeCell ref="C82:E83"/>
    <mergeCell ref="C4:E5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44"/>
  <sheetViews>
    <sheetView workbookViewId="0">
      <selection activeCell="A1" sqref="$A1:$XFD1048576"/>
    </sheetView>
  </sheetViews>
  <sheetFormatPr defaultColWidth="8.87037037037037" defaultRowHeight="14.4"/>
  <cols>
    <col min="1" max="1" width="6" style="268" customWidth="1"/>
    <col min="2" max="2" width="19.8703703703704" style="268" customWidth="1"/>
    <col min="3" max="3" width="11" style="268" customWidth="1"/>
    <col min="4" max="5" width="10.1296296296296" style="268" customWidth="1"/>
    <col min="6" max="7" width="8.87037037037037" style="268"/>
    <col min="8" max="8" width="11.8703703703704" style="268" customWidth="1"/>
    <col min="9" max="9" width="10.6018518518519" style="268" customWidth="1"/>
    <col min="10" max="16384" width="8.87037037037037" style="268"/>
  </cols>
  <sheetData>
    <row r="1" s="267" customFormat="1" ht="35.45" customHeight="1" spans="1:10">
      <c r="A1" s="269" t="s">
        <v>673</v>
      </c>
      <c r="B1" s="270"/>
      <c r="C1" s="269"/>
      <c r="D1" s="269"/>
      <c r="E1" s="269"/>
      <c r="F1" s="269"/>
      <c r="G1" s="269"/>
      <c r="H1" s="271"/>
      <c r="I1" s="269"/>
      <c r="J1" s="272"/>
    </row>
    <row r="2" s="267" customFormat="1" ht="15.6" spans="1:10">
      <c r="A2" s="5" t="s">
        <v>674</v>
      </c>
      <c r="B2" s="6"/>
      <c r="C2" s="7"/>
      <c r="D2" s="5"/>
      <c r="E2" s="5"/>
      <c r="F2" s="5"/>
      <c r="G2" s="5"/>
      <c r="H2" s="8"/>
      <c r="I2" s="5"/>
      <c r="J2" s="272"/>
    </row>
    <row r="3" s="267" customFormat="1" ht="46.8" spans="1:10">
      <c r="A3" s="273" t="s">
        <v>675</v>
      </c>
      <c r="B3" s="273"/>
      <c r="C3" s="273"/>
      <c r="D3" s="273"/>
      <c r="E3" s="273"/>
      <c r="F3" s="273"/>
      <c r="G3" s="273"/>
      <c r="H3" s="274" t="s">
        <v>676</v>
      </c>
      <c r="I3" s="275" t="s">
        <v>615</v>
      </c>
    </row>
    <row r="4" s="267" customFormat="1" ht="15.6" spans="1:10">
      <c r="A4" s="276" t="s">
        <v>5</v>
      </c>
      <c r="B4" s="12" t="s">
        <v>6</v>
      </c>
      <c r="C4" s="13" t="s">
        <v>15</v>
      </c>
      <c r="D4" s="13"/>
      <c r="E4" s="13"/>
      <c r="F4" s="13"/>
      <c r="G4" s="13"/>
      <c r="H4" s="277"/>
      <c r="I4" s="273"/>
      <c r="J4" s="272"/>
    </row>
    <row r="5" s="267" customFormat="1" ht="15.6" spans="1:10">
      <c r="A5" s="273"/>
      <c r="B5" s="15" t="s">
        <v>16</v>
      </c>
      <c r="C5" s="13" t="s">
        <v>17</v>
      </c>
      <c r="D5" s="13" t="s">
        <v>18</v>
      </c>
      <c r="E5" s="13" t="s">
        <v>19</v>
      </c>
      <c r="F5" s="13" t="s">
        <v>20</v>
      </c>
      <c r="G5" s="13" t="s">
        <v>21</v>
      </c>
      <c r="H5" s="277"/>
      <c r="I5" s="273"/>
      <c r="J5" s="272"/>
    </row>
    <row r="6" s="267" customFormat="1" ht="15.6" spans="1:10">
      <c r="A6" s="273">
        <v>1</v>
      </c>
      <c r="B6" s="15" t="s">
        <v>677</v>
      </c>
      <c r="C6" s="43"/>
      <c r="D6" s="43"/>
      <c r="E6" s="43" t="s">
        <v>678</v>
      </c>
      <c r="F6" s="43"/>
      <c r="G6" s="43"/>
      <c r="H6" s="277"/>
      <c r="I6" s="273"/>
      <c r="J6" s="272"/>
    </row>
    <row r="7" s="267" customFormat="1" ht="15.6" spans="1:10">
      <c r="A7" s="273"/>
      <c r="B7" s="12" t="s">
        <v>6</v>
      </c>
      <c r="C7" s="13" t="s">
        <v>24</v>
      </c>
      <c r="D7" s="13"/>
      <c r="E7" s="13"/>
      <c r="F7" s="13"/>
      <c r="G7" s="13"/>
      <c r="H7" s="277"/>
      <c r="I7" s="273"/>
      <c r="J7" s="272"/>
    </row>
    <row r="8" s="267" customFormat="1" ht="15.6" spans="1:10">
      <c r="A8" s="273"/>
      <c r="B8" s="15" t="s">
        <v>16</v>
      </c>
      <c r="C8" s="13" t="s">
        <v>17</v>
      </c>
      <c r="D8" s="13" t="s">
        <v>18</v>
      </c>
      <c r="E8" s="13" t="s">
        <v>19</v>
      </c>
      <c r="F8" s="13" t="s">
        <v>20</v>
      </c>
      <c r="G8" s="13" t="s">
        <v>21</v>
      </c>
      <c r="H8" s="277"/>
      <c r="I8" s="273"/>
      <c r="J8" s="272"/>
    </row>
    <row r="9" s="267" customFormat="1" ht="15.6" spans="1:10">
      <c r="A9" s="273">
        <v>2</v>
      </c>
      <c r="B9" s="17" t="s">
        <v>61</v>
      </c>
      <c r="C9" s="43" t="s">
        <v>679</v>
      </c>
      <c r="D9" s="43"/>
      <c r="E9" s="43"/>
      <c r="F9" s="43"/>
      <c r="G9" s="43"/>
      <c r="H9" s="277"/>
      <c r="I9" s="273"/>
      <c r="J9" s="272"/>
    </row>
    <row r="10" s="267" customFormat="1" ht="15.6" spans="1:10">
      <c r="A10" s="273">
        <v>3</v>
      </c>
      <c r="B10" s="17" t="s">
        <v>29</v>
      </c>
      <c r="C10" s="43" t="s">
        <v>680</v>
      </c>
      <c r="D10" s="43" t="s">
        <v>680</v>
      </c>
      <c r="E10" s="43"/>
      <c r="F10" s="43"/>
      <c r="G10" s="43"/>
      <c r="H10" s="277"/>
      <c r="I10" s="273"/>
      <c r="J10" s="272"/>
    </row>
    <row r="11" s="267" customFormat="1" ht="15.6" spans="1:10">
      <c r="A11" s="273"/>
      <c r="B11" s="12" t="s">
        <v>6</v>
      </c>
      <c r="C11" s="13" t="s">
        <v>30</v>
      </c>
      <c r="D11" s="13"/>
      <c r="E11" s="13"/>
      <c r="F11" s="13"/>
      <c r="G11" s="273"/>
      <c r="H11" s="277"/>
      <c r="I11" s="273"/>
      <c r="J11" s="272"/>
    </row>
    <row r="12" s="267" customFormat="1" ht="15.6" spans="1:10">
      <c r="A12" s="273"/>
      <c r="B12" s="15" t="s">
        <v>8</v>
      </c>
      <c r="C12" s="13">
        <v>100</v>
      </c>
      <c r="D12" s="13">
        <v>200</v>
      </c>
      <c r="E12" s="13">
        <v>300</v>
      </c>
      <c r="F12" s="13" t="s">
        <v>31</v>
      </c>
      <c r="G12" s="273"/>
      <c r="H12" s="277"/>
      <c r="I12" s="273"/>
      <c r="J12" s="272"/>
    </row>
    <row r="13" s="267" customFormat="1" ht="15.6" spans="1:10">
      <c r="A13" s="273">
        <v>4</v>
      </c>
      <c r="B13" s="17" t="s">
        <v>111</v>
      </c>
      <c r="C13" s="43" t="s">
        <v>681</v>
      </c>
      <c r="D13" s="43"/>
      <c r="E13" s="43"/>
      <c r="F13" s="43"/>
      <c r="G13" s="273"/>
      <c r="H13" s="277"/>
      <c r="I13" s="273"/>
      <c r="J13" s="272"/>
    </row>
    <row r="14" s="267" customFormat="1" ht="15.6" spans="1:10">
      <c r="A14" s="273">
        <v>5</v>
      </c>
      <c r="B14" s="17" t="s">
        <v>32</v>
      </c>
      <c r="C14" s="43"/>
      <c r="D14" s="43"/>
      <c r="E14" s="43" t="s">
        <v>682</v>
      </c>
      <c r="F14" s="43" t="s">
        <v>683</v>
      </c>
      <c r="G14" s="273"/>
      <c r="H14" s="277"/>
      <c r="I14" s="273"/>
      <c r="J14" s="272"/>
    </row>
    <row r="15" s="267" customFormat="1" ht="15.6" spans="1:10">
      <c r="A15" s="273">
        <v>6</v>
      </c>
      <c r="B15" s="17" t="s">
        <v>39</v>
      </c>
      <c r="C15" s="43" t="s">
        <v>684</v>
      </c>
      <c r="D15" s="43"/>
      <c r="E15" s="43"/>
      <c r="F15" s="43"/>
      <c r="G15" s="273"/>
      <c r="H15" s="277"/>
      <c r="I15" s="273"/>
      <c r="J15" s="272"/>
    </row>
    <row r="16" s="267" customFormat="1" ht="15.6" spans="1:10">
      <c r="A16" s="273">
        <v>7</v>
      </c>
      <c r="B16" s="17" t="s">
        <v>65</v>
      </c>
      <c r="C16" s="43"/>
      <c r="D16" s="43"/>
      <c r="E16" s="43" t="s">
        <v>684</v>
      </c>
      <c r="F16" s="43"/>
      <c r="G16" s="273"/>
      <c r="H16" s="277"/>
      <c r="I16" s="273"/>
      <c r="J16" s="272"/>
    </row>
    <row r="17" s="267" customFormat="1" ht="15.6" spans="1:10">
      <c r="A17" s="273"/>
      <c r="B17" s="12" t="s">
        <v>6</v>
      </c>
      <c r="C17" s="13" t="s">
        <v>35</v>
      </c>
      <c r="D17" s="13"/>
      <c r="E17" s="13"/>
      <c r="F17" s="13"/>
      <c r="G17" s="273"/>
      <c r="H17" s="277"/>
      <c r="I17" s="273"/>
      <c r="J17" s="272"/>
    </row>
    <row r="18" s="267" customFormat="1" ht="15.6" spans="1:10">
      <c r="A18" s="273"/>
      <c r="B18" s="15" t="s">
        <v>8</v>
      </c>
      <c r="C18" s="13">
        <v>100</v>
      </c>
      <c r="D18" s="13">
        <v>200</v>
      </c>
      <c r="E18" s="13">
        <v>300</v>
      </c>
      <c r="F18" s="13" t="s">
        <v>31</v>
      </c>
      <c r="G18" s="273"/>
      <c r="H18" s="277"/>
      <c r="I18" s="273"/>
      <c r="J18" s="272"/>
    </row>
    <row r="19" s="267" customFormat="1" ht="15.6" spans="1:10">
      <c r="A19" s="273">
        <v>8</v>
      </c>
      <c r="B19" s="17" t="s">
        <v>68</v>
      </c>
      <c r="C19" s="43"/>
      <c r="D19" s="43"/>
      <c r="E19" s="43"/>
      <c r="F19" s="43" t="s">
        <v>679</v>
      </c>
      <c r="G19" s="273"/>
      <c r="H19" s="277"/>
      <c r="I19" s="273"/>
      <c r="J19" s="272"/>
    </row>
    <row r="20" s="267" customFormat="1" ht="15.6" spans="1:10">
      <c r="A20" s="273"/>
      <c r="B20" s="19" t="s">
        <v>6</v>
      </c>
      <c r="C20" s="20" t="s">
        <v>7</v>
      </c>
      <c r="D20" s="20"/>
      <c r="E20" s="20"/>
      <c r="F20" s="273"/>
      <c r="G20" s="273"/>
      <c r="H20" s="277"/>
      <c r="I20" s="273"/>
      <c r="J20" s="272"/>
    </row>
    <row r="21" s="267" customFormat="1" ht="15.6" spans="1:10">
      <c r="A21" s="273"/>
      <c r="B21" s="19"/>
      <c r="C21" s="20"/>
      <c r="D21" s="20"/>
      <c r="E21" s="20"/>
      <c r="F21" s="273"/>
      <c r="G21" s="273"/>
      <c r="H21" s="277"/>
      <c r="I21" s="273"/>
      <c r="J21" s="272"/>
    </row>
    <row r="22" s="267" customFormat="1" ht="15.6" spans="1:10">
      <c r="A22" s="273"/>
      <c r="B22" s="21" t="s">
        <v>8</v>
      </c>
      <c r="C22" s="22" t="s">
        <v>9</v>
      </c>
      <c r="D22" s="22" t="s">
        <v>10</v>
      </c>
      <c r="E22" s="22" t="s">
        <v>11</v>
      </c>
      <c r="F22" s="273"/>
      <c r="G22" s="273"/>
      <c r="H22" s="277"/>
      <c r="I22" s="273"/>
      <c r="J22" s="272"/>
    </row>
    <row r="23" s="267" customFormat="1" ht="15.6" spans="1:10">
      <c r="A23" s="273">
        <v>9</v>
      </c>
      <c r="B23" s="21" t="s">
        <v>92</v>
      </c>
      <c r="C23" s="24" t="s">
        <v>685</v>
      </c>
      <c r="D23" s="24"/>
      <c r="E23" s="24"/>
      <c r="F23" s="273"/>
      <c r="G23" s="273"/>
      <c r="H23" s="277"/>
      <c r="I23" s="273"/>
      <c r="J23" s="272"/>
    </row>
    <row r="24" s="267" customFormat="1" ht="15.6" spans="1:10">
      <c r="A24" s="273">
        <v>10</v>
      </c>
      <c r="B24" s="21" t="s">
        <v>12</v>
      </c>
      <c r="C24" s="24"/>
      <c r="D24" s="24" t="s">
        <v>686</v>
      </c>
      <c r="E24" s="24"/>
      <c r="F24" s="273"/>
      <c r="G24" s="273"/>
      <c r="H24" s="277"/>
      <c r="I24" s="273"/>
      <c r="J24" s="272"/>
    </row>
    <row r="25" s="267" customFormat="1" ht="15.6" spans="1:10">
      <c r="A25" s="273"/>
      <c r="B25" s="25" t="s">
        <v>40</v>
      </c>
      <c r="C25" s="26" t="s">
        <v>41</v>
      </c>
      <c r="D25" s="26"/>
      <c r="E25" s="26"/>
      <c r="F25" s="273"/>
      <c r="G25" s="273"/>
      <c r="H25" s="277"/>
      <c r="I25" s="273"/>
      <c r="J25" s="272"/>
    </row>
    <row r="26" s="267" customFormat="1" ht="15.6" spans="1:10">
      <c r="A26" s="273"/>
      <c r="B26" s="25"/>
      <c r="C26" s="13" t="s">
        <v>42</v>
      </c>
      <c r="D26" s="13" t="s">
        <v>43</v>
      </c>
      <c r="E26" s="13" t="s">
        <v>44</v>
      </c>
      <c r="F26" s="273"/>
      <c r="G26" s="273"/>
      <c r="H26" s="277"/>
      <c r="I26" s="273"/>
      <c r="J26" s="272"/>
    </row>
    <row r="27" s="267" customFormat="1" ht="15.6" spans="1:10">
      <c r="A27" s="273">
        <v>11</v>
      </c>
      <c r="B27" s="15" t="s">
        <v>334</v>
      </c>
      <c r="C27" s="16"/>
      <c r="D27" s="16"/>
      <c r="E27" s="16" t="s">
        <v>687</v>
      </c>
      <c r="F27" s="273"/>
      <c r="G27" s="273"/>
      <c r="H27" s="277"/>
      <c r="I27" s="273"/>
      <c r="J27" s="272"/>
    </row>
    <row r="28" s="267" customFormat="1" ht="15.6" spans="1:10">
      <c r="A28" s="273"/>
      <c r="B28" s="25" t="s">
        <v>40</v>
      </c>
      <c r="C28" s="26" t="s">
        <v>46</v>
      </c>
      <c r="D28" s="273"/>
      <c r="E28" s="273"/>
      <c r="F28" s="273"/>
      <c r="G28" s="273"/>
      <c r="H28" s="277"/>
      <c r="I28" s="273"/>
      <c r="J28" s="272"/>
    </row>
    <row r="29" s="267" customFormat="1" ht="15.6" spans="1:10">
      <c r="A29" s="273"/>
      <c r="B29" s="25"/>
      <c r="C29" s="26" t="s">
        <v>47</v>
      </c>
      <c r="D29" s="273"/>
      <c r="E29" s="273"/>
      <c r="F29" s="273"/>
      <c r="G29" s="273"/>
      <c r="H29" s="277"/>
      <c r="I29" s="273"/>
      <c r="J29" s="272"/>
    </row>
    <row r="30" s="267" customFormat="1" ht="15.6" spans="1:10">
      <c r="A30" s="273">
        <v>12</v>
      </c>
      <c r="B30" s="27" t="s">
        <v>143</v>
      </c>
      <c r="C30" s="16" t="s">
        <v>688</v>
      </c>
      <c r="D30" s="273"/>
      <c r="E30" s="273"/>
      <c r="F30" s="273"/>
      <c r="G30" s="273"/>
      <c r="H30" s="277"/>
      <c r="I30" s="273"/>
      <c r="J30" s="272"/>
    </row>
    <row r="31" s="267" customFormat="1" ht="15.6" spans="1:10">
      <c r="A31" s="273">
        <v>13</v>
      </c>
      <c r="B31" s="27" t="s">
        <v>112</v>
      </c>
      <c r="C31" s="16" t="s">
        <v>689</v>
      </c>
      <c r="D31" s="273"/>
      <c r="E31" s="273"/>
      <c r="F31" s="273"/>
      <c r="G31" s="273"/>
      <c r="H31" s="277"/>
      <c r="I31" s="273"/>
      <c r="J31" s="272"/>
    </row>
    <row r="32" s="267" customFormat="1" ht="15.6" spans="1:10">
      <c r="A32" s="273">
        <v>14</v>
      </c>
      <c r="B32" s="27" t="s">
        <v>73</v>
      </c>
      <c r="C32" s="16" t="s">
        <v>690</v>
      </c>
      <c r="D32" s="273"/>
      <c r="E32" s="273"/>
      <c r="F32" s="273"/>
      <c r="G32" s="273"/>
      <c r="H32" s="277"/>
      <c r="I32" s="273"/>
      <c r="J32" s="272"/>
    </row>
    <row r="33" s="267" customFormat="1" ht="15.6" spans="1:10">
      <c r="A33" s="273">
        <v>15</v>
      </c>
      <c r="B33" s="27" t="s">
        <v>48</v>
      </c>
      <c r="C33" s="16" t="s">
        <v>691</v>
      </c>
      <c r="D33" s="273"/>
      <c r="E33" s="273"/>
      <c r="F33" s="273"/>
      <c r="G33" s="273"/>
      <c r="H33" s="277"/>
      <c r="I33" s="273"/>
      <c r="J33" s="272"/>
    </row>
    <row r="34" s="267" customFormat="1" ht="15.6" spans="1:10">
      <c r="A34" s="273">
        <v>16</v>
      </c>
      <c r="B34" s="27" t="s">
        <v>692</v>
      </c>
      <c r="C34" s="16" t="s">
        <v>693</v>
      </c>
      <c r="D34" s="273"/>
      <c r="E34" s="273"/>
      <c r="F34" s="273"/>
      <c r="G34" s="273"/>
      <c r="H34" s="277"/>
      <c r="I34" s="273"/>
      <c r="J34" s="272"/>
    </row>
    <row r="35" s="267" customFormat="1" ht="15.6" spans="1:10">
      <c r="A35" s="273"/>
      <c r="B35" s="12" t="s">
        <v>6</v>
      </c>
      <c r="C35" s="26" t="s">
        <v>49</v>
      </c>
      <c r="D35" s="26"/>
      <c r="E35" s="26"/>
      <c r="F35" s="273"/>
      <c r="G35" s="273"/>
      <c r="H35" s="277"/>
      <c r="I35" s="273"/>
      <c r="J35" s="272"/>
    </row>
    <row r="36" s="267" customFormat="1" ht="15.6" spans="1:10">
      <c r="A36" s="273"/>
      <c r="B36" s="15" t="s">
        <v>50</v>
      </c>
      <c r="C36" s="26">
        <v>100</v>
      </c>
      <c r="D36" s="26">
        <v>200</v>
      </c>
      <c r="E36" s="26" t="s">
        <v>51</v>
      </c>
      <c r="F36" s="273"/>
      <c r="G36" s="273"/>
      <c r="H36" s="277"/>
      <c r="I36" s="273"/>
      <c r="J36" s="272"/>
    </row>
    <row r="37" s="267" customFormat="1" ht="15.6" spans="1:10">
      <c r="A37" s="273">
        <v>18</v>
      </c>
      <c r="B37" s="17" t="s">
        <v>53</v>
      </c>
      <c r="C37" s="43" t="s">
        <v>682</v>
      </c>
      <c r="D37" s="43" t="s">
        <v>684</v>
      </c>
      <c r="E37" s="43"/>
      <c r="F37" s="273"/>
      <c r="G37" s="273"/>
      <c r="H37" s="277"/>
      <c r="I37" s="273"/>
      <c r="J37" s="272"/>
    </row>
    <row r="38" s="267" customFormat="1" ht="46.8" spans="1:10">
      <c r="A38" s="273" t="s">
        <v>694</v>
      </c>
      <c r="B38" s="273"/>
      <c r="C38" s="273"/>
      <c r="D38" s="273"/>
      <c r="E38" s="273"/>
      <c r="F38" s="273"/>
      <c r="G38" s="273"/>
      <c r="H38" s="274" t="s">
        <v>695</v>
      </c>
      <c r="I38" s="275" t="s">
        <v>615</v>
      </c>
    </row>
    <row r="39" s="267" customFormat="1" ht="15.6" spans="1:10">
      <c r="A39" s="276" t="s">
        <v>5</v>
      </c>
      <c r="B39" s="12" t="s">
        <v>6</v>
      </c>
      <c r="C39" s="13" t="s">
        <v>24</v>
      </c>
      <c r="D39" s="13"/>
      <c r="E39" s="13"/>
      <c r="F39" s="13"/>
      <c r="G39" s="13"/>
      <c r="H39" s="277"/>
      <c r="I39" s="273"/>
      <c r="J39" s="272"/>
    </row>
    <row r="40" s="267" customFormat="1" ht="15.6" spans="1:10">
      <c r="A40" s="273"/>
      <c r="B40" s="15" t="s">
        <v>16</v>
      </c>
      <c r="C40" s="13" t="s">
        <v>17</v>
      </c>
      <c r="D40" s="13" t="s">
        <v>18</v>
      </c>
      <c r="E40" s="13" t="s">
        <v>19</v>
      </c>
      <c r="F40" s="13" t="s">
        <v>20</v>
      </c>
      <c r="G40" s="13" t="s">
        <v>21</v>
      </c>
      <c r="H40" s="277"/>
      <c r="I40" s="273"/>
      <c r="J40" s="272"/>
    </row>
    <row r="41" s="267" customFormat="1" ht="15.6" spans="1:10">
      <c r="A41" s="273">
        <v>1</v>
      </c>
      <c r="B41" s="17" t="s">
        <v>25</v>
      </c>
      <c r="C41" s="43"/>
      <c r="D41" s="43"/>
      <c r="E41" s="43"/>
      <c r="F41" s="43"/>
      <c r="G41" s="43" t="s">
        <v>680</v>
      </c>
      <c r="H41" s="277"/>
      <c r="I41" s="273"/>
      <c r="J41" s="272"/>
    </row>
    <row r="42" s="267" customFormat="1" ht="15.6" spans="1:10">
      <c r="A42" s="273"/>
      <c r="B42" s="12" t="s">
        <v>6</v>
      </c>
      <c r="C42" s="13" t="s">
        <v>30</v>
      </c>
      <c r="D42" s="13"/>
      <c r="E42" s="13"/>
      <c r="F42" s="13"/>
      <c r="G42" s="273"/>
      <c r="H42" s="277"/>
      <c r="I42" s="273"/>
      <c r="J42" s="272"/>
    </row>
    <row r="43" s="267" customFormat="1" ht="15.6" spans="1:10">
      <c r="A43" s="273"/>
      <c r="B43" s="15" t="s">
        <v>8</v>
      </c>
      <c r="C43" s="13">
        <v>100</v>
      </c>
      <c r="D43" s="13">
        <v>200</v>
      </c>
      <c r="E43" s="13">
        <v>300</v>
      </c>
      <c r="F43" s="13" t="s">
        <v>31</v>
      </c>
      <c r="G43" s="273"/>
      <c r="H43" s="277"/>
      <c r="I43" s="273"/>
      <c r="J43" s="272"/>
    </row>
    <row r="44" s="267" customFormat="1" ht="15.6" spans="1:10">
      <c r="A44" s="273">
        <v>2</v>
      </c>
      <c r="B44" s="17" t="s">
        <v>38</v>
      </c>
      <c r="C44" s="43"/>
      <c r="D44" s="43"/>
      <c r="E44" s="43"/>
      <c r="F44" s="43" t="s">
        <v>680</v>
      </c>
      <c r="G44" s="273"/>
      <c r="H44" s="277"/>
      <c r="I44" s="273"/>
      <c r="J44" s="272"/>
    </row>
    <row r="45" s="267" customFormat="1" ht="15.6" spans="1:10">
      <c r="A45" s="273"/>
      <c r="B45" s="25" t="s">
        <v>40</v>
      </c>
      <c r="C45" s="26" t="s">
        <v>46</v>
      </c>
      <c r="D45" s="273"/>
      <c r="E45" s="273"/>
      <c r="F45" s="273"/>
      <c r="G45" s="273"/>
      <c r="H45" s="277"/>
      <c r="I45" s="273"/>
      <c r="J45" s="272"/>
    </row>
    <row r="46" s="267" customFormat="1" ht="15.6" spans="1:10">
      <c r="A46" s="273"/>
      <c r="B46" s="25"/>
      <c r="C46" s="26" t="s">
        <v>47</v>
      </c>
      <c r="D46" s="273"/>
      <c r="E46" s="273"/>
      <c r="F46" s="273"/>
      <c r="G46" s="273"/>
      <c r="H46" s="277"/>
      <c r="I46" s="273"/>
      <c r="J46" s="272"/>
    </row>
    <row r="47" s="267" customFormat="1" ht="15.6" spans="1:10">
      <c r="A47" s="273">
        <v>3</v>
      </c>
      <c r="B47" s="27" t="s">
        <v>73</v>
      </c>
      <c r="C47" s="16" t="s">
        <v>696</v>
      </c>
      <c r="D47" s="273"/>
      <c r="E47" s="273"/>
      <c r="F47" s="273"/>
      <c r="G47" s="273"/>
      <c r="H47" s="277"/>
      <c r="I47" s="273"/>
      <c r="J47" s="272"/>
    </row>
    <row r="48" s="267" customFormat="1" ht="31.2" spans="1:10">
      <c r="A48" s="273" t="s">
        <v>697</v>
      </c>
      <c r="B48" s="273"/>
      <c r="C48" s="273"/>
      <c r="D48" s="273"/>
      <c r="E48" s="273"/>
      <c r="F48" s="273"/>
      <c r="G48" s="273"/>
      <c r="H48" s="274" t="s">
        <v>698</v>
      </c>
      <c r="I48" s="275" t="s">
        <v>615</v>
      </c>
    </row>
    <row r="49" s="267" customFormat="1" ht="15.6" spans="1:10">
      <c r="A49" s="276" t="s">
        <v>5</v>
      </c>
      <c r="B49" s="12" t="s">
        <v>6</v>
      </c>
      <c r="C49" s="13" t="s">
        <v>24</v>
      </c>
      <c r="D49" s="13"/>
      <c r="E49" s="13"/>
      <c r="F49" s="13"/>
      <c r="G49" s="13"/>
      <c r="H49" s="277"/>
      <c r="I49" s="273"/>
      <c r="J49" s="272"/>
    </row>
    <row r="50" s="267" customFormat="1" ht="15.6" spans="1:10">
      <c r="A50" s="273"/>
      <c r="B50" s="15" t="s">
        <v>16</v>
      </c>
      <c r="C50" s="13" t="s">
        <v>17</v>
      </c>
      <c r="D50" s="13" t="s">
        <v>18</v>
      </c>
      <c r="E50" s="13" t="s">
        <v>19</v>
      </c>
      <c r="F50" s="13" t="s">
        <v>20</v>
      </c>
      <c r="G50" s="13" t="s">
        <v>21</v>
      </c>
      <c r="H50" s="277"/>
      <c r="I50" s="273"/>
      <c r="J50" s="272"/>
    </row>
    <row r="51" s="267" customFormat="1" ht="15.6" spans="1:10">
      <c r="A51" s="273">
        <v>1</v>
      </c>
      <c r="B51" s="17" t="s">
        <v>25</v>
      </c>
      <c r="C51" s="43"/>
      <c r="D51" s="43"/>
      <c r="E51" s="43"/>
      <c r="F51" s="43"/>
      <c r="G51" s="43" t="s">
        <v>680</v>
      </c>
      <c r="H51" s="277"/>
      <c r="I51" s="273"/>
      <c r="J51" s="272"/>
    </row>
    <row r="52" s="267" customFormat="1" ht="15.6" spans="1:10">
      <c r="A52" s="273"/>
      <c r="B52" s="19" t="s">
        <v>6</v>
      </c>
      <c r="C52" s="20" t="s">
        <v>7</v>
      </c>
      <c r="D52" s="20"/>
      <c r="E52" s="20"/>
      <c r="F52" s="273"/>
      <c r="G52" s="273"/>
      <c r="H52" s="277"/>
      <c r="I52" s="273"/>
      <c r="J52" s="272"/>
    </row>
    <row r="53" s="267" customFormat="1" ht="15.6" spans="1:10">
      <c r="A53" s="273"/>
      <c r="B53" s="19"/>
      <c r="C53" s="20"/>
      <c r="D53" s="20"/>
      <c r="E53" s="20"/>
      <c r="F53" s="273"/>
      <c r="G53" s="273"/>
      <c r="H53" s="277"/>
      <c r="I53" s="273"/>
      <c r="J53" s="272"/>
    </row>
    <row r="54" s="267" customFormat="1" ht="15.6" spans="1:10">
      <c r="A54" s="273"/>
      <c r="B54" s="21" t="s">
        <v>8</v>
      </c>
      <c r="C54" s="22" t="s">
        <v>9</v>
      </c>
      <c r="D54" s="22" t="s">
        <v>10</v>
      </c>
      <c r="E54" s="22" t="s">
        <v>11</v>
      </c>
      <c r="F54" s="273"/>
      <c r="G54" s="273"/>
      <c r="H54" s="277"/>
      <c r="I54" s="273"/>
      <c r="J54" s="272"/>
    </row>
    <row r="55" s="267" customFormat="1" ht="15.6" spans="1:10">
      <c r="A55" s="273">
        <v>2</v>
      </c>
      <c r="B55" s="21" t="s">
        <v>91</v>
      </c>
      <c r="C55" s="24" t="s">
        <v>699</v>
      </c>
      <c r="D55" s="24"/>
      <c r="E55" s="24"/>
      <c r="F55" s="273"/>
      <c r="G55" s="273"/>
      <c r="H55" s="277"/>
      <c r="I55" s="273"/>
      <c r="J55" s="272"/>
    </row>
    <row r="56" s="267" customFormat="1" ht="15.6" spans="1:10">
      <c r="A56" s="273">
        <v>3</v>
      </c>
      <c r="B56" s="21" t="s">
        <v>33</v>
      </c>
      <c r="C56" s="24" t="s">
        <v>700</v>
      </c>
      <c r="D56" s="24"/>
      <c r="E56" s="24"/>
      <c r="F56" s="273"/>
      <c r="G56" s="273"/>
      <c r="H56" s="277"/>
      <c r="I56" s="273"/>
      <c r="J56" s="272"/>
    </row>
    <row r="57" s="267" customFormat="1" ht="46.8" spans="1:10">
      <c r="A57" s="273" t="s">
        <v>701</v>
      </c>
      <c r="B57" s="273"/>
      <c r="C57" s="273"/>
      <c r="D57" s="273"/>
      <c r="E57" s="273"/>
      <c r="F57" s="273"/>
      <c r="G57" s="273"/>
      <c r="H57" s="274" t="s">
        <v>702</v>
      </c>
      <c r="I57" s="275" t="s">
        <v>615</v>
      </c>
    </row>
    <row r="58" s="267" customFormat="1" ht="15.6" spans="1:10">
      <c r="A58" s="276" t="s">
        <v>5</v>
      </c>
      <c r="B58" s="19" t="s">
        <v>6</v>
      </c>
      <c r="C58" s="20" t="s">
        <v>7</v>
      </c>
      <c r="D58" s="20"/>
      <c r="E58" s="20"/>
      <c r="F58" s="273"/>
      <c r="G58" s="273"/>
      <c r="H58" s="277"/>
      <c r="I58" s="273"/>
      <c r="J58" s="272"/>
    </row>
    <row r="59" s="267" customFormat="1" ht="15.6" spans="1:10">
      <c r="A59" s="273"/>
      <c r="B59" s="19"/>
      <c r="C59" s="20"/>
      <c r="D59" s="20"/>
      <c r="E59" s="20"/>
      <c r="F59" s="273"/>
      <c r="G59" s="273"/>
      <c r="H59" s="277"/>
      <c r="I59" s="273"/>
      <c r="J59" s="272"/>
    </row>
    <row r="60" s="267" customFormat="1" ht="15.6" spans="1:10">
      <c r="A60" s="273"/>
      <c r="B60" s="21" t="s">
        <v>8</v>
      </c>
      <c r="C60" s="22" t="s">
        <v>9</v>
      </c>
      <c r="D60" s="22" t="s">
        <v>10</v>
      </c>
      <c r="E60" s="22" t="s">
        <v>11</v>
      </c>
      <c r="F60" s="273"/>
      <c r="G60" s="273"/>
      <c r="H60" s="277"/>
      <c r="I60" s="273"/>
      <c r="J60" s="272"/>
    </row>
    <row r="61" s="267" customFormat="1" ht="15.6" spans="1:10">
      <c r="A61" s="273">
        <v>1</v>
      </c>
      <c r="B61" s="21" t="s">
        <v>33</v>
      </c>
      <c r="C61" s="24" t="s">
        <v>703</v>
      </c>
      <c r="D61" s="24"/>
      <c r="E61" s="24"/>
      <c r="F61" s="273"/>
      <c r="G61" s="273"/>
      <c r="H61" s="277"/>
      <c r="I61" s="273"/>
      <c r="J61" s="272"/>
    </row>
    <row r="62" s="267" customFormat="1" ht="46.8" spans="1:10">
      <c r="A62" s="273" t="s">
        <v>704</v>
      </c>
      <c r="B62" s="273"/>
      <c r="C62" s="273"/>
      <c r="D62" s="273"/>
      <c r="E62" s="273"/>
      <c r="F62" s="273"/>
      <c r="G62" s="273"/>
      <c r="H62" s="274" t="s">
        <v>705</v>
      </c>
      <c r="I62" s="275" t="s">
        <v>615</v>
      </c>
    </row>
    <row r="63" s="267" customFormat="1" ht="15.6" spans="1:10">
      <c r="A63" s="276" t="s">
        <v>5</v>
      </c>
      <c r="B63" s="12" t="s">
        <v>6</v>
      </c>
      <c r="C63" s="13" t="s">
        <v>30</v>
      </c>
      <c r="D63" s="13"/>
      <c r="E63" s="13"/>
      <c r="F63" s="13"/>
      <c r="G63" s="273"/>
      <c r="H63" s="277"/>
      <c r="I63" s="273"/>
      <c r="J63" s="272"/>
    </row>
    <row r="64" s="267" customFormat="1" ht="15.6" spans="1:10">
      <c r="A64" s="273"/>
      <c r="B64" s="15" t="s">
        <v>8</v>
      </c>
      <c r="C64" s="13">
        <v>100</v>
      </c>
      <c r="D64" s="13">
        <v>200</v>
      </c>
      <c r="E64" s="13">
        <v>300</v>
      </c>
      <c r="F64" s="13" t="s">
        <v>31</v>
      </c>
      <c r="G64" s="273"/>
      <c r="H64" s="277"/>
      <c r="I64" s="273"/>
      <c r="J64" s="272"/>
    </row>
    <row r="65" s="267" customFormat="1" ht="15.6" spans="1:10">
      <c r="A65" s="273">
        <v>1</v>
      </c>
      <c r="B65" s="17" t="s">
        <v>63</v>
      </c>
      <c r="C65" s="43" t="s">
        <v>680</v>
      </c>
      <c r="D65" s="43" t="s">
        <v>680</v>
      </c>
      <c r="E65" s="43"/>
      <c r="F65" s="43"/>
      <c r="G65" s="273"/>
      <c r="H65" s="277"/>
      <c r="I65" s="273"/>
      <c r="J65" s="272"/>
    </row>
    <row r="66" s="267" customFormat="1" ht="15.6" spans="1:10">
      <c r="A66" s="273">
        <v>2</v>
      </c>
      <c r="B66" s="17" t="s">
        <v>32</v>
      </c>
      <c r="C66" s="43"/>
      <c r="D66" s="43"/>
      <c r="E66" s="43"/>
      <c r="F66" s="43" t="s">
        <v>679</v>
      </c>
      <c r="G66" s="273"/>
      <c r="H66" s="277"/>
      <c r="I66" s="273"/>
      <c r="J66" s="272"/>
    </row>
    <row r="67" s="267" customFormat="1" ht="15.6" spans="1:10">
      <c r="A67" s="273">
        <v>3</v>
      </c>
      <c r="B67" s="17" t="s">
        <v>65</v>
      </c>
      <c r="C67" s="43"/>
      <c r="D67" s="43" t="s">
        <v>683</v>
      </c>
      <c r="E67" s="43" t="s">
        <v>678</v>
      </c>
      <c r="F67" s="43"/>
      <c r="G67" s="273"/>
      <c r="H67" s="277"/>
      <c r="I67" s="273"/>
      <c r="J67" s="272"/>
    </row>
    <row r="68" s="267" customFormat="1" ht="15.6" spans="1:10">
      <c r="A68" s="273"/>
      <c r="B68" s="12" t="s">
        <v>6</v>
      </c>
      <c r="C68" s="13" t="s">
        <v>35</v>
      </c>
      <c r="D68" s="13"/>
      <c r="E68" s="13"/>
      <c r="F68" s="13"/>
      <c r="G68" s="273"/>
      <c r="H68" s="277"/>
      <c r="I68" s="273"/>
      <c r="J68" s="272"/>
    </row>
    <row r="69" s="267" customFormat="1" ht="15.6" spans="1:10">
      <c r="A69" s="273"/>
      <c r="B69" s="15" t="s">
        <v>8</v>
      </c>
      <c r="C69" s="13">
        <v>100</v>
      </c>
      <c r="D69" s="13">
        <v>200</v>
      </c>
      <c r="E69" s="13">
        <v>300</v>
      </c>
      <c r="F69" s="13" t="s">
        <v>31</v>
      </c>
      <c r="G69" s="273"/>
      <c r="H69" s="277"/>
      <c r="I69" s="273"/>
      <c r="J69" s="272"/>
    </row>
    <row r="70" s="267" customFormat="1" ht="15.6" spans="1:10">
      <c r="A70" s="273">
        <v>4</v>
      </c>
      <c r="B70" s="17" t="s">
        <v>68</v>
      </c>
      <c r="C70" s="43"/>
      <c r="D70" s="43"/>
      <c r="E70" s="43"/>
      <c r="F70" s="43" t="s">
        <v>706</v>
      </c>
      <c r="G70" s="273"/>
      <c r="H70" s="277"/>
      <c r="I70" s="273"/>
      <c r="J70" s="272"/>
    </row>
    <row r="71" s="267" customFormat="1" ht="15.6" spans="1:10">
      <c r="A71" s="273"/>
      <c r="B71" s="19" t="s">
        <v>6</v>
      </c>
      <c r="C71" s="20" t="s">
        <v>7</v>
      </c>
      <c r="D71" s="20"/>
      <c r="E71" s="20"/>
      <c r="F71" s="273"/>
      <c r="G71" s="273"/>
      <c r="H71" s="277"/>
      <c r="I71" s="273"/>
      <c r="J71" s="272"/>
    </row>
    <row r="72" s="267" customFormat="1" ht="15.6" spans="1:10">
      <c r="A72" s="273"/>
      <c r="B72" s="19"/>
      <c r="C72" s="20"/>
      <c r="D72" s="20"/>
      <c r="E72" s="20"/>
      <c r="F72" s="273"/>
      <c r="G72" s="273"/>
      <c r="H72" s="277"/>
      <c r="I72" s="273"/>
      <c r="J72" s="272"/>
    </row>
    <row r="73" s="267" customFormat="1" ht="15.6" spans="1:10">
      <c r="A73" s="273"/>
      <c r="B73" s="21" t="s">
        <v>8</v>
      </c>
      <c r="C73" s="22" t="s">
        <v>9</v>
      </c>
      <c r="D73" s="22" t="s">
        <v>10</v>
      </c>
      <c r="E73" s="22" t="s">
        <v>11</v>
      </c>
      <c r="F73" s="273"/>
      <c r="G73" s="273"/>
      <c r="H73" s="277"/>
      <c r="I73" s="273"/>
      <c r="J73" s="272"/>
    </row>
    <row r="74" s="267" customFormat="1" ht="15.6" spans="1:10">
      <c r="A74" s="273">
        <v>5</v>
      </c>
      <c r="B74" s="21" t="s">
        <v>92</v>
      </c>
      <c r="C74" s="24" t="s">
        <v>707</v>
      </c>
      <c r="D74" s="24"/>
      <c r="E74" s="24"/>
      <c r="F74" s="273"/>
      <c r="G74" s="273"/>
      <c r="H74" s="277"/>
      <c r="I74" s="273"/>
      <c r="J74" s="272"/>
    </row>
    <row r="75" s="267" customFormat="1" ht="15.6" spans="1:10">
      <c r="A75" s="273">
        <v>6</v>
      </c>
      <c r="B75" s="21" t="s">
        <v>12</v>
      </c>
      <c r="C75" s="24"/>
      <c r="D75" s="24" t="s">
        <v>708</v>
      </c>
      <c r="E75" s="24" t="s">
        <v>709</v>
      </c>
      <c r="F75" s="273"/>
      <c r="G75" s="273"/>
      <c r="H75" s="277"/>
      <c r="I75" s="273"/>
      <c r="J75" s="272"/>
    </row>
    <row r="76" s="267" customFormat="1" ht="15.6" spans="1:10">
      <c r="A76" s="273"/>
      <c r="B76" s="25" t="s">
        <v>40</v>
      </c>
      <c r="C76" s="26" t="s">
        <v>46</v>
      </c>
      <c r="D76" s="273"/>
      <c r="E76" s="273"/>
      <c r="F76" s="273"/>
      <c r="G76" s="273"/>
      <c r="H76" s="277"/>
      <c r="I76" s="273"/>
      <c r="J76" s="272"/>
    </row>
    <row r="77" s="267" customFormat="1" ht="15.6" spans="1:10">
      <c r="A77" s="273"/>
      <c r="B77" s="25"/>
      <c r="C77" s="26" t="s">
        <v>47</v>
      </c>
      <c r="D77" s="273"/>
      <c r="E77" s="273"/>
      <c r="F77" s="273"/>
      <c r="G77" s="273"/>
      <c r="H77" s="277"/>
      <c r="I77" s="273"/>
      <c r="J77" s="272"/>
    </row>
    <row r="78" s="267" customFormat="1" ht="15.6" spans="1:10">
      <c r="A78" s="273">
        <v>7</v>
      </c>
      <c r="B78" s="27" t="s">
        <v>48</v>
      </c>
      <c r="C78" s="16" t="s">
        <v>710</v>
      </c>
      <c r="D78" s="273"/>
      <c r="E78" s="273"/>
      <c r="F78" s="273"/>
      <c r="G78" s="273"/>
      <c r="H78" s="277"/>
      <c r="I78" s="273"/>
      <c r="J78" s="272"/>
    </row>
    <row r="79" s="267" customFormat="1" ht="15.6" spans="1:10">
      <c r="A79" s="273"/>
      <c r="B79" s="12" t="s">
        <v>6</v>
      </c>
      <c r="C79" s="26" t="s">
        <v>49</v>
      </c>
      <c r="D79" s="26"/>
      <c r="E79" s="26"/>
      <c r="F79" s="273"/>
      <c r="G79" s="273"/>
      <c r="H79" s="277"/>
      <c r="I79" s="273"/>
      <c r="J79" s="272"/>
    </row>
    <row r="80" s="267" customFormat="1" ht="15.6" spans="1:10">
      <c r="A80" s="273"/>
      <c r="B80" s="15" t="s">
        <v>50</v>
      </c>
      <c r="C80" s="26">
        <v>100</v>
      </c>
      <c r="D80" s="26">
        <v>200</v>
      </c>
      <c r="E80" s="26" t="s">
        <v>51</v>
      </c>
      <c r="F80" s="273"/>
      <c r="G80" s="273"/>
      <c r="H80" s="277"/>
      <c r="I80" s="273"/>
      <c r="J80" s="272"/>
    </row>
    <row r="81" s="267" customFormat="1" ht="15.6" spans="1:10">
      <c r="A81" s="273">
        <v>8</v>
      </c>
      <c r="B81" s="17" t="s">
        <v>52</v>
      </c>
      <c r="C81" s="43"/>
      <c r="D81" s="43" t="s">
        <v>706</v>
      </c>
      <c r="E81" s="43"/>
      <c r="F81" s="273"/>
      <c r="G81" s="273"/>
      <c r="H81" s="277"/>
      <c r="I81" s="273"/>
      <c r="J81" s="272"/>
    </row>
    <row r="82" s="267" customFormat="1" ht="46.8" spans="1:10">
      <c r="A82" s="273" t="s">
        <v>711</v>
      </c>
      <c r="B82" s="273"/>
      <c r="C82" s="273"/>
      <c r="D82" s="273"/>
      <c r="E82" s="273"/>
      <c r="F82" s="273"/>
      <c r="G82" s="273"/>
      <c r="H82" s="274" t="s">
        <v>712</v>
      </c>
      <c r="I82" s="275" t="s">
        <v>615</v>
      </c>
    </row>
    <row r="83" s="267" customFormat="1" ht="15.6" spans="1:10">
      <c r="A83" s="276" t="s">
        <v>5</v>
      </c>
      <c r="B83" s="19" t="s">
        <v>6</v>
      </c>
      <c r="C83" s="20" t="s">
        <v>7</v>
      </c>
      <c r="D83" s="20"/>
      <c r="E83" s="20"/>
      <c r="F83" s="273"/>
      <c r="G83" s="273"/>
      <c r="H83" s="277"/>
      <c r="I83" s="273"/>
      <c r="J83" s="272"/>
    </row>
    <row r="84" s="267" customFormat="1" ht="15.6" spans="1:10">
      <c r="A84" s="273"/>
      <c r="B84" s="19"/>
      <c r="C84" s="20"/>
      <c r="D84" s="20"/>
      <c r="E84" s="20"/>
      <c r="F84" s="273"/>
      <c r="G84" s="273"/>
      <c r="H84" s="277"/>
      <c r="I84" s="273"/>
      <c r="J84" s="272"/>
    </row>
    <row r="85" s="267" customFormat="1" ht="15.6" spans="1:10">
      <c r="A85" s="273"/>
      <c r="B85" s="21" t="s">
        <v>8</v>
      </c>
      <c r="C85" s="22" t="s">
        <v>9</v>
      </c>
      <c r="D85" s="22" t="s">
        <v>10</v>
      </c>
      <c r="E85" s="22" t="s">
        <v>11</v>
      </c>
      <c r="F85" s="273"/>
      <c r="G85" s="273"/>
      <c r="H85" s="277"/>
      <c r="I85" s="273"/>
      <c r="J85" s="272"/>
    </row>
    <row r="86" s="267" customFormat="1" ht="15.6" spans="1:10">
      <c r="A86" s="273">
        <v>1</v>
      </c>
      <c r="B86" s="21" t="s">
        <v>38</v>
      </c>
      <c r="C86" s="24" t="s">
        <v>713</v>
      </c>
      <c r="D86" s="24"/>
      <c r="E86" s="24"/>
      <c r="F86" s="273"/>
      <c r="G86" s="273"/>
      <c r="H86" s="277"/>
      <c r="I86" s="273"/>
      <c r="J86" s="272"/>
    </row>
    <row r="87" s="267" customFormat="1" ht="46.8" spans="1:10">
      <c r="A87" s="273" t="s">
        <v>714</v>
      </c>
      <c r="B87" s="273"/>
      <c r="C87" s="273"/>
      <c r="D87" s="273"/>
      <c r="E87" s="273"/>
      <c r="F87" s="273"/>
      <c r="G87" s="273"/>
      <c r="H87" s="274" t="s">
        <v>715</v>
      </c>
      <c r="I87" s="275" t="s">
        <v>615</v>
      </c>
    </row>
    <row r="88" s="267" customFormat="1" ht="15.6" spans="1:10">
      <c r="A88" s="276" t="s">
        <v>5</v>
      </c>
      <c r="B88" s="12" t="s">
        <v>6</v>
      </c>
      <c r="C88" s="13" t="s">
        <v>15</v>
      </c>
      <c r="D88" s="13"/>
      <c r="E88" s="13"/>
      <c r="F88" s="13"/>
      <c r="G88" s="13"/>
      <c r="H88" s="277"/>
      <c r="I88" s="273"/>
      <c r="J88" s="272"/>
    </row>
    <row r="89" s="267" customFormat="1" ht="15.6" spans="1:10">
      <c r="A89" s="273"/>
      <c r="B89" s="15" t="s">
        <v>16</v>
      </c>
      <c r="C89" s="13" t="s">
        <v>17</v>
      </c>
      <c r="D89" s="13" t="s">
        <v>18</v>
      </c>
      <c r="E89" s="13" t="s">
        <v>19</v>
      </c>
      <c r="F89" s="13" t="s">
        <v>20</v>
      </c>
      <c r="G89" s="13" t="s">
        <v>21</v>
      </c>
      <c r="H89" s="277"/>
      <c r="I89" s="273"/>
      <c r="J89" s="272"/>
    </row>
    <row r="90" s="267" customFormat="1" ht="15.6" spans="1:10">
      <c r="A90" s="273">
        <v>1</v>
      </c>
      <c r="B90" s="15" t="s">
        <v>60</v>
      </c>
      <c r="C90" s="43"/>
      <c r="D90" s="43"/>
      <c r="E90" s="43" t="s">
        <v>681</v>
      </c>
      <c r="F90" s="43"/>
      <c r="G90" s="43"/>
      <c r="H90" s="277"/>
      <c r="I90" s="273"/>
      <c r="J90" s="272"/>
    </row>
    <row r="91" s="267" customFormat="1" ht="15.6" spans="1:10">
      <c r="A91" s="273"/>
      <c r="B91" s="12" t="s">
        <v>6</v>
      </c>
      <c r="C91" s="13" t="s">
        <v>24</v>
      </c>
      <c r="D91" s="13"/>
      <c r="E91" s="13"/>
      <c r="F91" s="13"/>
      <c r="G91" s="13"/>
      <c r="H91" s="277"/>
      <c r="I91" s="273"/>
      <c r="J91" s="272"/>
    </row>
    <row r="92" s="267" customFormat="1" ht="15.6" spans="1:10">
      <c r="A92" s="273"/>
      <c r="B92" s="15" t="s">
        <v>16</v>
      </c>
      <c r="C92" s="13" t="s">
        <v>17</v>
      </c>
      <c r="D92" s="13" t="s">
        <v>18</v>
      </c>
      <c r="E92" s="13" t="s">
        <v>19</v>
      </c>
      <c r="F92" s="13" t="s">
        <v>20</v>
      </c>
      <c r="G92" s="13" t="s">
        <v>21</v>
      </c>
      <c r="H92" s="277"/>
      <c r="I92" s="273"/>
      <c r="J92" s="272"/>
    </row>
    <row r="93" s="267" customFormat="1" ht="15.6" spans="1:10">
      <c r="A93" s="273">
        <v>2</v>
      </c>
      <c r="B93" s="17" t="s">
        <v>26</v>
      </c>
      <c r="C93" s="43"/>
      <c r="D93" s="43"/>
      <c r="E93" s="43"/>
      <c r="F93" s="43" t="s">
        <v>680</v>
      </c>
      <c r="G93" s="43" t="s">
        <v>716</v>
      </c>
      <c r="H93" s="277"/>
      <c r="I93" s="273"/>
      <c r="J93" s="272"/>
    </row>
    <row r="94" s="267" customFormat="1" ht="15.6" spans="1:10">
      <c r="A94" s="273"/>
      <c r="B94" s="12" t="s">
        <v>6</v>
      </c>
      <c r="C94" s="13" t="s">
        <v>30</v>
      </c>
      <c r="D94" s="13"/>
      <c r="E94" s="13"/>
      <c r="F94" s="13"/>
      <c r="G94" s="273"/>
      <c r="H94" s="277"/>
      <c r="I94" s="273"/>
      <c r="J94" s="272"/>
    </row>
    <row r="95" s="267" customFormat="1" ht="15.6" spans="1:10">
      <c r="A95" s="273"/>
      <c r="B95" s="15" t="s">
        <v>8</v>
      </c>
      <c r="C95" s="13">
        <v>100</v>
      </c>
      <c r="D95" s="13">
        <v>200</v>
      </c>
      <c r="E95" s="13">
        <v>300</v>
      </c>
      <c r="F95" s="13" t="s">
        <v>31</v>
      </c>
      <c r="G95" s="273"/>
      <c r="H95" s="277"/>
      <c r="I95" s="273"/>
      <c r="J95" s="272"/>
    </row>
    <row r="96" s="267" customFormat="1" ht="15.6" spans="1:10">
      <c r="A96" s="273">
        <v>3</v>
      </c>
      <c r="B96" s="17" t="s">
        <v>32</v>
      </c>
      <c r="C96" s="43"/>
      <c r="D96" s="43" t="s">
        <v>682</v>
      </c>
      <c r="E96" s="43"/>
      <c r="F96" s="43" t="s">
        <v>717</v>
      </c>
      <c r="G96" s="273"/>
      <c r="H96" s="277"/>
      <c r="I96" s="273"/>
      <c r="J96" s="272"/>
    </row>
    <row r="97" s="267" customFormat="1" ht="15.6" spans="1:10">
      <c r="A97" s="273">
        <v>4</v>
      </c>
      <c r="B97" s="17" t="s">
        <v>177</v>
      </c>
      <c r="C97" s="43"/>
      <c r="D97" s="43" t="s">
        <v>680</v>
      </c>
      <c r="E97" s="43"/>
      <c r="F97" s="43"/>
      <c r="G97" s="273"/>
      <c r="H97" s="277"/>
      <c r="I97" s="273"/>
      <c r="J97" s="272"/>
    </row>
    <row r="98" s="267" customFormat="1" ht="15.6" spans="1:10">
      <c r="A98" s="273">
        <v>5</v>
      </c>
      <c r="B98" s="17" t="s">
        <v>12</v>
      </c>
      <c r="C98" s="43"/>
      <c r="D98" s="43"/>
      <c r="E98" s="43"/>
      <c r="F98" s="43" t="s">
        <v>680</v>
      </c>
      <c r="G98" s="273"/>
      <c r="H98" s="277"/>
      <c r="I98" s="273"/>
      <c r="J98" s="272"/>
    </row>
    <row r="99" s="267" customFormat="1" ht="15.6" spans="1:10">
      <c r="A99" s="273"/>
      <c r="B99" s="12" t="s">
        <v>6</v>
      </c>
      <c r="C99" s="13" t="s">
        <v>35</v>
      </c>
      <c r="D99" s="13"/>
      <c r="E99" s="13"/>
      <c r="F99" s="13"/>
      <c r="G99" s="273"/>
      <c r="H99" s="277"/>
      <c r="I99" s="273"/>
      <c r="J99" s="272"/>
    </row>
    <row r="100" s="267" customFormat="1" ht="15.6" spans="1:10">
      <c r="A100" s="273"/>
      <c r="B100" s="15" t="s">
        <v>8</v>
      </c>
      <c r="C100" s="13">
        <v>100</v>
      </c>
      <c r="D100" s="13">
        <v>200</v>
      </c>
      <c r="E100" s="13">
        <v>300</v>
      </c>
      <c r="F100" s="13" t="s">
        <v>31</v>
      </c>
      <c r="G100" s="273"/>
      <c r="H100" s="277"/>
      <c r="I100" s="273"/>
      <c r="J100" s="272"/>
    </row>
    <row r="101" s="267" customFormat="1" ht="15.6" spans="1:10">
      <c r="A101" s="273">
        <v>6</v>
      </c>
      <c r="B101" s="17" t="s">
        <v>68</v>
      </c>
      <c r="C101" s="43"/>
      <c r="D101" s="43"/>
      <c r="E101" s="43"/>
      <c r="F101" s="43" t="s">
        <v>679</v>
      </c>
      <c r="G101" s="273"/>
      <c r="H101" s="277"/>
      <c r="I101" s="273"/>
      <c r="J101" s="272"/>
    </row>
    <row r="102" s="267" customFormat="1" ht="15.6" spans="1:10">
      <c r="A102" s="273"/>
      <c r="B102" s="25" t="s">
        <v>40</v>
      </c>
      <c r="C102" s="26" t="s">
        <v>46</v>
      </c>
      <c r="D102" s="273"/>
      <c r="E102" s="273"/>
      <c r="F102" s="273"/>
      <c r="G102" s="273"/>
      <c r="H102" s="277"/>
      <c r="I102" s="273"/>
      <c r="J102" s="272"/>
    </row>
    <row r="103" s="267" customFormat="1" ht="15.6" spans="1:10">
      <c r="A103" s="273"/>
      <c r="B103" s="25"/>
      <c r="C103" s="26" t="s">
        <v>47</v>
      </c>
      <c r="D103" s="273"/>
      <c r="E103" s="273"/>
      <c r="F103" s="273"/>
      <c r="G103" s="273"/>
      <c r="H103" s="277"/>
      <c r="I103" s="273"/>
      <c r="J103" s="272"/>
    </row>
    <row r="104" s="267" customFormat="1" ht="15.6" spans="1:10">
      <c r="A104" s="273">
        <v>7</v>
      </c>
      <c r="B104" s="27" t="s">
        <v>718</v>
      </c>
      <c r="C104" s="16" t="s">
        <v>719</v>
      </c>
      <c r="D104" s="273"/>
      <c r="E104" s="273"/>
      <c r="F104" s="273"/>
      <c r="G104" s="273"/>
      <c r="H104" s="277"/>
      <c r="I104" s="273"/>
      <c r="J104" s="272"/>
    </row>
    <row r="105" s="267" customFormat="1" ht="15.6" spans="1:10">
      <c r="A105" s="273">
        <v>8</v>
      </c>
      <c r="B105" s="27" t="s">
        <v>72</v>
      </c>
      <c r="C105" s="16" t="s">
        <v>720</v>
      </c>
      <c r="D105" s="273"/>
      <c r="E105" s="273"/>
      <c r="F105" s="273"/>
      <c r="G105" s="273"/>
      <c r="H105" s="277"/>
      <c r="I105" s="273"/>
      <c r="J105" s="272"/>
    </row>
    <row r="106" s="267" customFormat="1" ht="15.6" spans="1:10">
      <c r="A106" s="273">
        <v>9</v>
      </c>
      <c r="B106" s="27" t="s">
        <v>488</v>
      </c>
      <c r="C106" s="16" t="s">
        <v>721</v>
      </c>
      <c r="D106" s="273"/>
      <c r="E106" s="273"/>
      <c r="F106" s="273"/>
      <c r="G106" s="273"/>
      <c r="H106" s="277"/>
      <c r="I106" s="273"/>
      <c r="J106" s="272"/>
    </row>
    <row r="107" s="267" customFormat="1" ht="15.6" spans="1:10">
      <c r="A107" s="273">
        <v>10</v>
      </c>
      <c r="B107" s="27" t="s">
        <v>112</v>
      </c>
      <c r="C107" s="16" t="s">
        <v>722</v>
      </c>
      <c r="D107" s="273"/>
      <c r="E107" s="273"/>
      <c r="F107" s="273"/>
      <c r="G107" s="273"/>
      <c r="H107" s="277"/>
      <c r="I107" s="273"/>
      <c r="J107" s="272"/>
    </row>
    <row r="108" s="267" customFormat="1" ht="15.6" spans="1:10">
      <c r="A108" s="273">
        <v>11</v>
      </c>
      <c r="B108" s="27" t="s">
        <v>48</v>
      </c>
      <c r="C108" s="16" t="s">
        <v>723</v>
      </c>
      <c r="D108" s="273"/>
      <c r="E108" s="273"/>
      <c r="F108" s="273"/>
      <c r="G108" s="273"/>
      <c r="H108" s="277"/>
      <c r="I108" s="273"/>
      <c r="J108" s="272"/>
    </row>
    <row r="109" s="267" customFormat="1" ht="15.6" spans="1:10">
      <c r="A109" s="273"/>
      <c r="B109" s="12" t="s">
        <v>6</v>
      </c>
      <c r="C109" s="26" t="s">
        <v>49</v>
      </c>
      <c r="D109" s="26"/>
      <c r="E109" s="26"/>
      <c r="F109" s="273"/>
      <c r="G109" s="273"/>
      <c r="H109" s="277"/>
      <c r="I109" s="273"/>
      <c r="J109" s="272"/>
    </row>
    <row r="110" s="267" customFormat="1" ht="15.6" spans="1:10">
      <c r="A110" s="273"/>
      <c r="B110" s="15" t="s">
        <v>50</v>
      </c>
      <c r="C110" s="26">
        <v>100</v>
      </c>
      <c r="D110" s="26">
        <v>200</v>
      </c>
      <c r="E110" s="26" t="s">
        <v>51</v>
      </c>
      <c r="F110" s="273"/>
      <c r="G110" s="273"/>
      <c r="H110" s="277"/>
      <c r="I110" s="273"/>
      <c r="J110" s="272"/>
    </row>
    <row r="111" s="267" customFormat="1" ht="15.6" spans="1:10">
      <c r="A111" s="273">
        <v>13</v>
      </c>
      <c r="B111" s="17" t="s">
        <v>52</v>
      </c>
      <c r="C111" s="43" t="s">
        <v>680</v>
      </c>
      <c r="D111" s="43" t="s">
        <v>679</v>
      </c>
      <c r="E111" s="43"/>
      <c r="F111" s="273"/>
      <c r="G111" s="273"/>
      <c r="H111" s="277"/>
      <c r="I111" s="273"/>
      <c r="J111" s="272"/>
    </row>
    <row r="112" s="267" customFormat="1" ht="46.8" spans="1:10">
      <c r="A112" s="273" t="s">
        <v>724</v>
      </c>
      <c r="B112" s="273"/>
      <c r="C112" s="273"/>
      <c r="D112" s="273"/>
      <c r="E112" s="273"/>
      <c r="F112" s="273"/>
      <c r="G112" s="273"/>
      <c r="H112" s="274" t="s">
        <v>725</v>
      </c>
      <c r="I112" s="275" t="s">
        <v>615</v>
      </c>
    </row>
    <row r="113" s="267" customFormat="1" ht="15.6" spans="1:10">
      <c r="A113" s="276" t="s">
        <v>5</v>
      </c>
      <c r="B113" s="12" t="s">
        <v>6</v>
      </c>
      <c r="C113" s="13" t="s">
        <v>24</v>
      </c>
      <c r="D113" s="13"/>
      <c r="E113" s="13"/>
      <c r="F113" s="13"/>
      <c r="G113" s="13"/>
      <c r="H113" s="277"/>
      <c r="I113" s="273"/>
      <c r="J113" s="272"/>
    </row>
    <row r="114" s="267" customFormat="1" ht="15.6" spans="1:10">
      <c r="A114" s="273"/>
      <c r="B114" s="15" t="s">
        <v>16</v>
      </c>
      <c r="C114" s="13" t="s">
        <v>17</v>
      </c>
      <c r="D114" s="13" t="s">
        <v>18</v>
      </c>
      <c r="E114" s="13" t="s">
        <v>19</v>
      </c>
      <c r="F114" s="13" t="s">
        <v>20</v>
      </c>
      <c r="G114" s="13" t="s">
        <v>21</v>
      </c>
      <c r="H114" s="277"/>
      <c r="I114" s="273"/>
      <c r="J114" s="272"/>
    </row>
    <row r="115" s="267" customFormat="1" ht="15.6" spans="1:10">
      <c r="A115" s="273">
        <v>1</v>
      </c>
      <c r="B115" s="17" t="s">
        <v>726</v>
      </c>
      <c r="C115" s="43"/>
      <c r="D115" s="43" t="s">
        <v>680</v>
      </c>
      <c r="E115" s="43" t="s">
        <v>679</v>
      </c>
      <c r="F115" s="43"/>
      <c r="G115" s="43"/>
      <c r="H115" s="277"/>
      <c r="I115" s="273"/>
      <c r="J115" s="272"/>
    </row>
    <row r="116" s="267" customFormat="1" ht="15.6" spans="1:10">
      <c r="A116" s="273">
        <v>2</v>
      </c>
      <c r="B116" s="17" t="s">
        <v>25</v>
      </c>
      <c r="C116" s="43"/>
      <c r="D116" s="43"/>
      <c r="E116" s="43"/>
      <c r="F116" s="43" t="s">
        <v>680</v>
      </c>
      <c r="G116" s="43"/>
      <c r="H116" s="277"/>
      <c r="I116" s="273"/>
      <c r="J116" s="272"/>
    </row>
    <row r="117" s="267" customFormat="1" ht="15.6" spans="1:10">
      <c r="A117" s="273"/>
      <c r="B117" s="12" t="s">
        <v>6</v>
      </c>
      <c r="C117" s="13" t="s">
        <v>30</v>
      </c>
      <c r="D117" s="13"/>
      <c r="E117" s="13"/>
      <c r="F117" s="13"/>
      <c r="G117" s="273"/>
      <c r="H117" s="277"/>
      <c r="I117" s="273"/>
      <c r="J117" s="272"/>
    </row>
    <row r="118" s="267" customFormat="1" ht="15.6" spans="1:10">
      <c r="A118" s="273"/>
      <c r="B118" s="15" t="s">
        <v>8</v>
      </c>
      <c r="C118" s="13">
        <v>100</v>
      </c>
      <c r="D118" s="13">
        <v>200</v>
      </c>
      <c r="E118" s="13">
        <v>300</v>
      </c>
      <c r="F118" s="13" t="s">
        <v>31</v>
      </c>
      <c r="G118" s="273"/>
      <c r="H118" s="277"/>
      <c r="I118" s="273"/>
      <c r="J118" s="272"/>
    </row>
    <row r="119" s="267" customFormat="1" ht="15.6" spans="1:10">
      <c r="A119" s="273">
        <v>3</v>
      </c>
      <c r="B119" s="17" t="s">
        <v>32</v>
      </c>
      <c r="C119" s="43"/>
      <c r="D119" s="43"/>
      <c r="E119" s="43"/>
      <c r="F119" s="43" t="s">
        <v>682</v>
      </c>
      <c r="G119" s="273"/>
      <c r="H119" s="277"/>
      <c r="I119" s="273"/>
      <c r="J119" s="272"/>
    </row>
    <row r="120" s="267" customFormat="1" ht="15.6" spans="1:10">
      <c r="A120" s="273"/>
      <c r="B120" s="12" t="s">
        <v>6</v>
      </c>
      <c r="C120" s="13" t="s">
        <v>35</v>
      </c>
      <c r="D120" s="13"/>
      <c r="E120" s="13"/>
      <c r="F120" s="13"/>
      <c r="G120" s="273"/>
      <c r="H120" s="277"/>
      <c r="I120" s="273"/>
      <c r="J120" s="272"/>
    </row>
    <row r="121" s="267" customFormat="1" ht="15.6" spans="1:10">
      <c r="A121" s="273"/>
      <c r="B121" s="15" t="s">
        <v>8</v>
      </c>
      <c r="C121" s="13">
        <v>100</v>
      </c>
      <c r="D121" s="13">
        <v>200</v>
      </c>
      <c r="E121" s="13">
        <v>300</v>
      </c>
      <c r="F121" s="13" t="s">
        <v>31</v>
      </c>
      <c r="G121" s="273"/>
      <c r="H121" s="277"/>
      <c r="I121" s="273"/>
      <c r="J121" s="272"/>
    </row>
    <row r="122" s="267" customFormat="1" ht="15.6" spans="1:10">
      <c r="A122" s="273">
        <v>4</v>
      </c>
      <c r="B122" s="17" t="s">
        <v>68</v>
      </c>
      <c r="C122" s="43"/>
      <c r="D122" s="43"/>
      <c r="E122" s="43"/>
      <c r="F122" s="43" t="s">
        <v>678</v>
      </c>
      <c r="G122" s="273"/>
      <c r="H122" s="277"/>
      <c r="I122" s="273"/>
      <c r="J122" s="272"/>
    </row>
    <row r="123" s="267" customFormat="1" ht="15.6" spans="1:10">
      <c r="A123" s="273"/>
      <c r="B123" s="19" t="s">
        <v>6</v>
      </c>
      <c r="C123" s="20" t="s">
        <v>7</v>
      </c>
      <c r="D123" s="20"/>
      <c r="E123" s="20"/>
      <c r="F123" s="273"/>
      <c r="G123" s="273"/>
      <c r="H123" s="277"/>
      <c r="I123" s="273"/>
      <c r="J123" s="272"/>
    </row>
    <row r="124" s="267" customFormat="1" ht="15.6" spans="1:10">
      <c r="A124" s="273"/>
      <c r="B124" s="19"/>
      <c r="C124" s="20"/>
      <c r="D124" s="20"/>
      <c r="E124" s="20"/>
      <c r="F124" s="273"/>
      <c r="G124" s="273"/>
      <c r="H124" s="277"/>
      <c r="I124" s="273"/>
      <c r="J124" s="272"/>
    </row>
    <row r="125" s="267" customFormat="1" ht="15.6" spans="1:10">
      <c r="A125" s="273"/>
      <c r="B125" s="21" t="s">
        <v>8</v>
      </c>
      <c r="C125" s="22" t="s">
        <v>9</v>
      </c>
      <c r="D125" s="22" t="s">
        <v>10</v>
      </c>
      <c r="E125" s="22" t="s">
        <v>11</v>
      </c>
      <c r="F125" s="273"/>
      <c r="G125" s="273"/>
      <c r="H125" s="277"/>
      <c r="I125" s="273"/>
      <c r="J125" s="272"/>
    </row>
    <row r="126" s="267" customFormat="1" ht="20.45" customHeight="1" spans="1:10">
      <c r="A126" s="273">
        <v>5</v>
      </c>
      <c r="B126" s="21" t="s">
        <v>394</v>
      </c>
      <c r="C126" s="24" t="s">
        <v>727</v>
      </c>
      <c r="D126" s="24"/>
      <c r="E126" s="24"/>
      <c r="F126" s="273"/>
      <c r="G126" s="273"/>
      <c r="H126" s="277"/>
      <c r="I126" s="273"/>
      <c r="J126" s="272"/>
    </row>
    <row r="127" s="267" customFormat="1" ht="15.6" spans="1:10">
      <c r="A127" s="273"/>
      <c r="B127" s="25" t="s">
        <v>40</v>
      </c>
      <c r="C127" s="26" t="s">
        <v>46</v>
      </c>
      <c r="D127" s="273"/>
      <c r="E127" s="273"/>
      <c r="F127" s="273"/>
      <c r="G127" s="273"/>
      <c r="H127" s="277"/>
      <c r="I127" s="273"/>
      <c r="J127" s="272"/>
    </row>
    <row r="128" s="267" customFormat="1" ht="15.6" spans="1:10">
      <c r="A128" s="273"/>
      <c r="B128" s="25"/>
      <c r="C128" s="26" t="s">
        <v>47</v>
      </c>
      <c r="D128" s="273"/>
      <c r="E128" s="273"/>
      <c r="F128" s="273"/>
      <c r="G128" s="273"/>
      <c r="H128" s="277"/>
      <c r="I128" s="273"/>
      <c r="J128" s="272"/>
    </row>
    <row r="129" s="267" customFormat="1" ht="15.6" spans="1:10">
      <c r="A129" s="273">
        <v>6</v>
      </c>
      <c r="B129" s="27" t="s">
        <v>48</v>
      </c>
      <c r="C129" s="16" t="s">
        <v>728</v>
      </c>
      <c r="D129" s="273"/>
      <c r="E129" s="273"/>
      <c r="F129" s="273"/>
      <c r="G129" s="273"/>
      <c r="H129" s="277"/>
      <c r="I129" s="273"/>
      <c r="J129" s="272"/>
    </row>
    <row r="130" s="267" customFormat="1" ht="31.2" spans="1:10">
      <c r="A130" s="273" t="s">
        <v>729</v>
      </c>
      <c r="B130" s="273"/>
      <c r="C130" s="273"/>
      <c r="D130" s="273"/>
      <c r="E130" s="273"/>
      <c r="F130" s="273"/>
      <c r="G130" s="273"/>
      <c r="H130" s="274" t="s">
        <v>730</v>
      </c>
      <c r="I130" s="275" t="s">
        <v>615</v>
      </c>
    </row>
    <row r="131" s="267" customFormat="1" ht="15.6" spans="1:10">
      <c r="A131" s="276" t="s">
        <v>5</v>
      </c>
      <c r="B131" s="25" t="s">
        <v>40</v>
      </c>
      <c r="C131" s="26" t="s">
        <v>46</v>
      </c>
      <c r="D131" s="273"/>
      <c r="E131" s="273"/>
      <c r="F131" s="273"/>
      <c r="G131" s="273"/>
      <c r="H131" s="277"/>
      <c r="I131" s="273"/>
      <c r="J131" s="272"/>
    </row>
    <row r="132" s="267" customFormat="1" ht="15.6" spans="1:10">
      <c r="A132" s="273"/>
      <c r="B132" s="25"/>
      <c r="C132" s="26" t="s">
        <v>47</v>
      </c>
      <c r="D132" s="273"/>
      <c r="E132" s="273"/>
      <c r="F132" s="273"/>
      <c r="G132" s="273"/>
      <c r="H132" s="277"/>
      <c r="I132" s="273"/>
      <c r="J132" s="272"/>
    </row>
    <row r="133" s="267" customFormat="1" ht="15.6" spans="1:10">
      <c r="A133" s="273">
        <v>1</v>
      </c>
      <c r="B133" s="27" t="s">
        <v>400</v>
      </c>
      <c r="C133" s="16" t="s">
        <v>731</v>
      </c>
      <c r="D133" s="273"/>
      <c r="E133" s="273"/>
      <c r="F133" s="273"/>
      <c r="G133" s="273"/>
      <c r="H133" s="277"/>
      <c r="I133" s="273"/>
      <c r="J133" s="272"/>
    </row>
    <row r="134" s="267" customFormat="1" ht="15.6" spans="1:10">
      <c r="A134" s="273"/>
      <c r="B134" s="33" t="s">
        <v>40</v>
      </c>
      <c r="C134" s="28" t="s">
        <v>269</v>
      </c>
      <c r="D134" s="273"/>
      <c r="E134" s="273"/>
      <c r="F134" s="273"/>
      <c r="G134" s="273"/>
      <c r="H134" s="277"/>
      <c r="I134" s="273"/>
      <c r="J134" s="272"/>
    </row>
    <row r="135" s="267" customFormat="1" ht="15.6" spans="1:10">
      <c r="A135" s="273"/>
      <c r="B135" s="34"/>
      <c r="C135" s="28"/>
      <c r="D135" s="273"/>
      <c r="E135" s="273"/>
      <c r="F135" s="273"/>
      <c r="G135" s="273"/>
      <c r="H135" s="277"/>
      <c r="I135" s="273"/>
      <c r="J135" s="272"/>
    </row>
    <row r="136" s="267" customFormat="1" ht="15.6" spans="1:10">
      <c r="A136" s="273">
        <v>2</v>
      </c>
      <c r="B136" s="27" t="s">
        <v>349</v>
      </c>
      <c r="C136" s="15"/>
      <c r="D136" s="16"/>
      <c r="E136" s="16"/>
      <c r="F136" s="273"/>
      <c r="G136" s="273"/>
      <c r="H136" s="277"/>
      <c r="I136" s="273"/>
      <c r="J136" s="272"/>
    </row>
    <row r="137" s="267" customFormat="1" ht="46.8" spans="1:10">
      <c r="A137" s="273" t="s">
        <v>732</v>
      </c>
      <c r="B137" s="273"/>
      <c r="C137" s="273"/>
      <c r="D137" s="273"/>
      <c r="E137" s="273"/>
      <c r="F137" s="273"/>
      <c r="G137" s="273"/>
      <c r="H137" s="274" t="s">
        <v>733</v>
      </c>
      <c r="I137" s="275" t="s">
        <v>615</v>
      </c>
    </row>
    <row r="138" s="267" customFormat="1" ht="15.6" spans="1:10">
      <c r="A138" s="276" t="s">
        <v>5</v>
      </c>
      <c r="B138" s="25" t="s">
        <v>40</v>
      </c>
      <c r="C138" s="26" t="s">
        <v>46</v>
      </c>
      <c r="D138" s="273"/>
      <c r="E138" s="273"/>
      <c r="F138" s="273"/>
      <c r="G138" s="273"/>
      <c r="H138" s="277"/>
      <c r="I138" s="273"/>
      <c r="J138" s="272"/>
    </row>
    <row r="139" s="267" customFormat="1" ht="15.6" spans="1:10">
      <c r="A139" s="273"/>
      <c r="B139" s="25"/>
      <c r="C139" s="26" t="s">
        <v>47</v>
      </c>
      <c r="D139" s="273"/>
      <c r="E139" s="273"/>
      <c r="F139" s="273"/>
      <c r="G139" s="273"/>
      <c r="H139" s="277"/>
      <c r="I139" s="273"/>
      <c r="J139" s="272"/>
    </row>
    <row r="140" s="267" customFormat="1" ht="15.6" spans="1:10">
      <c r="A140" s="273">
        <v>1</v>
      </c>
      <c r="B140" s="27" t="s">
        <v>48</v>
      </c>
      <c r="C140" s="16">
        <v>63.1</v>
      </c>
      <c r="D140" s="273"/>
      <c r="E140" s="273"/>
      <c r="F140" s="273"/>
      <c r="G140" s="273"/>
      <c r="H140" s="277"/>
      <c r="I140" s="273"/>
      <c r="J140" s="272"/>
    </row>
    <row r="141" s="267" customFormat="1" ht="46.8" spans="1:10">
      <c r="A141" s="273" t="s">
        <v>734</v>
      </c>
      <c r="B141" s="273"/>
      <c r="C141" s="273"/>
      <c r="D141" s="273"/>
      <c r="E141" s="273"/>
      <c r="F141" s="273"/>
      <c r="G141" s="273"/>
      <c r="H141" s="274" t="s">
        <v>735</v>
      </c>
      <c r="I141" s="275" t="s">
        <v>615</v>
      </c>
    </row>
    <row r="142" s="267" customFormat="1" ht="15.6" spans="1:10">
      <c r="A142" s="276" t="s">
        <v>5</v>
      </c>
      <c r="B142" s="19" t="s">
        <v>6</v>
      </c>
      <c r="C142" s="20" t="s">
        <v>37</v>
      </c>
      <c r="D142" s="20"/>
      <c r="E142" s="20"/>
      <c r="F142" s="20" t="s">
        <v>7</v>
      </c>
      <c r="G142" s="20"/>
      <c r="H142" s="20"/>
      <c r="I142" s="273"/>
      <c r="J142" s="272"/>
    </row>
    <row r="143" s="267" customFormat="1" ht="15.6" spans="1:10">
      <c r="A143" s="273"/>
      <c r="B143" s="19"/>
      <c r="C143" s="20"/>
      <c r="D143" s="20"/>
      <c r="E143" s="20"/>
      <c r="F143" s="20"/>
      <c r="G143" s="20"/>
      <c r="H143" s="20"/>
      <c r="I143" s="273"/>
      <c r="J143" s="272"/>
    </row>
    <row r="144" s="267" customFormat="1" ht="15.6" spans="1:10">
      <c r="A144" s="273"/>
      <c r="B144" s="21" t="s">
        <v>8</v>
      </c>
      <c r="C144" s="22" t="s">
        <v>9</v>
      </c>
      <c r="D144" s="22" t="s">
        <v>10</v>
      </c>
      <c r="E144" s="22" t="s">
        <v>11</v>
      </c>
      <c r="F144" s="22" t="s">
        <v>9</v>
      </c>
      <c r="G144" s="22" t="s">
        <v>10</v>
      </c>
      <c r="H144" s="32" t="s">
        <v>11</v>
      </c>
      <c r="I144" s="273"/>
      <c r="J144" s="272"/>
    </row>
    <row r="145" s="267" customFormat="1" ht="15.6" spans="1:10">
      <c r="A145" s="273">
        <v>1</v>
      </c>
      <c r="B145" s="21" t="s">
        <v>349</v>
      </c>
      <c r="C145" s="24"/>
      <c r="D145" s="24" t="s">
        <v>736</v>
      </c>
      <c r="E145" s="24"/>
      <c r="F145" s="24"/>
      <c r="G145" s="24"/>
      <c r="H145" s="278"/>
      <c r="I145" s="273"/>
      <c r="J145" s="272"/>
    </row>
    <row r="146" s="267" customFormat="1" ht="15.6" spans="1:10">
      <c r="A146" s="273"/>
      <c r="B146" s="25" t="s">
        <v>40</v>
      </c>
      <c r="C146" s="26" t="s">
        <v>46</v>
      </c>
      <c r="D146" s="273"/>
      <c r="E146" s="273"/>
      <c r="F146" s="273"/>
      <c r="G146" s="273"/>
      <c r="H146" s="277"/>
      <c r="I146" s="273"/>
      <c r="J146" s="272"/>
    </row>
    <row r="147" s="267" customFormat="1" ht="15.6" spans="1:10">
      <c r="A147" s="273"/>
      <c r="B147" s="25"/>
      <c r="C147" s="26" t="s">
        <v>47</v>
      </c>
      <c r="D147" s="273"/>
      <c r="E147" s="273"/>
      <c r="F147" s="273"/>
      <c r="G147" s="273"/>
      <c r="H147" s="277"/>
      <c r="I147" s="273"/>
      <c r="J147" s="272"/>
    </row>
    <row r="148" s="267" customFormat="1" ht="15.6" spans="1:10">
      <c r="A148" s="273">
        <v>2</v>
      </c>
      <c r="B148" s="27" t="s">
        <v>259</v>
      </c>
      <c r="C148" s="16" t="s">
        <v>737</v>
      </c>
      <c r="D148" s="273"/>
      <c r="E148" s="273"/>
      <c r="F148" s="273"/>
      <c r="G148" s="273"/>
      <c r="H148" s="277"/>
      <c r="I148" s="273"/>
      <c r="J148" s="272"/>
    </row>
    <row r="149" s="267" customFormat="1" ht="46.8" spans="1:10">
      <c r="A149" s="273" t="s">
        <v>738</v>
      </c>
      <c r="B149" s="273"/>
      <c r="C149" s="273"/>
      <c r="D149" s="273"/>
      <c r="E149" s="273"/>
      <c r="F149" s="273"/>
      <c r="G149" s="273"/>
      <c r="H149" s="274" t="s">
        <v>739</v>
      </c>
      <c r="I149" s="275" t="s">
        <v>615</v>
      </c>
    </row>
    <row r="150" s="267" customFormat="1" ht="15.6" spans="1:10">
      <c r="A150" s="276" t="s">
        <v>5</v>
      </c>
      <c r="B150" s="12" t="s">
        <v>6</v>
      </c>
      <c r="C150" s="13" t="s">
        <v>15</v>
      </c>
      <c r="D150" s="13"/>
      <c r="E150" s="13"/>
      <c r="F150" s="13"/>
      <c r="G150" s="13"/>
      <c r="H150" s="277"/>
      <c r="I150" s="273"/>
      <c r="J150" s="272"/>
    </row>
    <row r="151" s="267" customFormat="1" ht="15.6" spans="1:10">
      <c r="A151" s="273"/>
      <c r="B151" s="15" t="s">
        <v>16</v>
      </c>
      <c r="C151" s="13" t="s">
        <v>17</v>
      </c>
      <c r="D151" s="13" t="s">
        <v>18</v>
      </c>
      <c r="E151" s="13" t="s">
        <v>19</v>
      </c>
      <c r="F151" s="13" t="s">
        <v>20</v>
      </c>
      <c r="G151" s="13" t="s">
        <v>21</v>
      </c>
      <c r="H151" s="277"/>
      <c r="I151" s="273"/>
      <c r="J151" s="272"/>
    </row>
    <row r="152" s="267" customFormat="1" ht="15.6" spans="1:10">
      <c r="A152" s="273">
        <v>1</v>
      </c>
      <c r="B152" s="15" t="s">
        <v>58</v>
      </c>
      <c r="C152" s="43"/>
      <c r="D152" s="43"/>
      <c r="E152" s="43" t="s">
        <v>678</v>
      </c>
      <c r="F152" s="43"/>
      <c r="G152" s="43"/>
      <c r="H152" s="277"/>
      <c r="I152" s="273"/>
      <c r="J152" s="272"/>
    </row>
    <row r="153" s="267" customFormat="1" ht="15.6" spans="1:10">
      <c r="A153" s="273">
        <v>2</v>
      </c>
      <c r="B153" s="15" t="s">
        <v>89</v>
      </c>
      <c r="C153" s="43"/>
      <c r="D153" s="43"/>
      <c r="E153" s="43"/>
      <c r="F153" s="43" t="s">
        <v>679</v>
      </c>
      <c r="G153" s="43" t="s">
        <v>678</v>
      </c>
      <c r="H153" s="277"/>
      <c r="I153" s="273"/>
      <c r="J153" s="272"/>
    </row>
    <row r="154" s="267" customFormat="1" ht="15.6" spans="1:10">
      <c r="A154" s="273">
        <v>3</v>
      </c>
      <c r="B154" s="15" t="s">
        <v>76</v>
      </c>
      <c r="C154" s="43"/>
      <c r="D154" s="43"/>
      <c r="E154" s="43"/>
      <c r="F154" s="43" t="s">
        <v>680</v>
      </c>
      <c r="G154" s="43" t="s">
        <v>679</v>
      </c>
      <c r="H154" s="277"/>
      <c r="I154" s="273"/>
      <c r="J154" s="272"/>
    </row>
    <row r="155" s="267" customFormat="1" ht="15.6" spans="1:10">
      <c r="A155" s="273"/>
      <c r="B155" s="12" t="s">
        <v>6</v>
      </c>
      <c r="C155" s="13" t="s">
        <v>24</v>
      </c>
      <c r="D155" s="13"/>
      <c r="E155" s="13"/>
      <c r="F155" s="13"/>
      <c r="G155" s="13"/>
      <c r="H155" s="277"/>
      <c r="I155" s="273"/>
      <c r="J155" s="272"/>
    </row>
    <row r="156" s="267" customFormat="1" ht="15.6" spans="1:10">
      <c r="A156" s="273"/>
      <c r="B156" s="15" t="s">
        <v>16</v>
      </c>
      <c r="C156" s="13" t="s">
        <v>17</v>
      </c>
      <c r="D156" s="13" t="s">
        <v>18</v>
      </c>
      <c r="E156" s="13" t="s">
        <v>19</v>
      </c>
      <c r="F156" s="13" t="s">
        <v>20</v>
      </c>
      <c r="G156" s="13" t="s">
        <v>21</v>
      </c>
      <c r="H156" s="277"/>
      <c r="I156" s="273"/>
      <c r="J156" s="272"/>
    </row>
    <row r="157" s="267" customFormat="1" ht="15.6" spans="1:10">
      <c r="A157" s="273">
        <v>4</v>
      </c>
      <c r="B157" s="17" t="s">
        <v>186</v>
      </c>
      <c r="C157" s="43"/>
      <c r="D157" s="43" t="s">
        <v>682</v>
      </c>
      <c r="E157" s="43" t="s">
        <v>680</v>
      </c>
      <c r="F157" s="43"/>
      <c r="G157" s="43"/>
      <c r="H157" s="277"/>
      <c r="I157" s="273"/>
      <c r="J157" s="272"/>
    </row>
    <row r="158" s="267" customFormat="1" ht="15.6" spans="1:10">
      <c r="A158" s="273"/>
      <c r="B158" s="12" t="s">
        <v>6</v>
      </c>
      <c r="C158" s="13" t="s">
        <v>30</v>
      </c>
      <c r="D158" s="13"/>
      <c r="E158" s="13"/>
      <c r="F158" s="13"/>
      <c r="G158" s="273"/>
      <c r="H158" s="277"/>
      <c r="I158" s="273"/>
      <c r="J158" s="272"/>
    </row>
    <row r="159" s="267" customFormat="1" ht="15.6" spans="1:10">
      <c r="A159" s="273"/>
      <c r="B159" s="15" t="s">
        <v>8</v>
      </c>
      <c r="C159" s="13">
        <v>100</v>
      </c>
      <c r="D159" s="13">
        <v>200</v>
      </c>
      <c r="E159" s="13">
        <v>300</v>
      </c>
      <c r="F159" s="13" t="s">
        <v>31</v>
      </c>
      <c r="G159" s="273"/>
      <c r="H159" s="277"/>
      <c r="I159" s="273"/>
      <c r="J159" s="272"/>
    </row>
    <row r="160" s="267" customFormat="1" ht="15.6" spans="1:10">
      <c r="A160" s="273">
        <v>5</v>
      </c>
      <c r="B160" s="17" t="s">
        <v>63</v>
      </c>
      <c r="C160" s="43"/>
      <c r="D160" s="43"/>
      <c r="E160" s="43" t="s">
        <v>740</v>
      </c>
      <c r="F160" s="43"/>
      <c r="G160" s="273"/>
      <c r="H160" s="277"/>
      <c r="I160" s="273"/>
      <c r="J160" s="272"/>
    </row>
    <row r="161" s="267" customFormat="1" ht="15.6" spans="1:10">
      <c r="A161" s="273">
        <v>6</v>
      </c>
      <c r="B161" s="17" t="s">
        <v>32</v>
      </c>
      <c r="C161" s="43"/>
      <c r="D161" s="43"/>
      <c r="E161" s="43" t="s">
        <v>679</v>
      </c>
      <c r="F161" s="43" t="s">
        <v>741</v>
      </c>
      <c r="G161" s="273"/>
      <c r="H161" s="277"/>
      <c r="I161" s="273"/>
      <c r="J161" s="272"/>
    </row>
    <row r="162" s="267" customFormat="1" ht="15.6" spans="1:10">
      <c r="A162" s="273">
        <v>7</v>
      </c>
      <c r="B162" s="17" t="s">
        <v>64</v>
      </c>
      <c r="C162" s="43"/>
      <c r="D162" s="43"/>
      <c r="E162" s="43"/>
      <c r="F162" s="43" t="s">
        <v>683</v>
      </c>
      <c r="G162" s="273"/>
      <c r="H162" s="277"/>
      <c r="I162" s="273"/>
      <c r="J162" s="272"/>
    </row>
    <row r="163" s="267" customFormat="1" ht="15.6" spans="1:10">
      <c r="A163" s="273">
        <v>8</v>
      </c>
      <c r="B163" s="17" t="s">
        <v>110</v>
      </c>
      <c r="C163" s="43"/>
      <c r="D163" s="43"/>
      <c r="E163" s="43"/>
      <c r="F163" s="43" t="s">
        <v>684</v>
      </c>
      <c r="G163" s="273"/>
      <c r="H163" s="277"/>
      <c r="I163" s="273"/>
      <c r="J163" s="272"/>
    </row>
    <row r="164" s="267" customFormat="1" ht="15.6" spans="1:10">
      <c r="A164" s="273">
        <v>9</v>
      </c>
      <c r="B164" s="17" t="s">
        <v>66</v>
      </c>
      <c r="C164" s="43"/>
      <c r="D164" s="43" t="s">
        <v>678</v>
      </c>
      <c r="E164" s="43"/>
      <c r="F164" s="43" t="s">
        <v>679</v>
      </c>
      <c r="G164" s="273"/>
      <c r="H164" s="277"/>
      <c r="I164" s="273"/>
      <c r="J164" s="272"/>
    </row>
    <row r="165" s="267" customFormat="1" ht="15.6" spans="1:10">
      <c r="A165" s="273"/>
      <c r="B165" s="12" t="s">
        <v>6</v>
      </c>
      <c r="C165" s="13" t="s">
        <v>35</v>
      </c>
      <c r="D165" s="13"/>
      <c r="E165" s="13"/>
      <c r="F165" s="13"/>
      <c r="G165" s="273"/>
      <c r="H165" s="277"/>
      <c r="I165" s="273"/>
      <c r="J165" s="272"/>
    </row>
    <row r="166" s="267" customFormat="1" ht="15.6" spans="1:10">
      <c r="A166" s="273"/>
      <c r="B166" s="15" t="s">
        <v>8</v>
      </c>
      <c r="C166" s="13">
        <v>100</v>
      </c>
      <c r="D166" s="13">
        <v>200</v>
      </c>
      <c r="E166" s="13">
        <v>300</v>
      </c>
      <c r="F166" s="13" t="s">
        <v>31</v>
      </c>
      <c r="G166" s="273"/>
      <c r="H166" s="277"/>
      <c r="I166" s="273"/>
      <c r="J166" s="272"/>
    </row>
    <row r="167" s="267" customFormat="1" ht="15.6" spans="1:10">
      <c r="A167" s="273">
        <v>10</v>
      </c>
      <c r="B167" s="17" t="s">
        <v>68</v>
      </c>
      <c r="C167" s="43"/>
      <c r="D167" s="43"/>
      <c r="E167" s="43"/>
      <c r="F167" s="43" t="s">
        <v>716</v>
      </c>
      <c r="G167" s="273"/>
      <c r="H167" s="277"/>
      <c r="I167" s="273"/>
      <c r="J167" s="272"/>
    </row>
    <row r="168" s="267" customFormat="1" ht="15.6" spans="1:10">
      <c r="A168" s="273">
        <v>11</v>
      </c>
      <c r="B168" s="17" t="s">
        <v>134</v>
      </c>
      <c r="C168" s="43"/>
      <c r="D168" s="43"/>
      <c r="E168" s="43"/>
      <c r="F168" s="43" t="s">
        <v>680</v>
      </c>
      <c r="G168" s="273"/>
      <c r="H168" s="277"/>
      <c r="I168" s="273"/>
      <c r="J168" s="272"/>
    </row>
    <row r="169" s="267" customFormat="1" ht="15.6" spans="1:10">
      <c r="A169" s="273"/>
      <c r="B169" s="19" t="s">
        <v>6</v>
      </c>
      <c r="C169" s="20" t="s">
        <v>7</v>
      </c>
      <c r="D169" s="20"/>
      <c r="E169" s="20"/>
      <c r="F169" s="273"/>
      <c r="G169" s="273"/>
      <c r="H169" s="277"/>
      <c r="I169" s="273"/>
      <c r="J169" s="272"/>
    </row>
    <row r="170" s="267" customFormat="1" ht="15.6" spans="1:10">
      <c r="A170" s="273"/>
      <c r="B170" s="19"/>
      <c r="C170" s="20"/>
      <c r="D170" s="20"/>
      <c r="E170" s="20"/>
      <c r="F170" s="273"/>
      <c r="G170" s="273"/>
      <c r="H170" s="277"/>
      <c r="I170" s="273"/>
      <c r="J170" s="272"/>
    </row>
    <row r="171" s="267" customFormat="1" ht="15.6" spans="1:10">
      <c r="A171" s="273"/>
      <c r="B171" s="21" t="s">
        <v>8</v>
      </c>
      <c r="C171" s="22" t="s">
        <v>9</v>
      </c>
      <c r="D171" s="22" t="s">
        <v>10</v>
      </c>
      <c r="E171" s="22" t="s">
        <v>11</v>
      </c>
      <c r="F171" s="273"/>
      <c r="G171" s="273"/>
      <c r="H171" s="277"/>
      <c r="I171" s="273"/>
      <c r="J171" s="272"/>
    </row>
    <row r="172" s="267" customFormat="1" ht="15.6" spans="1:10">
      <c r="A172" s="273">
        <v>12</v>
      </c>
      <c r="B172" s="21" t="s">
        <v>96</v>
      </c>
      <c r="C172" s="24" t="s">
        <v>742</v>
      </c>
      <c r="D172" s="24"/>
      <c r="E172" s="24"/>
      <c r="F172" s="273"/>
      <c r="G172" s="273"/>
      <c r="H172" s="277"/>
      <c r="I172" s="273"/>
      <c r="J172" s="272"/>
    </row>
    <row r="173" s="267" customFormat="1" ht="15.6" spans="1:10">
      <c r="A173" s="273">
        <v>13</v>
      </c>
      <c r="B173" s="21" t="s">
        <v>91</v>
      </c>
      <c r="C173" s="24" t="s">
        <v>743</v>
      </c>
      <c r="D173" s="24"/>
      <c r="E173" s="24"/>
      <c r="F173" s="273"/>
      <c r="G173" s="273"/>
      <c r="H173" s="277"/>
      <c r="I173" s="273"/>
      <c r="J173" s="272"/>
    </row>
    <row r="174" s="267" customFormat="1" ht="15.6" spans="1:10">
      <c r="A174" s="273"/>
      <c r="B174" s="25" t="s">
        <v>40</v>
      </c>
      <c r="C174" s="26" t="s">
        <v>46</v>
      </c>
      <c r="D174" s="273"/>
      <c r="E174" s="273"/>
      <c r="F174" s="273"/>
      <c r="G174" s="273"/>
      <c r="H174" s="277"/>
      <c r="I174" s="273"/>
      <c r="J174" s="272"/>
    </row>
    <row r="175" s="267" customFormat="1" ht="15.6" spans="1:10">
      <c r="A175" s="273"/>
      <c r="B175" s="25"/>
      <c r="C175" s="26" t="s">
        <v>47</v>
      </c>
      <c r="D175" s="273"/>
      <c r="E175" s="273"/>
      <c r="F175" s="273"/>
      <c r="G175" s="273"/>
      <c r="H175" s="277"/>
      <c r="I175" s="273"/>
      <c r="J175" s="272"/>
    </row>
    <row r="176" s="267" customFormat="1" ht="15.6" spans="1:10">
      <c r="A176" s="273">
        <v>14</v>
      </c>
      <c r="B176" s="27" t="s">
        <v>143</v>
      </c>
      <c r="C176" s="16" t="s">
        <v>744</v>
      </c>
      <c r="D176" s="273"/>
      <c r="E176" s="273"/>
      <c r="F176" s="273"/>
      <c r="G176" s="273"/>
      <c r="H176" s="277"/>
      <c r="I176" s="273"/>
      <c r="J176" s="272"/>
    </row>
    <row r="177" s="267" customFormat="1" ht="15.6" spans="1:10">
      <c r="A177" s="273">
        <v>15</v>
      </c>
      <c r="B177" s="27" t="s">
        <v>48</v>
      </c>
      <c r="C177" s="16" t="s">
        <v>745</v>
      </c>
      <c r="D177" s="273"/>
      <c r="E177" s="273"/>
      <c r="F177" s="273"/>
      <c r="G177" s="273"/>
      <c r="H177" s="277"/>
      <c r="I177" s="273"/>
      <c r="J177" s="272"/>
    </row>
    <row r="178" s="267" customFormat="1" ht="15.6" spans="1:10">
      <c r="A178" s="273"/>
      <c r="B178" s="25" t="s">
        <v>40</v>
      </c>
      <c r="C178" s="26" t="s">
        <v>194</v>
      </c>
      <c r="D178" s="26"/>
      <c r="E178" s="26"/>
      <c r="F178" s="273"/>
      <c r="G178" s="273"/>
      <c r="H178" s="277"/>
      <c r="I178" s="273"/>
      <c r="J178" s="272"/>
    </row>
    <row r="179" s="267" customFormat="1" ht="31.2" spans="1:10">
      <c r="A179" s="273"/>
      <c r="B179" s="25"/>
      <c r="C179" s="28" t="s">
        <v>195</v>
      </c>
      <c r="D179" s="28" t="s">
        <v>196</v>
      </c>
      <c r="E179" s="28" t="s">
        <v>197</v>
      </c>
      <c r="F179" s="273"/>
      <c r="G179" s="273"/>
      <c r="H179" s="277"/>
      <c r="I179" s="273"/>
      <c r="J179" s="272"/>
    </row>
    <row r="180" s="267" customFormat="1" ht="15.6" spans="1:10">
      <c r="A180" s="273">
        <v>16</v>
      </c>
      <c r="B180" s="27" t="s">
        <v>264</v>
      </c>
      <c r="C180" s="16" t="s">
        <v>706</v>
      </c>
      <c r="D180" s="16"/>
      <c r="E180" s="16"/>
      <c r="F180" s="273"/>
      <c r="G180" s="273"/>
      <c r="H180" s="277"/>
      <c r="I180" s="273"/>
      <c r="J180" s="272"/>
    </row>
    <row r="181" s="267" customFormat="1" ht="15.6" spans="1:10">
      <c r="A181" s="273"/>
      <c r="B181" s="12" t="s">
        <v>6</v>
      </c>
      <c r="C181" s="26" t="s">
        <v>49</v>
      </c>
      <c r="D181" s="26"/>
      <c r="E181" s="26"/>
      <c r="F181" s="273"/>
      <c r="G181" s="273"/>
      <c r="H181" s="277"/>
      <c r="I181" s="273"/>
      <c r="J181" s="272"/>
    </row>
    <row r="182" s="267" customFormat="1" ht="15.6" spans="1:10">
      <c r="A182" s="273"/>
      <c r="B182" s="15" t="s">
        <v>50</v>
      </c>
      <c r="C182" s="26">
        <v>100</v>
      </c>
      <c r="D182" s="26">
        <v>200</v>
      </c>
      <c r="E182" s="26" t="s">
        <v>51</v>
      </c>
      <c r="F182" s="273"/>
      <c r="G182" s="273"/>
      <c r="H182" s="277"/>
      <c r="I182" s="273"/>
      <c r="J182" s="272"/>
    </row>
    <row r="183" s="267" customFormat="1" ht="15.6" spans="1:10">
      <c r="A183" s="273">
        <v>17</v>
      </c>
      <c r="B183" s="17" t="s">
        <v>52</v>
      </c>
      <c r="C183" s="43" t="s">
        <v>680</v>
      </c>
      <c r="D183" s="43" t="s">
        <v>684</v>
      </c>
      <c r="E183" s="43"/>
      <c r="F183" s="273"/>
      <c r="G183" s="273"/>
      <c r="H183" s="277"/>
      <c r="I183" s="273"/>
      <c r="J183" s="272"/>
    </row>
    <row r="184" s="267" customFormat="1" ht="15.6" spans="1:10">
      <c r="A184" s="273">
        <v>18</v>
      </c>
      <c r="B184" s="17" t="s">
        <v>53</v>
      </c>
      <c r="C184" s="43"/>
      <c r="D184" s="43" t="s">
        <v>683</v>
      </c>
      <c r="E184" s="43"/>
      <c r="F184" s="273"/>
      <c r="G184" s="273"/>
      <c r="H184" s="277"/>
      <c r="I184" s="273"/>
      <c r="J184" s="272"/>
    </row>
    <row r="185" s="267" customFormat="1" ht="46.8" spans="1:10">
      <c r="A185" s="273" t="s">
        <v>746</v>
      </c>
      <c r="B185" s="273"/>
      <c r="C185" s="273"/>
      <c r="D185" s="273"/>
      <c r="E185" s="273"/>
      <c r="F185" s="273"/>
      <c r="G185" s="273"/>
      <c r="H185" s="274" t="s">
        <v>747</v>
      </c>
      <c r="I185" s="275" t="s">
        <v>615</v>
      </c>
    </row>
    <row r="186" s="267" customFormat="1" ht="15.6" spans="1:10">
      <c r="A186" s="276" t="s">
        <v>5</v>
      </c>
      <c r="B186" s="12" t="s">
        <v>6</v>
      </c>
      <c r="C186" s="13" t="s">
        <v>24</v>
      </c>
      <c r="D186" s="13"/>
      <c r="E186" s="13"/>
      <c r="F186" s="13"/>
      <c r="G186" s="13"/>
      <c r="H186" s="277"/>
      <c r="I186" s="273"/>
      <c r="J186" s="272"/>
    </row>
    <row r="187" s="267" customFormat="1" ht="15.6" spans="1:10">
      <c r="A187" s="273"/>
      <c r="B187" s="15" t="s">
        <v>16</v>
      </c>
      <c r="C187" s="13" t="s">
        <v>17</v>
      </c>
      <c r="D187" s="13" t="s">
        <v>18</v>
      </c>
      <c r="E187" s="13" t="s">
        <v>19</v>
      </c>
      <c r="F187" s="13" t="s">
        <v>20</v>
      </c>
      <c r="G187" s="13" t="s">
        <v>21</v>
      </c>
      <c r="H187" s="277"/>
      <c r="I187" s="273"/>
      <c r="J187" s="272"/>
    </row>
    <row r="188" s="267" customFormat="1" ht="15.6" spans="1:10">
      <c r="A188" s="273">
        <v>1</v>
      </c>
      <c r="B188" s="17" t="s">
        <v>26</v>
      </c>
      <c r="C188" s="43"/>
      <c r="D188" s="43" t="s">
        <v>680</v>
      </c>
      <c r="E188" s="43"/>
      <c r="F188" s="43" t="s">
        <v>680</v>
      </c>
      <c r="G188" s="43" t="s">
        <v>682</v>
      </c>
      <c r="H188" s="277"/>
      <c r="I188" s="273"/>
      <c r="J188" s="272"/>
    </row>
    <row r="189" s="267" customFormat="1" ht="15.6" spans="1:10">
      <c r="A189" s="273">
        <v>2</v>
      </c>
      <c r="B189" s="17" t="s">
        <v>748</v>
      </c>
      <c r="C189" s="43"/>
      <c r="D189" s="43"/>
      <c r="E189" s="43"/>
      <c r="F189" s="43"/>
      <c r="G189" s="43" t="s">
        <v>680</v>
      </c>
      <c r="H189" s="277"/>
      <c r="I189" s="273"/>
      <c r="J189" s="272"/>
    </row>
    <row r="190" s="267" customFormat="1" ht="15.6" spans="1:10">
      <c r="A190" s="273"/>
      <c r="B190" s="12" t="s">
        <v>6</v>
      </c>
      <c r="C190" s="13" t="s">
        <v>30</v>
      </c>
      <c r="D190" s="13"/>
      <c r="E190" s="13"/>
      <c r="F190" s="13"/>
      <c r="G190" s="273"/>
      <c r="H190" s="277"/>
      <c r="I190" s="273"/>
      <c r="J190" s="272"/>
    </row>
    <row r="191" s="267" customFormat="1" ht="15.6" spans="1:10">
      <c r="A191" s="273"/>
      <c r="B191" s="15" t="s">
        <v>8</v>
      </c>
      <c r="C191" s="13">
        <v>100</v>
      </c>
      <c r="D191" s="13">
        <v>200</v>
      </c>
      <c r="E191" s="13">
        <v>300</v>
      </c>
      <c r="F191" s="13" t="s">
        <v>31</v>
      </c>
      <c r="G191" s="273"/>
      <c r="H191" s="277"/>
      <c r="I191" s="273"/>
      <c r="J191" s="272"/>
    </row>
    <row r="192" s="267" customFormat="1" ht="15.6" spans="1:10">
      <c r="A192" s="273">
        <v>3</v>
      </c>
      <c r="B192" s="17" t="s">
        <v>32</v>
      </c>
      <c r="C192" s="43"/>
      <c r="D192" s="43"/>
      <c r="E192" s="43" t="s">
        <v>716</v>
      </c>
      <c r="F192" s="43" t="s">
        <v>749</v>
      </c>
      <c r="G192" s="273"/>
      <c r="H192" s="277"/>
      <c r="I192" s="273"/>
      <c r="J192" s="272"/>
    </row>
    <row r="193" s="267" customFormat="1" ht="15.6" spans="1:10">
      <c r="A193" s="273">
        <v>4</v>
      </c>
      <c r="B193" s="17" t="s">
        <v>486</v>
      </c>
      <c r="C193" s="43"/>
      <c r="D193" s="43" t="s">
        <v>683</v>
      </c>
      <c r="E193" s="43"/>
      <c r="F193" s="43"/>
      <c r="G193" s="273"/>
      <c r="H193" s="277"/>
      <c r="I193" s="273"/>
      <c r="J193" s="272"/>
    </row>
    <row r="194" s="267" customFormat="1" ht="15.6" spans="1:10">
      <c r="A194" s="273"/>
      <c r="B194" s="19" t="s">
        <v>6</v>
      </c>
      <c r="C194" s="20" t="s">
        <v>7</v>
      </c>
      <c r="D194" s="20"/>
      <c r="E194" s="20"/>
      <c r="F194" s="273"/>
      <c r="G194" s="273"/>
      <c r="H194" s="277"/>
      <c r="I194" s="273"/>
      <c r="J194" s="272"/>
    </row>
    <row r="195" s="267" customFormat="1" ht="15.6" spans="1:10">
      <c r="A195" s="273"/>
      <c r="B195" s="19"/>
      <c r="C195" s="20"/>
      <c r="D195" s="20"/>
      <c r="E195" s="20"/>
      <c r="F195" s="273"/>
      <c r="G195" s="273"/>
      <c r="H195" s="277"/>
      <c r="I195" s="273"/>
      <c r="J195" s="272"/>
    </row>
    <row r="196" s="267" customFormat="1" ht="15.6" spans="1:10">
      <c r="A196" s="273"/>
      <c r="B196" s="21" t="s">
        <v>8</v>
      </c>
      <c r="C196" s="22" t="s">
        <v>9</v>
      </c>
      <c r="D196" s="22" t="s">
        <v>10</v>
      </c>
      <c r="E196" s="22" t="s">
        <v>11</v>
      </c>
      <c r="F196" s="273"/>
      <c r="G196" s="273"/>
      <c r="H196" s="277"/>
      <c r="I196" s="273"/>
      <c r="J196" s="272"/>
    </row>
    <row r="197" s="267" customFormat="1" ht="15.6" spans="1:10">
      <c r="A197" s="273">
        <v>5</v>
      </c>
      <c r="B197" s="21" t="s">
        <v>63</v>
      </c>
      <c r="C197" s="24"/>
      <c r="D197" s="24" t="s">
        <v>750</v>
      </c>
      <c r="E197" s="24"/>
      <c r="F197" s="273"/>
      <c r="G197" s="273"/>
      <c r="H197" s="277"/>
      <c r="I197" s="273"/>
      <c r="J197" s="272"/>
    </row>
    <row r="198" s="267" customFormat="1" ht="15.6" spans="1:10">
      <c r="A198" s="273">
        <v>6</v>
      </c>
      <c r="B198" s="21" t="s">
        <v>12</v>
      </c>
      <c r="C198" s="24"/>
      <c r="D198" s="24"/>
      <c r="E198" s="24" t="s">
        <v>751</v>
      </c>
      <c r="F198" s="273"/>
      <c r="G198" s="273"/>
      <c r="H198" s="277"/>
      <c r="I198" s="273"/>
      <c r="J198" s="272"/>
    </row>
    <row r="199" s="267" customFormat="1" ht="15.6" spans="1:10">
      <c r="A199" s="273"/>
      <c r="B199" s="25" t="s">
        <v>40</v>
      </c>
      <c r="C199" s="26" t="s">
        <v>46</v>
      </c>
      <c r="D199" s="273"/>
      <c r="E199" s="273"/>
      <c r="F199" s="273"/>
      <c r="G199" s="273"/>
      <c r="H199" s="277"/>
      <c r="I199" s="273"/>
      <c r="J199" s="272"/>
    </row>
    <row r="200" s="267" customFormat="1" ht="15.6" spans="1:10">
      <c r="A200" s="273"/>
      <c r="B200" s="25"/>
      <c r="C200" s="26" t="s">
        <v>47</v>
      </c>
      <c r="D200" s="273"/>
      <c r="E200" s="273"/>
      <c r="F200" s="273"/>
      <c r="G200" s="273"/>
      <c r="H200" s="277"/>
      <c r="I200" s="273"/>
      <c r="J200" s="272"/>
    </row>
    <row r="201" s="267" customFormat="1" ht="15.6" spans="1:10">
      <c r="A201" s="273">
        <v>7</v>
      </c>
      <c r="B201" s="27" t="s">
        <v>112</v>
      </c>
      <c r="C201" s="16" t="s">
        <v>752</v>
      </c>
      <c r="D201" s="273"/>
      <c r="E201" s="273"/>
      <c r="F201" s="273"/>
      <c r="G201" s="273"/>
      <c r="H201" s="277"/>
      <c r="I201" s="273"/>
      <c r="J201" s="272"/>
    </row>
    <row r="202" s="267" customFormat="1" ht="15.6" spans="1:10">
      <c r="A202" s="273">
        <v>8</v>
      </c>
      <c r="B202" s="27" t="s">
        <v>48</v>
      </c>
      <c r="C202" s="16" t="s">
        <v>753</v>
      </c>
      <c r="D202" s="273"/>
      <c r="E202" s="273"/>
      <c r="F202" s="273"/>
      <c r="G202" s="273"/>
      <c r="H202" s="277"/>
      <c r="I202" s="273"/>
      <c r="J202" s="272"/>
    </row>
    <row r="203" s="267" customFormat="1" ht="15.6" spans="1:10">
      <c r="A203" s="273"/>
      <c r="B203" s="25" t="s">
        <v>40</v>
      </c>
      <c r="C203" s="26" t="s">
        <v>194</v>
      </c>
      <c r="D203" s="26"/>
      <c r="E203" s="26"/>
      <c r="F203" s="273"/>
      <c r="G203" s="273"/>
      <c r="H203" s="277"/>
      <c r="I203" s="273"/>
      <c r="J203" s="272"/>
    </row>
    <row r="204" s="267" customFormat="1" ht="31.2" spans="1:10">
      <c r="A204" s="273"/>
      <c r="B204" s="25"/>
      <c r="C204" s="28" t="s">
        <v>195</v>
      </c>
      <c r="D204" s="28" t="s">
        <v>196</v>
      </c>
      <c r="E204" s="28" t="s">
        <v>197</v>
      </c>
      <c r="F204" s="273"/>
      <c r="G204" s="273"/>
      <c r="H204" s="277"/>
      <c r="I204" s="273"/>
      <c r="J204" s="272"/>
    </row>
    <row r="205" s="267" customFormat="1" ht="15.6" spans="1:10">
      <c r="A205" s="273">
        <v>9</v>
      </c>
      <c r="B205" s="27" t="s">
        <v>754</v>
      </c>
      <c r="C205" s="16"/>
      <c r="D205" s="16" t="s">
        <v>755</v>
      </c>
      <c r="E205" s="16"/>
      <c r="F205" s="273"/>
      <c r="G205" s="273"/>
      <c r="H205" s="277"/>
      <c r="I205" s="273"/>
      <c r="J205" s="272"/>
    </row>
    <row r="206" s="267" customFormat="1" ht="46.8" spans="1:10">
      <c r="A206" s="273" t="s">
        <v>756</v>
      </c>
      <c r="B206" s="273"/>
      <c r="C206" s="273"/>
      <c r="D206" s="273"/>
      <c r="E206" s="273"/>
      <c r="F206" s="273"/>
      <c r="G206" s="273"/>
      <c r="H206" s="274" t="s">
        <v>757</v>
      </c>
      <c r="I206" s="275" t="s">
        <v>615</v>
      </c>
    </row>
    <row r="207" s="267" customFormat="1" ht="15.6" spans="1:10">
      <c r="A207" s="276" t="s">
        <v>5</v>
      </c>
      <c r="B207" s="12" t="s">
        <v>6</v>
      </c>
      <c r="C207" s="13" t="s">
        <v>15</v>
      </c>
      <c r="D207" s="13"/>
      <c r="E207" s="13"/>
      <c r="F207" s="13"/>
      <c r="G207" s="13"/>
      <c r="H207" s="277"/>
      <c r="I207" s="273"/>
      <c r="J207" s="272"/>
    </row>
    <row r="208" s="267" customFormat="1" ht="15.6" spans="1:10">
      <c r="A208" s="273"/>
      <c r="B208" s="15" t="s">
        <v>16</v>
      </c>
      <c r="C208" s="13" t="s">
        <v>17</v>
      </c>
      <c r="D208" s="13" t="s">
        <v>18</v>
      </c>
      <c r="E208" s="13" t="s">
        <v>19</v>
      </c>
      <c r="F208" s="13" t="s">
        <v>20</v>
      </c>
      <c r="G208" s="13" t="s">
        <v>21</v>
      </c>
      <c r="H208" s="277"/>
      <c r="I208" s="273"/>
      <c r="J208" s="272"/>
    </row>
    <row r="209" s="267" customFormat="1" ht="15.6" spans="1:10">
      <c r="A209" s="273">
        <v>1</v>
      </c>
      <c r="B209" s="15" t="s">
        <v>115</v>
      </c>
      <c r="C209" s="43"/>
      <c r="D209" s="43"/>
      <c r="E209" s="43" t="s">
        <v>680</v>
      </c>
      <c r="F209" s="43"/>
      <c r="G209" s="43"/>
      <c r="H209" s="277"/>
      <c r="I209" s="273"/>
      <c r="J209" s="272"/>
    </row>
    <row r="210" s="267" customFormat="1" ht="15.6" spans="1:10">
      <c r="A210" s="273"/>
      <c r="B210" s="12" t="s">
        <v>6</v>
      </c>
      <c r="C210" s="13" t="s">
        <v>24</v>
      </c>
      <c r="D210" s="13"/>
      <c r="E210" s="13"/>
      <c r="F210" s="13"/>
      <c r="G210" s="13"/>
      <c r="H210" s="277"/>
      <c r="I210" s="273"/>
      <c r="J210" s="272"/>
    </row>
    <row r="211" s="267" customFormat="1" ht="15.6" spans="1:10">
      <c r="A211" s="273"/>
      <c r="B211" s="15" t="s">
        <v>16</v>
      </c>
      <c r="C211" s="13" t="s">
        <v>17</v>
      </c>
      <c r="D211" s="13" t="s">
        <v>18</v>
      </c>
      <c r="E211" s="13" t="s">
        <v>19</v>
      </c>
      <c r="F211" s="13" t="s">
        <v>20</v>
      </c>
      <c r="G211" s="13" t="s">
        <v>21</v>
      </c>
      <c r="H211" s="277"/>
      <c r="I211" s="273"/>
      <c r="J211" s="272"/>
    </row>
    <row r="212" s="267" customFormat="1" ht="15.6" spans="1:10">
      <c r="A212" s="273">
        <v>2</v>
      </c>
      <c r="B212" s="17" t="s">
        <v>61</v>
      </c>
      <c r="C212" s="43" t="s">
        <v>683</v>
      </c>
      <c r="D212" s="43"/>
      <c r="E212" s="43"/>
      <c r="F212" s="43"/>
      <c r="G212" s="43"/>
      <c r="H212" s="277"/>
      <c r="I212" s="273"/>
      <c r="J212" s="272"/>
    </row>
    <row r="213" s="267" customFormat="1" ht="15.6" spans="1:10">
      <c r="A213" s="273"/>
      <c r="B213" s="12" t="s">
        <v>6</v>
      </c>
      <c r="C213" s="13" t="s">
        <v>30</v>
      </c>
      <c r="D213" s="13"/>
      <c r="E213" s="13"/>
      <c r="F213" s="13"/>
      <c r="G213" s="273"/>
      <c r="H213" s="277"/>
      <c r="I213" s="273"/>
      <c r="J213" s="272"/>
    </row>
    <row r="214" s="267" customFormat="1" ht="15.6" spans="1:10">
      <c r="A214" s="273"/>
      <c r="B214" s="15" t="s">
        <v>8</v>
      </c>
      <c r="C214" s="13">
        <v>100</v>
      </c>
      <c r="D214" s="13">
        <v>200</v>
      </c>
      <c r="E214" s="13">
        <v>300</v>
      </c>
      <c r="F214" s="13" t="s">
        <v>31</v>
      </c>
      <c r="G214" s="273"/>
      <c r="H214" s="277"/>
      <c r="I214" s="273"/>
      <c r="J214" s="272"/>
    </row>
    <row r="215" s="267" customFormat="1" ht="15.6" spans="1:10">
      <c r="A215" s="273">
        <v>3</v>
      </c>
      <c r="B215" s="17" t="s">
        <v>32</v>
      </c>
      <c r="C215" s="43"/>
      <c r="D215" s="43"/>
      <c r="E215" s="43" t="s">
        <v>678</v>
      </c>
      <c r="F215" s="43" t="s">
        <v>758</v>
      </c>
      <c r="G215" s="273"/>
      <c r="H215" s="277"/>
      <c r="I215" s="273"/>
      <c r="J215" s="272"/>
    </row>
    <row r="216" s="267" customFormat="1" ht="15.6" spans="1:10">
      <c r="A216" s="273">
        <v>4</v>
      </c>
      <c r="B216" s="17" t="s">
        <v>91</v>
      </c>
      <c r="C216" s="43"/>
      <c r="D216" s="43" t="s">
        <v>680</v>
      </c>
      <c r="E216" s="43"/>
      <c r="F216" s="43"/>
      <c r="G216" s="273"/>
      <c r="H216" s="277"/>
      <c r="I216" s="273"/>
      <c r="J216" s="272"/>
    </row>
    <row r="217" s="267" customFormat="1" ht="15.6" spans="1:10">
      <c r="A217" s="273"/>
      <c r="B217" s="12" t="s">
        <v>6</v>
      </c>
      <c r="C217" s="13" t="s">
        <v>35</v>
      </c>
      <c r="D217" s="13"/>
      <c r="E217" s="13"/>
      <c r="F217" s="13"/>
      <c r="G217" s="273"/>
      <c r="H217" s="277"/>
      <c r="I217" s="273"/>
      <c r="J217" s="272"/>
    </row>
    <row r="218" s="267" customFormat="1" ht="15.6" spans="1:10">
      <c r="A218" s="273"/>
      <c r="B218" s="15" t="s">
        <v>8</v>
      </c>
      <c r="C218" s="13">
        <v>100</v>
      </c>
      <c r="D218" s="13">
        <v>200</v>
      </c>
      <c r="E218" s="13">
        <v>300</v>
      </c>
      <c r="F218" s="13" t="s">
        <v>31</v>
      </c>
      <c r="G218" s="273"/>
      <c r="H218" s="277"/>
      <c r="I218" s="273"/>
      <c r="J218" s="272"/>
    </row>
    <row r="219" s="267" customFormat="1" ht="15.6" spans="1:10">
      <c r="A219" s="273">
        <v>5</v>
      </c>
      <c r="B219" s="17" t="s">
        <v>68</v>
      </c>
      <c r="C219" s="43"/>
      <c r="D219" s="43"/>
      <c r="E219" s="43"/>
      <c r="F219" s="43" t="s">
        <v>682</v>
      </c>
      <c r="G219" s="273"/>
      <c r="H219" s="277"/>
      <c r="I219" s="273"/>
      <c r="J219" s="272"/>
    </row>
    <row r="220" s="267" customFormat="1" ht="15.6" spans="1:10">
      <c r="A220" s="273"/>
      <c r="B220" s="25" t="s">
        <v>40</v>
      </c>
      <c r="C220" s="26" t="s">
        <v>46</v>
      </c>
      <c r="D220" s="273"/>
      <c r="E220" s="273"/>
      <c r="F220" s="273"/>
      <c r="G220" s="273"/>
      <c r="H220" s="277"/>
      <c r="I220" s="273"/>
      <c r="J220" s="272"/>
    </row>
    <row r="221" s="267" customFormat="1" ht="15.6" spans="1:10">
      <c r="A221" s="273"/>
      <c r="B221" s="25"/>
      <c r="C221" s="26" t="s">
        <v>47</v>
      </c>
      <c r="D221" s="273"/>
      <c r="E221" s="273"/>
      <c r="F221" s="273"/>
      <c r="G221" s="273"/>
      <c r="H221" s="277"/>
      <c r="I221" s="273"/>
      <c r="J221" s="272"/>
    </row>
    <row r="222" s="267" customFormat="1" ht="15.6" spans="1:10">
      <c r="A222" s="273">
        <v>6</v>
      </c>
      <c r="B222" s="27" t="s">
        <v>112</v>
      </c>
      <c r="C222" s="16" t="s">
        <v>759</v>
      </c>
      <c r="D222" s="273"/>
      <c r="E222" s="273"/>
      <c r="F222" s="273"/>
      <c r="G222" s="273"/>
      <c r="H222" s="277"/>
      <c r="I222" s="273"/>
      <c r="J222" s="272"/>
    </row>
    <row r="223" s="267" customFormat="1" ht="15.6" spans="1:10">
      <c r="A223" s="273">
        <v>7</v>
      </c>
      <c r="B223" s="27" t="s">
        <v>48</v>
      </c>
      <c r="C223" s="16" t="s">
        <v>760</v>
      </c>
      <c r="D223" s="273"/>
      <c r="E223" s="273"/>
      <c r="F223" s="273"/>
      <c r="G223" s="273"/>
      <c r="H223" s="277"/>
      <c r="I223" s="273"/>
      <c r="J223" s="272"/>
    </row>
    <row r="224" s="267" customFormat="1" ht="15.6" spans="1:10">
      <c r="A224" s="273"/>
      <c r="B224" s="12" t="s">
        <v>6</v>
      </c>
      <c r="C224" s="26" t="s">
        <v>49</v>
      </c>
      <c r="D224" s="26"/>
      <c r="E224" s="26"/>
      <c r="F224" s="273"/>
      <c r="G224" s="273"/>
      <c r="H224" s="277"/>
      <c r="I224" s="273"/>
      <c r="J224" s="272"/>
    </row>
    <row r="225" s="267" customFormat="1" ht="15.6" spans="1:10">
      <c r="A225" s="273"/>
      <c r="B225" s="15" t="s">
        <v>50</v>
      </c>
      <c r="C225" s="26">
        <v>100</v>
      </c>
      <c r="D225" s="26">
        <v>200</v>
      </c>
      <c r="E225" s="26" t="s">
        <v>51</v>
      </c>
      <c r="F225" s="273"/>
      <c r="G225" s="273"/>
      <c r="H225" s="277"/>
      <c r="I225" s="273"/>
      <c r="J225" s="272"/>
    </row>
    <row r="226" s="267" customFormat="1" ht="15.6" spans="1:10">
      <c r="A226" s="273">
        <v>8</v>
      </c>
      <c r="B226" s="17" t="s">
        <v>52</v>
      </c>
      <c r="C226" s="43"/>
      <c r="D226" s="43" t="s">
        <v>682</v>
      </c>
      <c r="E226" s="43"/>
      <c r="F226" s="273"/>
      <c r="G226" s="273"/>
      <c r="H226" s="277"/>
      <c r="I226" s="273"/>
      <c r="J226" s="272"/>
    </row>
    <row r="227" s="267" customFormat="1" ht="15.6" spans="1:10">
      <c r="A227" s="273">
        <v>9</v>
      </c>
      <c r="B227" s="17" t="s">
        <v>53</v>
      </c>
      <c r="C227" s="43"/>
      <c r="D227" s="43" t="s">
        <v>679</v>
      </c>
      <c r="E227" s="43"/>
      <c r="F227" s="273"/>
      <c r="G227" s="273"/>
      <c r="H227" s="277"/>
      <c r="I227" s="273"/>
      <c r="J227" s="272"/>
    </row>
    <row r="228" s="267" customFormat="1" ht="15.6" spans="1:10">
      <c r="A228" s="273">
        <v>10</v>
      </c>
      <c r="B228" s="17" t="s">
        <v>55</v>
      </c>
      <c r="C228" s="43"/>
      <c r="D228" s="43" t="s">
        <v>678</v>
      </c>
      <c r="E228" s="43" t="s">
        <v>679</v>
      </c>
      <c r="F228" s="273"/>
      <c r="G228" s="273"/>
      <c r="H228" s="277"/>
      <c r="I228" s="273"/>
      <c r="J228" s="272"/>
    </row>
    <row r="229" s="267" customFormat="1" ht="46.8" spans="1:10">
      <c r="A229" s="273" t="s">
        <v>761</v>
      </c>
      <c r="B229" s="273"/>
      <c r="C229" s="273"/>
      <c r="D229" s="273"/>
      <c r="E229" s="273"/>
      <c r="F229" s="273"/>
      <c r="G229" s="273"/>
      <c r="H229" s="274" t="s">
        <v>762</v>
      </c>
      <c r="I229" s="275" t="s">
        <v>615</v>
      </c>
    </row>
    <row r="230" s="267" customFormat="1" ht="15.6" spans="1:10">
      <c r="A230" s="276" t="s">
        <v>5</v>
      </c>
      <c r="B230" s="12" t="s">
        <v>6</v>
      </c>
      <c r="C230" s="13" t="s">
        <v>15</v>
      </c>
      <c r="D230" s="13"/>
      <c r="E230" s="13"/>
      <c r="F230" s="13"/>
      <c r="G230" s="13"/>
      <c r="H230" s="277"/>
      <c r="I230" s="273"/>
      <c r="J230" s="272"/>
    </row>
    <row r="231" s="267" customFormat="1" ht="15.6" spans="1:10">
      <c r="A231" s="273"/>
      <c r="B231" s="15" t="s">
        <v>16</v>
      </c>
      <c r="C231" s="13" t="s">
        <v>17</v>
      </c>
      <c r="D231" s="13" t="s">
        <v>18</v>
      </c>
      <c r="E231" s="13" t="s">
        <v>19</v>
      </c>
      <c r="F231" s="13" t="s">
        <v>20</v>
      </c>
      <c r="G231" s="13" t="s">
        <v>21</v>
      </c>
      <c r="H231" s="277"/>
      <c r="I231" s="273"/>
      <c r="J231" s="272"/>
    </row>
    <row r="232" s="267" customFormat="1" ht="15.6" spans="1:10">
      <c r="A232" s="273">
        <v>1</v>
      </c>
      <c r="B232" s="15" t="s">
        <v>58</v>
      </c>
      <c r="C232" s="43"/>
      <c r="D232" s="43" t="s">
        <v>679</v>
      </c>
      <c r="E232" s="43" t="s">
        <v>678</v>
      </c>
      <c r="F232" s="43"/>
      <c r="G232" s="43"/>
      <c r="H232" s="277"/>
      <c r="I232" s="273"/>
      <c r="J232" s="272"/>
    </row>
    <row r="233" s="267" customFormat="1" ht="15.6" spans="1:10">
      <c r="A233" s="273">
        <v>2</v>
      </c>
      <c r="B233" s="15" t="s">
        <v>59</v>
      </c>
      <c r="C233" s="43" t="s">
        <v>682</v>
      </c>
      <c r="D233" s="43"/>
      <c r="E233" s="43"/>
      <c r="F233" s="43"/>
      <c r="G233" s="43"/>
      <c r="H233" s="277"/>
      <c r="I233" s="273"/>
      <c r="J233" s="272"/>
    </row>
    <row r="234" s="267" customFormat="1" ht="15.6" spans="1:10">
      <c r="A234" s="273">
        <v>3</v>
      </c>
      <c r="B234" s="15" t="s">
        <v>22</v>
      </c>
      <c r="C234" s="43" t="s">
        <v>680</v>
      </c>
      <c r="D234" s="43"/>
      <c r="E234" s="43"/>
      <c r="F234" s="43"/>
      <c r="G234" s="43"/>
      <c r="H234" s="277"/>
      <c r="I234" s="273"/>
      <c r="J234" s="272"/>
    </row>
    <row r="235" s="267" customFormat="1" ht="15.6" spans="1:10">
      <c r="A235" s="273">
        <v>4</v>
      </c>
      <c r="B235" s="15" t="s">
        <v>89</v>
      </c>
      <c r="C235" s="43"/>
      <c r="D235" s="43"/>
      <c r="E235" s="43" t="s">
        <v>680</v>
      </c>
      <c r="F235" s="43"/>
      <c r="G235" s="43" t="s">
        <v>680</v>
      </c>
      <c r="H235" s="277"/>
      <c r="I235" s="273"/>
      <c r="J235" s="272"/>
    </row>
    <row r="236" s="267" customFormat="1" ht="15.6" spans="1:10">
      <c r="A236" s="273"/>
      <c r="B236" s="12" t="s">
        <v>6</v>
      </c>
      <c r="C236" s="13" t="s">
        <v>24</v>
      </c>
      <c r="D236" s="13"/>
      <c r="E236" s="13"/>
      <c r="F236" s="13"/>
      <c r="G236" s="13"/>
      <c r="H236" s="277"/>
      <c r="I236" s="273"/>
      <c r="J236" s="272"/>
    </row>
    <row r="237" s="267" customFormat="1" ht="15.6" spans="1:10">
      <c r="A237" s="273"/>
      <c r="B237" s="15" t="s">
        <v>16</v>
      </c>
      <c r="C237" s="13" t="s">
        <v>17</v>
      </c>
      <c r="D237" s="13" t="s">
        <v>18</v>
      </c>
      <c r="E237" s="13" t="s">
        <v>19</v>
      </c>
      <c r="F237" s="13" t="s">
        <v>20</v>
      </c>
      <c r="G237" s="13" t="s">
        <v>21</v>
      </c>
      <c r="H237" s="277"/>
      <c r="I237" s="273"/>
      <c r="J237" s="272"/>
    </row>
    <row r="238" s="267" customFormat="1" ht="15.6" spans="1:10">
      <c r="A238" s="273">
        <v>5</v>
      </c>
      <c r="B238" s="17" t="s">
        <v>124</v>
      </c>
      <c r="C238" s="43"/>
      <c r="D238" s="43" t="s">
        <v>680</v>
      </c>
      <c r="E238" s="43" t="s">
        <v>682</v>
      </c>
      <c r="F238" s="43" t="s">
        <v>679</v>
      </c>
      <c r="G238" s="43" t="s">
        <v>680</v>
      </c>
      <c r="H238" s="277"/>
      <c r="I238" s="273"/>
      <c r="J238" s="272"/>
    </row>
    <row r="239" s="267" customFormat="1" ht="15.6" spans="1:10">
      <c r="A239" s="273"/>
      <c r="B239" s="12" t="s">
        <v>6</v>
      </c>
      <c r="C239" s="13" t="s">
        <v>30</v>
      </c>
      <c r="D239" s="13"/>
      <c r="E239" s="13"/>
      <c r="F239" s="13"/>
      <c r="G239" s="273"/>
      <c r="H239" s="277"/>
      <c r="I239" s="273"/>
      <c r="J239" s="272"/>
    </row>
    <row r="240" s="267" customFormat="1" ht="15.6" spans="1:10">
      <c r="A240" s="273"/>
      <c r="B240" s="15" t="s">
        <v>8</v>
      </c>
      <c r="C240" s="13">
        <v>100</v>
      </c>
      <c r="D240" s="13">
        <v>200</v>
      </c>
      <c r="E240" s="13">
        <v>300</v>
      </c>
      <c r="F240" s="13" t="s">
        <v>31</v>
      </c>
      <c r="G240" s="273"/>
      <c r="H240" s="277"/>
      <c r="I240" s="273"/>
      <c r="J240" s="272"/>
    </row>
    <row r="241" s="267" customFormat="1" ht="15.6" spans="1:10">
      <c r="A241" s="273">
        <v>6</v>
      </c>
      <c r="B241" s="17" t="s">
        <v>63</v>
      </c>
      <c r="C241" s="43" t="s">
        <v>678</v>
      </c>
      <c r="D241" s="43" t="s">
        <v>684</v>
      </c>
      <c r="E241" s="43"/>
      <c r="F241" s="43"/>
      <c r="G241" s="273"/>
      <c r="H241" s="277"/>
      <c r="I241" s="273"/>
      <c r="J241" s="272"/>
    </row>
    <row r="242" s="267" customFormat="1" ht="15.6" spans="1:10">
      <c r="A242" s="273">
        <v>7</v>
      </c>
      <c r="B242" s="17" t="s">
        <v>32</v>
      </c>
      <c r="C242" s="43"/>
      <c r="D242" s="43" t="s">
        <v>680</v>
      </c>
      <c r="E242" s="43" t="s">
        <v>679</v>
      </c>
      <c r="F242" s="43" t="s">
        <v>763</v>
      </c>
      <c r="G242" s="273"/>
      <c r="H242" s="277"/>
      <c r="I242" s="273"/>
      <c r="J242" s="272"/>
    </row>
    <row r="243" s="267" customFormat="1" ht="15.6" spans="1:10">
      <c r="A243" s="273"/>
      <c r="B243" s="12" t="s">
        <v>6</v>
      </c>
      <c r="C243" s="13" t="s">
        <v>35</v>
      </c>
      <c r="D243" s="13"/>
      <c r="E243" s="13"/>
      <c r="F243" s="13"/>
      <c r="G243" s="273"/>
      <c r="H243" s="277"/>
      <c r="I243" s="273"/>
      <c r="J243" s="272"/>
    </row>
    <row r="244" s="267" customFormat="1" ht="15.6" spans="1:10">
      <c r="A244" s="273"/>
      <c r="B244" s="15" t="s">
        <v>8</v>
      </c>
      <c r="C244" s="13">
        <v>100</v>
      </c>
      <c r="D244" s="13">
        <v>200</v>
      </c>
      <c r="E244" s="13">
        <v>300</v>
      </c>
      <c r="F244" s="13" t="s">
        <v>31</v>
      </c>
      <c r="G244" s="273"/>
      <c r="H244" s="277"/>
      <c r="I244" s="273"/>
      <c r="J244" s="272"/>
    </row>
    <row r="245" s="267" customFormat="1" ht="15.6" spans="1:10">
      <c r="A245" s="273">
        <v>8</v>
      </c>
      <c r="B245" s="17" t="s">
        <v>68</v>
      </c>
      <c r="C245" s="43"/>
      <c r="D245" s="43"/>
      <c r="E245" s="43"/>
      <c r="F245" s="43" t="s">
        <v>764</v>
      </c>
      <c r="G245" s="273"/>
      <c r="H245" s="277"/>
      <c r="I245" s="273"/>
      <c r="J245" s="272"/>
    </row>
    <row r="246" s="267" customFormat="1" ht="15.6" spans="1:10">
      <c r="A246" s="273">
        <v>9</v>
      </c>
      <c r="B246" s="17" t="s">
        <v>765</v>
      </c>
      <c r="C246" s="43"/>
      <c r="D246" s="43" t="s">
        <v>706</v>
      </c>
      <c r="E246" s="43"/>
      <c r="F246" s="43"/>
      <c r="G246" s="273"/>
      <c r="H246" s="277"/>
      <c r="I246" s="273"/>
      <c r="J246" s="272"/>
    </row>
    <row r="247" s="267" customFormat="1" ht="15.6" spans="1:10">
      <c r="A247" s="273">
        <v>10</v>
      </c>
      <c r="B247" s="17" t="s">
        <v>97</v>
      </c>
      <c r="C247" s="43"/>
      <c r="D247" s="43" t="s">
        <v>680</v>
      </c>
      <c r="E247" s="43"/>
      <c r="F247" s="43"/>
      <c r="G247" s="273"/>
      <c r="H247" s="277"/>
      <c r="I247" s="273"/>
      <c r="J247" s="272"/>
    </row>
    <row r="248" s="267" customFormat="1" ht="15.6" spans="1:10">
      <c r="A248" s="273">
        <v>11</v>
      </c>
      <c r="B248" s="17" t="s">
        <v>142</v>
      </c>
      <c r="C248" s="43"/>
      <c r="D248" s="43"/>
      <c r="E248" s="43"/>
      <c r="F248" s="43" t="s">
        <v>678</v>
      </c>
      <c r="G248" s="273"/>
      <c r="H248" s="277"/>
      <c r="I248" s="273"/>
      <c r="J248" s="272"/>
    </row>
    <row r="249" s="267" customFormat="1" ht="15.6" spans="1:10">
      <c r="A249" s="273">
        <v>12</v>
      </c>
      <c r="B249" s="17" t="s">
        <v>69</v>
      </c>
      <c r="C249" s="43"/>
      <c r="D249" s="43" t="s">
        <v>680</v>
      </c>
      <c r="E249" s="43"/>
      <c r="F249" s="43"/>
      <c r="G249" s="273"/>
      <c r="H249" s="277"/>
      <c r="I249" s="273"/>
      <c r="J249" s="272"/>
    </row>
    <row r="250" s="267" customFormat="1" ht="15.6" spans="1:10">
      <c r="A250" s="273"/>
      <c r="B250" s="19" t="s">
        <v>6</v>
      </c>
      <c r="C250" s="20" t="s">
        <v>37</v>
      </c>
      <c r="D250" s="20"/>
      <c r="E250" s="20"/>
      <c r="F250" s="20" t="s">
        <v>7</v>
      </c>
      <c r="G250" s="20"/>
      <c r="H250" s="20"/>
      <c r="I250" s="273"/>
      <c r="J250" s="272"/>
    </row>
    <row r="251" s="267" customFormat="1" ht="15.6" spans="1:10">
      <c r="A251" s="273"/>
      <c r="B251" s="19"/>
      <c r="C251" s="20"/>
      <c r="D251" s="20"/>
      <c r="E251" s="20"/>
      <c r="F251" s="20"/>
      <c r="G251" s="20"/>
      <c r="H251" s="20"/>
      <c r="I251" s="273"/>
      <c r="J251" s="272"/>
    </row>
    <row r="252" s="267" customFormat="1" ht="15.6" spans="1:10">
      <c r="A252" s="273"/>
      <c r="B252" s="21" t="s">
        <v>8</v>
      </c>
      <c r="C252" s="22" t="s">
        <v>9</v>
      </c>
      <c r="D252" s="22" t="s">
        <v>10</v>
      </c>
      <c r="E252" s="22" t="s">
        <v>11</v>
      </c>
      <c r="F252" s="22" t="s">
        <v>9</v>
      </c>
      <c r="G252" s="22" t="s">
        <v>10</v>
      </c>
      <c r="H252" s="32" t="s">
        <v>11</v>
      </c>
      <c r="I252" s="273"/>
      <c r="J252" s="272"/>
    </row>
    <row r="253" s="267" customFormat="1" ht="15.6" spans="1:10">
      <c r="A253" s="273">
        <v>13</v>
      </c>
      <c r="B253" s="21" t="s">
        <v>118</v>
      </c>
      <c r="C253" s="24"/>
      <c r="D253" s="24"/>
      <c r="E253" s="24"/>
      <c r="F253" s="24"/>
      <c r="G253" s="24" t="s">
        <v>766</v>
      </c>
      <c r="H253" s="24"/>
      <c r="I253" s="273"/>
      <c r="J253" s="272"/>
    </row>
    <row r="254" s="267" customFormat="1" ht="15.6" spans="1:10">
      <c r="A254" s="273">
        <v>14</v>
      </c>
      <c r="B254" s="21" t="s">
        <v>91</v>
      </c>
      <c r="C254" s="24"/>
      <c r="D254" s="24"/>
      <c r="E254" s="24"/>
      <c r="F254" s="24" t="s">
        <v>767</v>
      </c>
      <c r="G254" s="24"/>
      <c r="H254" s="24"/>
      <c r="I254" s="273"/>
      <c r="J254" s="272"/>
    </row>
    <row r="255" s="267" customFormat="1" ht="15.6" spans="1:10">
      <c r="A255" s="273">
        <v>15</v>
      </c>
      <c r="B255" s="21" t="s">
        <v>349</v>
      </c>
      <c r="C255" s="24"/>
      <c r="D255" s="24" t="s">
        <v>768</v>
      </c>
      <c r="E255" s="24"/>
      <c r="F255" s="24"/>
      <c r="G255" s="24"/>
      <c r="H255" s="24"/>
      <c r="I255" s="273"/>
      <c r="J255" s="272"/>
    </row>
    <row r="256" s="267" customFormat="1" ht="15.6" spans="1:10">
      <c r="A256" s="273"/>
      <c r="B256" s="25" t="s">
        <v>40</v>
      </c>
      <c r="C256" s="26" t="s">
        <v>46</v>
      </c>
      <c r="D256" s="273"/>
      <c r="E256" s="273"/>
      <c r="F256" s="273"/>
      <c r="G256" s="273"/>
      <c r="H256" s="277"/>
      <c r="I256" s="273"/>
      <c r="J256" s="272"/>
    </row>
    <row r="257" s="267" customFormat="1" ht="15.6" spans="1:10">
      <c r="A257" s="273"/>
      <c r="B257" s="25"/>
      <c r="C257" s="26" t="s">
        <v>47</v>
      </c>
      <c r="D257" s="273"/>
      <c r="E257" s="273"/>
      <c r="F257" s="273"/>
      <c r="G257" s="273"/>
      <c r="H257" s="277"/>
      <c r="I257" s="273"/>
      <c r="J257" s="272"/>
    </row>
    <row r="258" s="267" customFormat="1" ht="15.6" spans="1:10">
      <c r="A258" s="273">
        <v>16</v>
      </c>
      <c r="B258" s="27" t="s">
        <v>48</v>
      </c>
      <c r="C258" s="16">
        <v>634.4</v>
      </c>
      <c r="D258" s="273"/>
      <c r="E258" s="273"/>
      <c r="F258" s="273"/>
      <c r="G258" s="273"/>
      <c r="H258" s="277"/>
      <c r="I258" s="273"/>
      <c r="J258" s="272"/>
    </row>
    <row r="259" s="267" customFormat="1" ht="46.8" spans="1:10">
      <c r="A259" s="273" t="s">
        <v>769</v>
      </c>
      <c r="B259" s="273"/>
      <c r="C259" s="273"/>
      <c r="D259" s="273"/>
      <c r="E259" s="273"/>
      <c r="F259" s="273"/>
      <c r="G259" s="273"/>
      <c r="H259" s="274" t="s">
        <v>770</v>
      </c>
      <c r="I259" s="275" t="s">
        <v>615</v>
      </c>
    </row>
    <row r="260" s="267" customFormat="1" ht="15.6" spans="1:10">
      <c r="A260" s="276" t="s">
        <v>5</v>
      </c>
      <c r="B260" s="19" t="s">
        <v>6</v>
      </c>
      <c r="C260" s="20" t="s">
        <v>7</v>
      </c>
      <c r="D260" s="20"/>
      <c r="E260" s="20"/>
      <c r="F260" s="273"/>
      <c r="G260" s="273"/>
      <c r="H260" s="277"/>
      <c r="I260" s="273"/>
      <c r="J260" s="272"/>
    </row>
    <row r="261" s="267" customFormat="1" ht="15.6" spans="1:10">
      <c r="A261" s="273"/>
      <c r="B261" s="19"/>
      <c r="C261" s="20"/>
      <c r="D261" s="20"/>
      <c r="E261" s="20"/>
      <c r="F261" s="273"/>
      <c r="G261" s="273"/>
      <c r="H261" s="277"/>
      <c r="I261" s="273"/>
      <c r="J261" s="272"/>
    </row>
    <row r="262" s="267" customFormat="1" ht="15.6" spans="1:10">
      <c r="A262" s="273"/>
      <c r="B262" s="21" t="s">
        <v>8</v>
      </c>
      <c r="C262" s="22" t="s">
        <v>9</v>
      </c>
      <c r="D262" s="22" t="s">
        <v>10</v>
      </c>
      <c r="E262" s="22" t="s">
        <v>11</v>
      </c>
      <c r="F262" s="273"/>
      <c r="G262" s="273"/>
      <c r="H262" s="277"/>
      <c r="I262" s="273"/>
      <c r="J262" s="272"/>
    </row>
    <row r="263" s="267" customFormat="1" ht="15.6" spans="1:10">
      <c r="A263" s="273">
        <v>1</v>
      </c>
      <c r="B263" s="21" t="s">
        <v>38</v>
      </c>
      <c r="C263" s="24" t="s">
        <v>771</v>
      </c>
      <c r="D263" s="24" t="s">
        <v>772</v>
      </c>
      <c r="E263" s="24"/>
      <c r="F263" s="273"/>
      <c r="G263" s="273"/>
      <c r="H263" s="277"/>
      <c r="I263" s="273"/>
      <c r="J263" s="272"/>
    </row>
    <row r="264" s="267" customFormat="1" ht="15.6" spans="1:10">
      <c r="A264" s="273"/>
      <c r="B264" s="25" t="s">
        <v>40</v>
      </c>
      <c r="C264" s="26" t="s">
        <v>46</v>
      </c>
      <c r="D264" s="273"/>
      <c r="E264" s="273"/>
      <c r="F264" s="273"/>
      <c r="G264" s="273"/>
      <c r="H264" s="277"/>
      <c r="I264" s="273"/>
      <c r="J264" s="272"/>
    </row>
    <row r="265" s="267" customFormat="1" ht="15.6" spans="1:10">
      <c r="A265" s="273"/>
      <c r="B265" s="25"/>
      <c r="C265" s="26" t="s">
        <v>47</v>
      </c>
      <c r="D265" s="273"/>
      <c r="E265" s="273"/>
      <c r="F265" s="273"/>
      <c r="G265" s="273"/>
      <c r="H265" s="277"/>
      <c r="I265" s="273"/>
      <c r="J265" s="272"/>
    </row>
    <row r="266" s="267" customFormat="1" ht="15.6" spans="1:10">
      <c r="A266" s="273">
        <v>2</v>
      </c>
      <c r="B266" s="27" t="s">
        <v>48</v>
      </c>
      <c r="C266" s="16" t="s">
        <v>773</v>
      </c>
      <c r="D266" s="273"/>
      <c r="E266" s="273"/>
      <c r="F266" s="273"/>
      <c r="G266" s="273"/>
      <c r="H266" s="277"/>
      <c r="I266" s="273"/>
      <c r="J266" s="272"/>
    </row>
    <row r="267" s="267" customFormat="1" ht="15.6" spans="1:10">
      <c r="A267" s="273"/>
      <c r="B267" s="12" t="s">
        <v>6</v>
      </c>
      <c r="C267" s="26" t="s">
        <v>49</v>
      </c>
      <c r="D267" s="26"/>
      <c r="E267" s="26"/>
      <c r="F267" s="273"/>
      <c r="G267" s="273"/>
      <c r="H267" s="277"/>
      <c r="I267" s="273"/>
      <c r="J267" s="272"/>
    </row>
    <row r="268" s="267" customFormat="1" ht="15.6" spans="1:10">
      <c r="A268" s="273"/>
      <c r="B268" s="15" t="s">
        <v>50</v>
      </c>
      <c r="C268" s="26">
        <v>100</v>
      </c>
      <c r="D268" s="26">
        <v>200</v>
      </c>
      <c r="E268" s="26" t="s">
        <v>51</v>
      </c>
      <c r="F268" s="273"/>
      <c r="G268" s="273"/>
      <c r="H268" s="277"/>
      <c r="I268" s="273"/>
      <c r="J268" s="272"/>
    </row>
    <row r="269" s="267" customFormat="1" ht="15.6" spans="1:10">
      <c r="A269" s="273">
        <v>3</v>
      </c>
      <c r="B269" s="17" t="s">
        <v>137</v>
      </c>
      <c r="C269" s="43"/>
      <c r="D269" s="43" t="s">
        <v>680</v>
      </c>
      <c r="E269" s="43" t="s">
        <v>774</v>
      </c>
      <c r="F269" s="273"/>
      <c r="G269" s="273"/>
      <c r="H269" s="277"/>
      <c r="I269" s="273"/>
      <c r="J269" s="272"/>
    </row>
    <row r="270" s="267" customFormat="1" ht="46.8" spans="1:10">
      <c r="A270" s="273" t="s">
        <v>775</v>
      </c>
      <c r="B270" s="273"/>
      <c r="C270" s="273"/>
      <c r="D270" s="273"/>
      <c r="E270" s="273"/>
      <c r="F270" s="273"/>
      <c r="G270" s="273"/>
      <c r="H270" s="274" t="s">
        <v>776</v>
      </c>
      <c r="I270" s="275" t="s">
        <v>615</v>
      </c>
    </row>
    <row r="271" s="267" customFormat="1" ht="15.6" spans="1:10">
      <c r="A271" s="276" t="s">
        <v>5</v>
      </c>
      <c r="B271" s="19" t="s">
        <v>6</v>
      </c>
      <c r="C271" s="20" t="s">
        <v>37</v>
      </c>
      <c r="D271" s="20"/>
      <c r="E271" s="20"/>
      <c r="F271" s="20" t="s">
        <v>7</v>
      </c>
      <c r="G271" s="20"/>
      <c r="H271" s="20"/>
      <c r="I271" s="273"/>
      <c r="J271" s="272"/>
    </row>
    <row r="272" s="267" customFormat="1" ht="15.6" spans="1:10">
      <c r="A272" s="273"/>
      <c r="B272" s="19"/>
      <c r="C272" s="20"/>
      <c r="D272" s="20"/>
      <c r="E272" s="20"/>
      <c r="F272" s="20"/>
      <c r="G272" s="20"/>
      <c r="H272" s="20"/>
      <c r="I272" s="273"/>
      <c r="J272" s="272"/>
    </row>
    <row r="273" s="267" customFormat="1" ht="15.6" spans="1:10">
      <c r="A273" s="273"/>
      <c r="B273" s="21" t="s">
        <v>8</v>
      </c>
      <c r="C273" s="22" t="s">
        <v>9</v>
      </c>
      <c r="D273" s="22" t="s">
        <v>10</v>
      </c>
      <c r="E273" s="22" t="s">
        <v>11</v>
      </c>
      <c r="F273" s="22" t="s">
        <v>9</v>
      </c>
      <c r="G273" s="22" t="s">
        <v>10</v>
      </c>
      <c r="H273" s="32" t="s">
        <v>11</v>
      </c>
      <c r="I273" s="273"/>
      <c r="J273" s="272"/>
    </row>
    <row r="274" s="267" customFormat="1" ht="15.6" spans="1:10">
      <c r="A274" s="273">
        <v>1</v>
      </c>
      <c r="B274" s="21" t="s">
        <v>117</v>
      </c>
      <c r="C274" s="24"/>
      <c r="D274" s="24"/>
      <c r="E274" s="24"/>
      <c r="F274" s="24" t="s">
        <v>693</v>
      </c>
      <c r="G274" s="24"/>
      <c r="H274" s="278"/>
      <c r="I274" s="273"/>
      <c r="J274" s="272"/>
    </row>
    <row r="275" s="267" customFormat="1" ht="15.6" spans="1:10">
      <c r="A275" s="273">
        <v>2</v>
      </c>
      <c r="B275" s="21" t="s">
        <v>777</v>
      </c>
      <c r="C275" s="24"/>
      <c r="D275" s="24" t="s">
        <v>778</v>
      </c>
      <c r="E275" s="24"/>
      <c r="F275" s="24"/>
      <c r="G275" s="24"/>
      <c r="H275" s="278"/>
      <c r="I275" s="273"/>
      <c r="J275" s="272"/>
    </row>
    <row r="276" s="267" customFormat="1" ht="15.6" spans="1:10">
      <c r="A276" s="273"/>
      <c r="B276" s="25" t="s">
        <v>40</v>
      </c>
      <c r="C276" s="26" t="s">
        <v>46</v>
      </c>
      <c r="D276" s="273"/>
      <c r="E276" s="273"/>
      <c r="F276" s="273"/>
      <c r="G276" s="273"/>
      <c r="H276" s="277"/>
      <c r="I276" s="273"/>
      <c r="J276" s="272"/>
    </row>
    <row r="277" s="267" customFormat="1" ht="15.6" spans="1:10">
      <c r="A277" s="273"/>
      <c r="B277" s="25"/>
      <c r="C277" s="26" t="s">
        <v>47</v>
      </c>
      <c r="D277" s="273"/>
      <c r="E277" s="273"/>
      <c r="F277" s="273"/>
      <c r="G277" s="273"/>
      <c r="H277" s="277"/>
      <c r="I277" s="273"/>
      <c r="J277" s="272"/>
    </row>
    <row r="278" s="267" customFormat="1" ht="15.6" spans="1:10">
      <c r="A278" s="273">
        <v>3</v>
      </c>
      <c r="B278" s="27" t="s">
        <v>779</v>
      </c>
      <c r="C278" s="16" t="s">
        <v>780</v>
      </c>
      <c r="D278" s="273"/>
      <c r="E278" s="273"/>
      <c r="F278" s="273"/>
      <c r="G278" s="273"/>
      <c r="H278" s="277"/>
      <c r="I278" s="273"/>
      <c r="J278" s="272"/>
    </row>
    <row r="279" s="267" customFormat="1" ht="46.8" spans="1:10">
      <c r="A279" s="273" t="s">
        <v>781</v>
      </c>
      <c r="B279" s="273"/>
      <c r="C279" s="273"/>
      <c r="D279" s="273"/>
      <c r="E279" s="273"/>
      <c r="F279" s="273"/>
      <c r="G279" s="273"/>
      <c r="H279" s="274" t="s">
        <v>782</v>
      </c>
      <c r="I279" s="275" t="s">
        <v>615</v>
      </c>
    </row>
    <row r="280" s="267" customFormat="1" ht="15.6" spans="1:10">
      <c r="A280" s="276" t="s">
        <v>5</v>
      </c>
      <c r="B280" s="12" t="s">
        <v>6</v>
      </c>
      <c r="C280" s="13" t="s">
        <v>35</v>
      </c>
      <c r="D280" s="13"/>
      <c r="E280" s="13"/>
      <c r="F280" s="13"/>
      <c r="G280" s="273"/>
      <c r="H280" s="277"/>
      <c r="I280" s="273"/>
      <c r="J280" s="272"/>
    </row>
    <row r="281" s="267" customFormat="1" ht="15.6" spans="1:10">
      <c r="A281" s="273"/>
      <c r="B281" s="15" t="s">
        <v>8</v>
      </c>
      <c r="C281" s="13">
        <v>100</v>
      </c>
      <c r="D281" s="13">
        <v>200</v>
      </c>
      <c r="E281" s="13">
        <v>300</v>
      </c>
      <c r="F281" s="13" t="s">
        <v>31</v>
      </c>
      <c r="G281" s="273"/>
      <c r="H281" s="277"/>
      <c r="I281" s="273"/>
      <c r="J281" s="272"/>
    </row>
    <row r="282" s="267" customFormat="1" ht="15.6" spans="1:10">
      <c r="A282" s="273">
        <v>1</v>
      </c>
      <c r="B282" s="17" t="s">
        <v>349</v>
      </c>
      <c r="C282" s="43" t="s">
        <v>678</v>
      </c>
      <c r="D282" s="43"/>
      <c r="E282" s="43"/>
      <c r="F282" s="43"/>
      <c r="G282" s="273"/>
      <c r="H282" s="277"/>
      <c r="I282" s="273"/>
      <c r="J282" s="272"/>
    </row>
    <row r="283" s="267" customFormat="1" ht="15.6" spans="1:10">
      <c r="A283" s="273"/>
      <c r="B283" s="19" t="s">
        <v>6</v>
      </c>
      <c r="C283" s="20" t="s">
        <v>7</v>
      </c>
      <c r="D283" s="20"/>
      <c r="E283" s="20"/>
      <c r="F283" s="273"/>
      <c r="G283" s="273"/>
      <c r="H283" s="277"/>
      <c r="I283" s="273"/>
      <c r="J283" s="272"/>
    </row>
    <row r="284" s="267" customFormat="1" ht="15.6" spans="1:10">
      <c r="A284" s="273"/>
      <c r="B284" s="19"/>
      <c r="C284" s="20"/>
      <c r="D284" s="20"/>
      <c r="E284" s="20"/>
      <c r="F284" s="273"/>
      <c r="G284" s="273"/>
      <c r="H284" s="277"/>
      <c r="I284" s="273"/>
      <c r="J284" s="272"/>
    </row>
    <row r="285" s="267" customFormat="1" ht="15.6" spans="1:10">
      <c r="A285" s="273"/>
      <c r="B285" s="21" t="s">
        <v>8</v>
      </c>
      <c r="C285" s="22" t="s">
        <v>9</v>
      </c>
      <c r="D285" s="22" t="s">
        <v>10</v>
      </c>
      <c r="E285" s="22" t="s">
        <v>11</v>
      </c>
      <c r="F285" s="273"/>
      <c r="G285" s="273"/>
      <c r="H285" s="277"/>
      <c r="I285" s="273"/>
      <c r="J285" s="272"/>
    </row>
    <row r="286" s="267" customFormat="1" ht="15.6" spans="1:10">
      <c r="A286" s="273">
        <v>2</v>
      </c>
      <c r="B286" s="21" t="s">
        <v>33</v>
      </c>
      <c r="C286" s="24" t="s">
        <v>783</v>
      </c>
      <c r="D286" s="24"/>
      <c r="E286" s="24"/>
      <c r="F286" s="273"/>
      <c r="G286" s="273"/>
      <c r="H286" s="277"/>
      <c r="I286" s="273"/>
      <c r="J286" s="272"/>
    </row>
    <row r="287" s="267" customFormat="1" ht="15.6" spans="1:10">
      <c r="A287" s="273">
        <v>3</v>
      </c>
      <c r="B287" s="21" t="s">
        <v>349</v>
      </c>
      <c r="C287" s="24" t="s">
        <v>784</v>
      </c>
      <c r="D287" s="24"/>
      <c r="E287" s="24"/>
      <c r="F287" s="273"/>
      <c r="G287" s="273"/>
      <c r="H287" s="277"/>
      <c r="I287" s="273"/>
      <c r="J287" s="272"/>
    </row>
    <row r="288" s="267" customFormat="1" ht="15.6" spans="1:10">
      <c r="A288" s="273"/>
      <c r="B288" s="25" t="s">
        <v>40</v>
      </c>
      <c r="C288" s="26" t="s">
        <v>46</v>
      </c>
      <c r="D288" s="273"/>
      <c r="E288" s="273"/>
      <c r="F288" s="273"/>
      <c r="G288" s="273"/>
      <c r="H288" s="277"/>
      <c r="I288" s="273"/>
      <c r="J288" s="272"/>
    </row>
    <row r="289" s="267" customFormat="1" ht="15.6" spans="1:10">
      <c r="A289" s="273"/>
      <c r="B289" s="25"/>
      <c r="C289" s="26" t="s">
        <v>47</v>
      </c>
      <c r="D289" s="273"/>
      <c r="E289" s="273"/>
      <c r="F289" s="273"/>
      <c r="G289" s="273"/>
      <c r="H289" s="277"/>
      <c r="I289" s="273"/>
      <c r="J289" s="272"/>
    </row>
    <row r="290" s="267" customFormat="1" ht="15.6" spans="1:10">
      <c r="A290" s="273">
        <v>4</v>
      </c>
      <c r="B290" s="27" t="s">
        <v>48</v>
      </c>
      <c r="C290" s="16">
        <v>1</v>
      </c>
      <c r="D290" s="273"/>
      <c r="E290" s="273"/>
      <c r="F290" s="273"/>
      <c r="G290" s="273"/>
      <c r="H290" s="277"/>
      <c r="I290" s="273"/>
      <c r="J290" s="272"/>
    </row>
    <row r="291" s="267" customFormat="1" ht="46.8" spans="1:10">
      <c r="A291" s="273" t="s">
        <v>785</v>
      </c>
      <c r="B291" s="273"/>
      <c r="C291" s="273"/>
      <c r="D291" s="273"/>
      <c r="E291" s="273"/>
      <c r="F291" s="273"/>
      <c r="G291" s="273"/>
      <c r="H291" s="274" t="s">
        <v>786</v>
      </c>
      <c r="I291" s="275" t="s">
        <v>615</v>
      </c>
    </row>
    <row r="292" s="267" customFormat="1" ht="15.6" spans="1:10">
      <c r="A292" s="276" t="s">
        <v>5</v>
      </c>
      <c r="B292" s="19" t="s">
        <v>6</v>
      </c>
      <c r="C292" s="20" t="s">
        <v>7</v>
      </c>
      <c r="D292" s="20"/>
      <c r="E292" s="20"/>
      <c r="F292" s="273"/>
      <c r="G292" s="273"/>
      <c r="H292" s="277"/>
      <c r="I292" s="273"/>
      <c r="J292" s="272"/>
    </row>
    <row r="293" s="267" customFormat="1" ht="15.6" spans="1:10">
      <c r="A293" s="273"/>
      <c r="B293" s="19"/>
      <c r="C293" s="20"/>
      <c r="D293" s="20"/>
      <c r="E293" s="20"/>
      <c r="F293" s="273"/>
      <c r="G293" s="273"/>
      <c r="H293" s="277"/>
      <c r="I293" s="273"/>
      <c r="J293" s="272"/>
    </row>
    <row r="294" s="267" customFormat="1" ht="15.6" spans="1:10">
      <c r="A294" s="273"/>
      <c r="B294" s="21" t="s">
        <v>8</v>
      </c>
      <c r="C294" s="22" t="s">
        <v>9</v>
      </c>
      <c r="D294" s="22" t="s">
        <v>10</v>
      </c>
      <c r="E294" s="22" t="s">
        <v>11</v>
      </c>
      <c r="F294" s="273"/>
      <c r="G294" s="273"/>
      <c r="H294" s="277"/>
      <c r="I294" s="273"/>
      <c r="J294" s="272"/>
    </row>
    <row r="295" s="267" customFormat="1" ht="15.6" spans="1:10">
      <c r="A295" s="273">
        <v>1</v>
      </c>
      <c r="B295" s="21" t="s">
        <v>91</v>
      </c>
      <c r="C295" s="24" t="s">
        <v>751</v>
      </c>
      <c r="D295" s="24" t="s">
        <v>787</v>
      </c>
      <c r="E295" s="24" t="s">
        <v>787</v>
      </c>
      <c r="F295" s="273"/>
      <c r="G295" s="273"/>
      <c r="H295" s="277"/>
      <c r="I295" s="273"/>
      <c r="J295" s="272"/>
    </row>
    <row r="296" s="267" customFormat="1" ht="15.6" spans="1:10">
      <c r="A296" s="273">
        <v>2</v>
      </c>
      <c r="B296" s="21" t="s">
        <v>33</v>
      </c>
      <c r="C296" s="24">
        <v>60.8</v>
      </c>
      <c r="D296" s="24" t="s">
        <v>787</v>
      </c>
      <c r="E296" s="24" t="s">
        <v>787</v>
      </c>
      <c r="F296" s="273"/>
      <c r="G296" s="273"/>
      <c r="H296" s="277"/>
      <c r="I296" s="273"/>
      <c r="J296" s="272"/>
    </row>
    <row r="297" s="267" customFormat="1" ht="15.6" spans="1:10">
      <c r="A297" s="273">
        <v>3</v>
      </c>
      <c r="B297" s="21" t="s">
        <v>81</v>
      </c>
      <c r="C297" s="24" t="s">
        <v>788</v>
      </c>
      <c r="D297" s="24" t="s">
        <v>787</v>
      </c>
      <c r="E297" s="24" t="s">
        <v>787</v>
      </c>
      <c r="F297" s="273"/>
      <c r="G297" s="273"/>
      <c r="H297" s="277"/>
      <c r="I297" s="273"/>
      <c r="J297" s="272"/>
    </row>
    <row r="298" s="267" customFormat="1" ht="46.8" spans="1:10">
      <c r="A298" s="273" t="s">
        <v>789</v>
      </c>
      <c r="B298" s="273"/>
      <c r="C298" s="273"/>
      <c r="D298" s="273"/>
      <c r="E298" s="273"/>
      <c r="F298" s="273"/>
      <c r="G298" s="273"/>
      <c r="H298" s="274" t="s">
        <v>790</v>
      </c>
      <c r="I298" s="275" t="s">
        <v>615</v>
      </c>
    </row>
    <row r="299" s="267" customFormat="1" ht="15.6" spans="1:10">
      <c r="A299" s="276" t="s">
        <v>5</v>
      </c>
      <c r="B299" s="19" t="s">
        <v>6</v>
      </c>
      <c r="C299" s="20" t="s">
        <v>7</v>
      </c>
      <c r="D299" s="20"/>
      <c r="E299" s="20"/>
      <c r="F299" s="273"/>
      <c r="G299" s="273"/>
      <c r="H299" s="277"/>
      <c r="I299" s="273"/>
      <c r="J299" s="272"/>
    </row>
    <row r="300" s="267" customFormat="1" ht="15.6" spans="1:10">
      <c r="A300" s="273"/>
      <c r="B300" s="19"/>
      <c r="C300" s="20"/>
      <c r="D300" s="20"/>
      <c r="E300" s="20"/>
      <c r="F300" s="273"/>
      <c r="G300" s="273"/>
      <c r="H300" s="277"/>
      <c r="I300" s="273"/>
      <c r="J300" s="272"/>
    </row>
    <row r="301" s="267" customFormat="1" ht="15.6" spans="1:10">
      <c r="A301" s="273"/>
      <c r="B301" s="21" t="s">
        <v>8</v>
      </c>
      <c r="C301" s="22" t="s">
        <v>9</v>
      </c>
      <c r="D301" s="22" t="s">
        <v>10</v>
      </c>
      <c r="E301" s="22" t="s">
        <v>11</v>
      </c>
      <c r="F301" s="273"/>
      <c r="G301" s="273"/>
      <c r="H301" s="277"/>
      <c r="I301" s="273"/>
      <c r="J301" s="272"/>
    </row>
    <row r="302" s="267" customFormat="1" ht="15.6" spans="1:10">
      <c r="A302" s="273">
        <v>1</v>
      </c>
      <c r="B302" s="21" t="s">
        <v>348</v>
      </c>
      <c r="C302" s="24" t="s">
        <v>751</v>
      </c>
      <c r="D302" s="24" t="s">
        <v>787</v>
      </c>
      <c r="E302" s="24" t="s">
        <v>787</v>
      </c>
      <c r="F302" s="273"/>
      <c r="G302" s="273"/>
      <c r="H302" s="277"/>
      <c r="I302" s="273"/>
      <c r="J302" s="272"/>
    </row>
    <row r="303" s="267" customFormat="1" ht="15.6" spans="1:10">
      <c r="A303" s="273">
        <v>2</v>
      </c>
      <c r="B303" s="21" t="s">
        <v>91</v>
      </c>
      <c r="C303" s="24" t="s">
        <v>791</v>
      </c>
      <c r="D303" s="24" t="s">
        <v>787</v>
      </c>
      <c r="E303" s="24" t="s">
        <v>787</v>
      </c>
      <c r="F303" s="273"/>
      <c r="G303" s="273"/>
      <c r="H303" s="277"/>
      <c r="I303" s="273"/>
      <c r="J303" s="272"/>
    </row>
    <row r="304" s="267" customFormat="1" ht="15.6" spans="1:10">
      <c r="A304" s="273">
        <v>3</v>
      </c>
      <c r="B304" s="21" t="s">
        <v>97</v>
      </c>
      <c r="C304" s="24" t="s">
        <v>792</v>
      </c>
      <c r="D304" s="24" t="s">
        <v>787</v>
      </c>
      <c r="E304" s="24" t="s">
        <v>787</v>
      </c>
      <c r="F304" s="273"/>
      <c r="G304" s="273"/>
      <c r="H304" s="277"/>
      <c r="I304" s="273"/>
      <c r="J304" s="272"/>
    </row>
    <row r="305" s="267" customFormat="1" ht="15.6" spans="1:10">
      <c r="A305" s="273">
        <v>4</v>
      </c>
      <c r="B305" s="21" t="s">
        <v>33</v>
      </c>
      <c r="C305" s="24" t="s">
        <v>793</v>
      </c>
      <c r="D305" s="24" t="s">
        <v>787</v>
      </c>
      <c r="E305" s="24" t="s">
        <v>787</v>
      </c>
      <c r="F305" s="273"/>
      <c r="G305" s="273"/>
      <c r="H305" s="277"/>
      <c r="I305" s="273"/>
      <c r="J305" s="272"/>
    </row>
    <row r="306" s="267" customFormat="1" ht="15.6" spans="1:10">
      <c r="A306" s="273">
        <v>5</v>
      </c>
      <c r="B306" s="21" t="s">
        <v>128</v>
      </c>
      <c r="C306" s="24" t="s">
        <v>787</v>
      </c>
      <c r="D306" s="24" t="s">
        <v>787</v>
      </c>
      <c r="E306" s="24" t="s">
        <v>787</v>
      </c>
      <c r="F306" s="273"/>
      <c r="G306" s="273"/>
      <c r="H306" s="277"/>
      <c r="I306" s="273"/>
      <c r="J306" s="272"/>
    </row>
    <row r="307" s="267" customFormat="1" ht="15.6" spans="1:10">
      <c r="A307" s="273"/>
      <c r="B307" s="25" t="s">
        <v>40</v>
      </c>
      <c r="C307" s="26" t="s">
        <v>46</v>
      </c>
      <c r="D307" s="273"/>
      <c r="E307" s="273"/>
      <c r="F307" s="273"/>
      <c r="G307" s="273"/>
      <c r="H307" s="277"/>
      <c r="I307" s="273"/>
      <c r="J307" s="272"/>
    </row>
    <row r="308" s="267" customFormat="1" ht="15.6" spans="1:10">
      <c r="A308" s="273"/>
      <c r="B308" s="25"/>
      <c r="C308" s="26" t="s">
        <v>47</v>
      </c>
      <c r="D308" s="273"/>
      <c r="E308" s="273"/>
      <c r="F308" s="273"/>
      <c r="G308" s="273"/>
      <c r="H308" s="277"/>
      <c r="I308" s="273"/>
      <c r="J308" s="272"/>
    </row>
    <row r="309" s="267" customFormat="1" ht="15.6" spans="1:10">
      <c r="A309" s="273">
        <v>6</v>
      </c>
      <c r="B309" s="27" t="s">
        <v>779</v>
      </c>
      <c r="C309" s="16" t="s">
        <v>794</v>
      </c>
      <c r="D309" s="273"/>
      <c r="E309" s="273"/>
      <c r="F309" s="273"/>
      <c r="G309" s="273"/>
      <c r="H309" s="277"/>
      <c r="I309" s="273"/>
      <c r="J309" s="272"/>
    </row>
    <row r="310" s="267" customFormat="1" ht="31.2" spans="1:10">
      <c r="A310" s="273" t="s">
        <v>795</v>
      </c>
      <c r="B310" s="273"/>
      <c r="C310" s="273"/>
      <c r="D310" s="273"/>
      <c r="E310" s="273"/>
      <c r="F310" s="273"/>
      <c r="G310" s="273"/>
      <c r="H310" s="274" t="s">
        <v>796</v>
      </c>
      <c r="I310" s="275" t="s">
        <v>615</v>
      </c>
    </row>
    <row r="311" s="267" customFormat="1" ht="15.6" spans="1:10">
      <c r="A311" s="276" t="s">
        <v>5</v>
      </c>
      <c r="B311" s="12" t="s">
        <v>6</v>
      </c>
      <c r="C311" s="13" t="s">
        <v>35</v>
      </c>
      <c r="D311" s="13"/>
      <c r="E311" s="13"/>
      <c r="F311" s="13"/>
      <c r="G311" s="273"/>
      <c r="H311" s="277"/>
      <c r="I311" s="273"/>
      <c r="J311" s="272"/>
    </row>
    <row r="312" s="267" customFormat="1" ht="15.6" spans="1:10">
      <c r="A312" s="273"/>
      <c r="B312" s="15" t="s">
        <v>8</v>
      </c>
      <c r="C312" s="13">
        <v>100</v>
      </c>
      <c r="D312" s="13">
        <v>200</v>
      </c>
      <c r="E312" s="13">
        <v>300</v>
      </c>
      <c r="F312" s="13" t="s">
        <v>31</v>
      </c>
      <c r="G312" s="273"/>
      <c r="H312" s="277"/>
      <c r="I312" s="273"/>
      <c r="J312" s="272"/>
    </row>
    <row r="313" s="267" customFormat="1" ht="15.6" spans="1:10">
      <c r="A313" s="273">
        <v>1</v>
      </c>
      <c r="B313" s="17" t="s">
        <v>81</v>
      </c>
      <c r="C313" s="43" t="s">
        <v>680</v>
      </c>
      <c r="D313" s="43" t="s">
        <v>787</v>
      </c>
      <c r="E313" s="43" t="s">
        <v>787</v>
      </c>
      <c r="F313" s="43" t="s">
        <v>787</v>
      </c>
      <c r="G313" s="273"/>
      <c r="H313" s="277"/>
      <c r="I313" s="273"/>
      <c r="J313" s="272"/>
    </row>
    <row r="314" s="267" customFormat="1" ht="15.6" spans="1:10">
      <c r="A314" s="273"/>
      <c r="B314" s="19" t="s">
        <v>6</v>
      </c>
      <c r="C314" s="20" t="s">
        <v>7</v>
      </c>
      <c r="D314" s="20"/>
      <c r="E314" s="20"/>
      <c r="F314" s="273"/>
      <c r="G314" s="273"/>
      <c r="H314" s="277"/>
      <c r="I314" s="273"/>
      <c r="J314" s="272"/>
    </row>
    <row r="315" s="267" customFormat="1" ht="15.6" spans="1:10">
      <c r="A315" s="273"/>
      <c r="B315" s="19"/>
      <c r="C315" s="20"/>
      <c r="D315" s="20"/>
      <c r="E315" s="20"/>
      <c r="F315" s="273"/>
      <c r="G315" s="273"/>
      <c r="H315" s="277"/>
      <c r="I315" s="273"/>
      <c r="J315" s="272"/>
    </row>
    <row r="316" s="267" customFormat="1" ht="15.6" spans="1:10">
      <c r="A316" s="273"/>
      <c r="B316" s="21" t="s">
        <v>8</v>
      </c>
      <c r="C316" s="22" t="s">
        <v>9</v>
      </c>
      <c r="D316" s="22" t="s">
        <v>10</v>
      </c>
      <c r="E316" s="22" t="s">
        <v>11</v>
      </c>
      <c r="F316" s="273"/>
      <c r="G316" s="273"/>
      <c r="H316" s="277"/>
      <c r="I316" s="273"/>
      <c r="J316" s="272"/>
    </row>
    <row r="317" s="267" customFormat="1" ht="15.6" spans="1:10">
      <c r="A317" s="273">
        <v>2</v>
      </c>
      <c r="B317" s="21" t="s">
        <v>91</v>
      </c>
      <c r="C317" s="24" t="s">
        <v>797</v>
      </c>
      <c r="D317" s="24" t="s">
        <v>787</v>
      </c>
      <c r="E317" s="24" t="s">
        <v>787</v>
      </c>
      <c r="F317" s="273"/>
      <c r="G317" s="273"/>
      <c r="H317" s="277"/>
      <c r="I317" s="273"/>
      <c r="J317" s="272"/>
    </row>
    <row r="318" s="267" customFormat="1" ht="15.6" spans="1:10">
      <c r="A318" s="273">
        <v>3</v>
      </c>
      <c r="B318" s="21" t="s">
        <v>33</v>
      </c>
      <c r="C318" s="24" t="s">
        <v>798</v>
      </c>
      <c r="D318" s="24" t="s">
        <v>787</v>
      </c>
      <c r="E318" s="24" t="s">
        <v>787</v>
      </c>
      <c r="F318" s="273"/>
      <c r="G318" s="273"/>
      <c r="H318" s="277"/>
      <c r="I318" s="273"/>
      <c r="J318" s="272"/>
    </row>
    <row r="319" s="267" customFormat="1" ht="15.6" spans="1:10">
      <c r="A319" s="273">
        <v>4</v>
      </c>
      <c r="B319" s="21" t="s">
        <v>81</v>
      </c>
      <c r="C319" s="24" t="s">
        <v>799</v>
      </c>
      <c r="D319" s="24" t="s">
        <v>787</v>
      </c>
      <c r="E319" s="24" t="s">
        <v>787</v>
      </c>
      <c r="F319" s="273"/>
      <c r="G319" s="273"/>
      <c r="H319" s="277"/>
      <c r="I319" s="273"/>
      <c r="J319" s="272"/>
    </row>
    <row r="320" s="267" customFormat="1" ht="15.6" spans="1:10">
      <c r="A320" s="273"/>
      <c r="B320" s="25" t="s">
        <v>40</v>
      </c>
      <c r="C320" s="26" t="s">
        <v>46</v>
      </c>
      <c r="D320" s="273"/>
      <c r="E320" s="273"/>
      <c r="F320" s="273"/>
      <c r="G320" s="273"/>
      <c r="H320" s="277"/>
      <c r="I320" s="273"/>
      <c r="J320" s="272"/>
    </row>
    <row r="321" s="267" customFormat="1" ht="15.6" spans="1:10">
      <c r="A321" s="273"/>
      <c r="B321" s="25"/>
      <c r="C321" s="26" t="s">
        <v>47</v>
      </c>
      <c r="D321" s="273"/>
      <c r="E321" s="273"/>
      <c r="F321" s="273"/>
      <c r="G321" s="273"/>
      <c r="H321" s="277"/>
      <c r="I321" s="273"/>
      <c r="J321" s="272"/>
    </row>
    <row r="322" s="267" customFormat="1" ht="15.6" spans="1:10">
      <c r="A322" s="273">
        <v>5</v>
      </c>
      <c r="B322" s="27" t="s">
        <v>143</v>
      </c>
      <c r="C322" s="16" t="s">
        <v>784</v>
      </c>
      <c r="D322" s="273"/>
      <c r="E322" s="273"/>
      <c r="F322" s="273"/>
      <c r="G322" s="273"/>
      <c r="H322" s="277"/>
      <c r="I322" s="273"/>
      <c r="J322" s="272"/>
    </row>
    <row r="323" s="267" customFormat="1" ht="15.6" spans="1:10">
      <c r="A323" s="273">
        <v>6</v>
      </c>
      <c r="B323" s="27" t="s">
        <v>48</v>
      </c>
      <c r="C323" s="16" t="s">
        <v>800</v>
      </c>
      <c r="D323" s="273"/>
      <c r="E323" s="273"/>
      <c r="F323" s="273"/>
      <c r="G323" s="273"/>
      <c r="H323" s="277"/>
      <c r="I323" s="273"/>
      <c r="J323" s="272"/>
    </row>
    <row r="324" s="267" customFormat="1" ht="15.6" spans="1:10">
      <c r="A324" s="273"/>
      <c r="B324" s="33" t="s">
        <v>40</v>
      </c>
      <c r="C324" s="28" t="s">
        <v>269</v>
      </c>
      <c r="D324" s="16"/>
      <c r="E324" s="16"/>
      <c r="F324" s="273"/>
      <c r="G324" s="273"/>
      <c r="H324" s="277"/>
      <c r="I324" s="273"/>
      <c r="J324" s="272"/>
    </row>
    <row r="325" s="267" customFormat="1" ht="15.6" spans="1:10">
      <c r="A325" s="273"/>
      <c r="B325" s="34"/>
      <c r="C325" s="28"/>
      <c r="D325" s="16"/>
      <c r="E325" s="16"/>
      <c r="F325" s="273"/>
      <c r="G325" s="273"/>
      <c r="H325" s="277"/>
      <c r="I325" s="273"/>
      <c r="J325" s="272"/>
    </row>
    <row r="326" s="267" customFormat="1" ht="15.6" spans="1:10">
      <c r="A326" s="273">
        <v>7</v>
      </c>
      <c r="B326" s="27" t="s">
        <v>349</v>
      </c>
      <c r="C326" s="15" t="s">
        <v>683</v>
      </c>
      <c r="D326" s="16"/>
      <c r="E326" s="16"/>
      <c r="F326" s="273"/>
      <c r="G326" s="273"/>
      <c r="H326" s="277"/>
      <c r="I326" s="273"/>
      <c r="J326" s="272"/>
    </row>
    <row r="327" s="267" customFormat="1" ht="46.8" spans="1:10">
      <c r="A327" s="273" t="s">
        <v>801</v>
      </c>
      <c r="B327" s="273"/>
      <c r="C327" s="273"/>
      <c r="D327" s="273"/>
      <c r="E327" s="273"/>
      <c r="F327" s="273"/>
      <c r="G327" s="273"/>
      <c r="H327" s="274" t="s">
        <v>802</v>
      </c>
      <c r="I327" s="275" t="s">
        <v>615</v>
      </c>
    </row>
    <row r="328" s="267" customFormat="1" ht="15.6" spans="1:10">
      <c r="A328" s="276" t="s">
        <v>5</v>
      </c>
      <c r="B328" s="12" t="s">
        <v>6</v>
      </c>
      <c r="C328" s="13" t="s">
        <v>30</v>
      </c>
      <c r="D328" s="13"/>
      <c r="E328" s="13"/>
      <c r="F328" s="13"/>
      <c r="G328" s="273"/>
      <c r="H328" s="277"/>
      <c r="I328" s="273"/>
      <c r="J328" s="272"/>
    </row>
    <row r="329" s="267" customFormat="1" ht="15.6" spans="1:10">
      <c r="A329" s="273"/>
      <c r="B329" s="15" t="s">
        <v>8</v>
      </c>
      <c r="C329" s="13">
        <v>100</v>
      </c>
      <c r="D329" s="13">
        <v>200</v>
      </c>
      <c r="E329" s="13">
        <v>300</v>
      </c>
      <c r="F329" s="13" t="s">
        <v>31</v>
      </c>
      <c r="G329" s="273"/>
      <c r="H329" s="277"/>
      <c r="I329" s="273"/>
      <c r="J329" s="272"/>
    </row>
    <row r="330" s="267" customFormat="1" ht="15.6" spans="1:10">
      <c r="A330" s="273">
        <v>1</v>
      </c>
      <c r="B330" s="17" t="s">
        <v>91</v>
      </c>
      <c r="C330" s="43" t="s">
        <v>680</v>
      </c>
      <c r="D330" s="43" t="s">
        <v>787</v>
      </c>
      <c r="E330" s="43" t="s">
        <v>787</v>
      </c>
      <c r="F330" s="43" t="s">
        <v>787</v>
      </c>
      <c r="G330" s="273"/>
      <c r="H330" s="277"/>
      <c r="I330" s="273"/>
      <c r="J330" s="272"/>
    </row>
    <row r="331" s="267" customFormat="1" ht="15.6" spans="1:10">
      <c r="A331" s="273">
        <v>2</v>
      </c>
      <c r="B331" s="17" t="s">
        <v>33</v>
      </c>
      <c r="C331" s="43" t="s">
        <v>678</v>
      </c>
      <c r="D331" s="43" t="s">
        <v>787</v>
      </c>
      <c r="E331" s="43" t="s">
        <v>787</v>
      </c>
      <c r="F331" s="43" t="s">
        <v>787</v>
      </c>
      <c r="G331" s="273"/>
      <c r="H331" s="277"/>
      <c r="I331" s="273"/>
      <c r="J331" s="272"/>
    </row>
    <row r="332" s="267" customFormat="1" ht="15.6" spans="1:10">
      <c r="A332" s="273"/>
      <c r="B332" s="12" t="s">
        <v>6</v>
      </c>
      <c r="C332" s="13" t="s">
        <v>35</v>
      </c>
      <c r="D332" s="13"/>
      <c r="E332" s="13"/>
      <c r="F332" s="13"/>
      <c r="G332" s="273"/>
      <c r="H332" s="277"/>
      <c r="I332" s="273"/>
      <c r="J332" s="272"/>
    </row>
    <row r="333" s="267" customFormat="1" ht="15.6" spans="1:10">
      <c r="A333" s="273"/>
      <c r="B333" s="15" t="s">
        <v>8</v>
      </c>
      <c r="C333" s="13">
        <v>100</v>
      </c>
      <c r="D333" s="13">
        <v>200</v>
      </c>
      <c r="E333" s="13">
        <v>300</v>
      </c>
      <c r="F333" s="13" t="s">
        <v>31</v>
      </c>
      <c r="G333" s="273"/>
      <c r="H333" s="277"/>
      <c r="I333" s="273"/>
      <c r="J333" s="272"/>
    </row>
    <row r="334" s="267" customFormat="1" ht="15.6" spans="1:10">
      <c r="A334" s="273">
        <v>3</v>
      </c>
      <c r="B334" s="17" t="s">
        <v>81</v>
      </c>
      <c r="C334" s="43" t="s">
        <v>682</v>
      </c>
      <c r="D334" s="43" t="s">
        <v>787</v>
      </c>
      <c r="E334" s="43" t="s">
        <v>787</v>
      </c>
      <c r="F334" s="43" t="s">
        <v>787</v>
      </c>
      <c r="G334" s="273"/>
      <c r="H334" s="277"/>
      <c r="I334" s="273"/>
      <c r="J334" s="272"/>
    </row>
    <row r="335" s="267" customFormat="1" ht="15.6" spans="1:10">
      <c r="A335" s="273"/>
      <c r="B335" s="19" t="s">
        <v>6</v>
      </c>
      <c r="C335" s="20" t="s">
        <v>7</v>
      </c>
      <c r="D335" s="20"/>
      <c r="E335" s="20"/>
      <c r="F335" s="273"/>
      <c r="G335" s="273"/>
      <c r="H335" s="277"/>
      <c r="I335" s="273"/>
      <c r="J335" s="272"/>
    </row>
    <row r="336" s="267" customFormat="1" ht="15.6" spans="1:10">
      <c r="A336" s="273"/>
      <c r="B336" s="19"/>
      <c r="C336" s="20"/>
      <c r="D336" s="20"/>
      <c r="E336" s="20"/>
      <c r="F336" s="273"/>
      <c r="G336" s="273"/>
      <c r="H336" s="277"/>
      <c r="I336" s="273"/>
      <c r="J336" s="272"/>
    </row>
    <row r="337" s="267" customFormat="1" ht="15.6" spans="1:10">
      <c r="A337" s="273"/>
      <c r="B337" s="21" t="s">
        <v>8</v>
      </c>
      <c r="C337" s="22" t="s">
        <v>9</v>
      </c>
      <c r="D337" s="22" t="s">
        <v>10</v>
      </c>
      <c r="E337" s="22" t="s">
        <v>11</v>
      </c>
      <c r="F337" s="273"/>
      <c r="G337" s="273"/>
      <c r="H337" s="277"/>
      <c r="I337" s="273"/>
      <c r="J337" s="272"/>
    </row>
    <row r="338" s="267" customFormat="1" ht="15.6" spans="1:10">
      <c r="A338" s="273">
        <v>4</v>
      </c>
      <c r="B338" s="21" t="s">
        <v>91</v>
      </c>
      <c r="C338" s="24" t="s">
        <v>680</v>
      </c>
      <c r="D338" s="24" t="s">
        <v>787</v>
      </c>
      <c r="E338" s="24" t="s">
        <v>787</v>
      </c>
      <c r="F338" s="273"/>
      <c r="G338" s="273"/>
      <c r="H338" s="277"/>
      <c r="I338" s="273"/>
      <c r="J338" s="272"/>
    </row>
    <row r="339" s="267" customFormat="1" ht="15.6" spans="1:10">
      <c r="A339" s="273">
        <v>5</v>
      </c>
      <c r="B339" s="21" t="s">
        <v>33</v>
      </c>
      <c r="C339" s="24">
        <v>166.8</v>
      </c>
      <c r="D339" s="24" t="s">
        <v>787</v>
      </c>
      <c r="E339" s="24" t="s">
        <v>787</v>
      </c>
      <c r="F339" s="273"/>
      <c r="G339" s="273"/>
      <c r="H339" s="277"/>
      <c r="I339" s="273"/>
      <c r="J339" s="272"/>
    </row>
    <row r="340" s="267" customFormat="1" ht="15.6" spans="1:10">
      <c r="A340" s="273">
        <v>6</v>
      </c>
      <c r="B340" s="21" t="s">
        <v>81</v>
      </c>
      <c r="C340" s="24" t="s">
        <v>803</v>
      </c>
      <c r="D340" s="24" t="s">
        <v>787</v>
      </c>
      <c r="E340" s="24" t="s">
        <v>787</v>
      </c>
      <c r="F340" s="273"/>
      <c r="G340" s="273"/>
      <c r="H340" s="277"/>
      <c r="I340" s="273"/>
      <c r="J340" s="272"/>
    </row>
    <row r="341" s="267" customFormat="1" ht="15.6" spans="1:10">
      <c r="A341" s="273"/>
      <c r="B341" s="25" t="s">
        <v>40</v>
      </c>
      <c r="C341" s="26" t="s">
        <v>194</v>
      </c>
      <c r="D341" s="26"/>
      <c r="E341" s="26"/>
      <c r="F341" s="273"/>
      <c r="G341" s="273"/>
      <c r="H341" s="277"/>
      <c r="I341" s="273"/>
      <c r="J341" s="272"/>
    </row>
    <row r="342" s="267" customFormat="1" ht="31.2" spans="1:10">
      <c r="A342" s="273"/>
      <c r="B342" s="25"/>
      <c r="C342" s="28" t="s">
        <v>195</v>
      </c>
      <c r="D342" s="28" t="s">
        <v>196</v>
      </c>
      <c r="E342" s="28" t="s">
        <v>197</v>
      </c>
      <c r="F342" s="273"/>
      <c r="G342" s="273"/>
      <c r="H342" s="277"/>
      <c r="I342" s="273"/>
      <c r="J342" s="272"/>
    </row>
    <row r="343" s="267" customFormat="1" ht="15.6" spans="1:10">
      <c r="A343" s="273">
        <v>7</v>
      </c>
      <c r="B343" s="27" t="s">
        <v>804</v>
      </c>
      <c r="C343" s="16"/>
      <c r="D343" s="16" t="s">
        <v>805</v>
      </c>
      <c r="E343" s="16" t="s">
        <v>787</v>
      </c>
      <c r="F343" s="273"/>
      <c r="G343" s="273"/>
      <c r="H343" s="277"/>
      <c r="I343" s="273"/>
      <c r="J343" s="272"/>
    </row>
    <row r="344" s="267" customFormat="1" ht="46.8" spans="1:10">
      <c r="A344" s="273" t="s">
        <v>806</v>
      </c>
      <c r="B344" s="273"/>
      <c r="C344" s="273"/>
      <c r="D344" s="273"/>
      <c r="E344" s="273"/>
      <c r="F344" s="273"/>
      <c r="G344" s="273"/>
      <c r="H344" s="274" t="s">
        <v>807</v>
      </c>
      <c r="I344" s="275" t="s">
        <v>615</v>
      </c>
    </row>
    <row r="345" s="267" customFormat="1" ht="15.6" spans="1:10">
      <c r="A345" s="276" t="s">
        <v>5</v>
      </c>
      <c r="B345" s="12" t="s">
        <v>6</v>
      </c>
      <c r="C345" s="13" t="s">
        <v>30</v>
      </c>
      <c r="D345" s="13"/>
      <c r="E345" s="13"/>
      <c r="F345" s="13"/>
      <c r="G345" s="273"/>
      <c r="H345" s="277"/>
      <c r="I345" s="273"/>
      <c r="J345" s="272"/>
    </row>
    <row r="346" s="267" customFormat="1" ht="15.6" spans="1:10">
      <c r="A346" s="273"/>
      <c r="B346" s="15" t="s">
        <v>8</v>
      </c>
      <c r="C346" s="13">
        <v>100</v>
      </c>
      <c r="D346" s="13">
        <v>200</v>
      </c>
      <c r="E346" s="13">
        <v>300</v>
      </c>
      <c r="F346" s="13" t="s">
        <v>31</v>
      </c>
      <c r="G346" s="273"/>
      <c r="H346" s="277"/>
      <c r="I346" s="273"/>
      <c r="J346" s="272"/>
    </row>
    <row r="347" s="267" customFormat="1" ht="15.6" spans="1:10">
      <c r="A347" s="273">
        <v>1</v>
      </c>
      <c r="B347" s="17" t="s">
        <v>32</v>
      </c>
      <c r="C347" s="43" t="s">
        <v>787</v>
      </c>
      <c r="D347" s="43" t="s">
        <v>787</v>
      </c>
      <c r="E347" s="43" t="s">
        <v>680</v>
      </c>
      <c r="F347" s="43" t="s">
        <v>787</v>
      </c>
      <c r="G347" s="273"/>
      <c r="H347" s="277"/>
      <c r="I347" s="273"/>
      <c r="J347" s="272"/>
    </row>
    <row r="348" s="267" customFormat="1" ht="15.6" spans="1:10">
      <c r="A348" s="273"/>
      <c r="B348" s="19" t="s">
        <v>6</v>
      </c>
      <c r="C348" s="20" t="s">
        <v>37</v>
      </c>
      <c r="D348" s="20"/>
      <c r="E348" s="20"/>
      <c r="F348" s="20" t="s">
        <v>7</v>
      </c>
      <c r="G348" s="20"/>
      <c r="H348" s="20"/>
      <c r="I348" s="273"/>
      <c r="J348" s="272"/>
    </row>
    <row r="349" s="267" customFormat="1" ht="15.6" spans="1:10">
      <c r="A349" s="273"/>
      <c r="B349" s="19"/>
      <c r="C349" s="20"/>
      <c r="D349" s="20"/>
      <c r="E349" s="20"/>
      <c r="F349" s="20"/>
      <c r="G349" s="20"/>
      <c r="H349" s="20"/>
      <c r="I349" s="273"/>
      <c r="J349" s="272"/>
    </row>
    <row r="350" s="267" customFormat="1" ht="15.6" spans="1:10">
      <c r="A350" s="273"/>
      <c r="B350" s="21" t="s">
        <v>8</v>
      </c>
      <c r="C350" s="22" t="s">
        <v>9</v>
      </c>
      <c r="D350" s="22" t="s">
        <v>10</v>
      </c>
      <c r="E350" s="22" t="s">
        <v>11</v>
      </c>
      <c r="F350" s="22" t="s">
        <v>9</v>
      </c>
      <c r="G350" s="22" t="s">
        <v>10</v>
      </c>
      <c r="H350" s="32" t="s">
        <v>11</v>
      </c>
      <c r="I350" s="273"/>
      <c r="J350" s="272"/>
    </row>
    <row r="351" s="267" customFormat="1" ht="15.6" spans="1:10">
      <c r="A351" s="273">
        <v>2</v>
      </c>
      <c r="B351" s="21" t="s">
        <v>128</v>
      </c>
      <c r="C351" s="24" t="s">
        <v>787</v>
      </c>
      <c r="D351" s="24" t="s">
        <v>808</v>
      </c>
      <c r="E351" s="24" t="s">
        <v>787</v>
      </c>
      <c r="F351" s="24"/>
      <c r="G351" s="24"/>
      <c r="H351" s="278"/>
      <c r="I351" s="273"/>
      <c r="J351" s="272"/>
    </row>
    <row r="352" s="267" customFormat="1" ht="15.6" spans="1:10">
      <c r="A352" s="273"/>
      <c r="B352" s="25" t="s">
        <v>40</v>
      </c>
      <c r="C352" s="26" t="s">
        <v>46</v>
      </c>
      <c r="D352" s="273"/>
      <c r="E352" s="273"/>
      <c r="F352" s="273"/>
      <c r="G352" s="273"/>
      <c r="H352" s="277"/>
      <c r="I352" s="273"/>
      <c r="J352" s="272"/>
    </row>
    <row r="353" s="267" customFormat="1" ht="15.6" spans="1:10">
      <c r="A353" s="273"/>
      <c r="B353" s="25"/>
      <c r="C353" s="26" t="s">
        <v>47</v>
      </c>
      <c r="D353" s="273"/>
      <c r="E353" s="273"/>
      <c r="F353" s="273"/>
      <c r="G353" s="273"/>
      <c r="H353" s="277"/>
      <c r="I353" s="273"/>
      <c r="J353" s="272"/>
    </row>
    <row r="354" s="267" customFormat="1" ht="15.6" spans="1:10">
      <c r="A354" s="273">
        <v>3</v>
      </c>
      <c r="B354" s="27" t="s">
        <v>48</v>
      </c>
      <c r="C354" s="16" t="s">
        <v>809</v>
      </c>
      <c r="D354" s="273"/>
      <c r="E354" s="273"/>
      <c r="F354" s="273"/>
      <c r="G354" s="273"/>
      <c r="H354" s="277"/>
      <c r="I354" s="273"/>
      <c r="J354" s="272"/>
    </row>
    <row r="355" s="267" customFormat="1" ht="15.6" spans="1:10">
      <c r="A355" s="273"/>
      <c r="B355" s="12" t="s">
        <v>6</v>
      </c>
      <c r="C355" s="26" t="s">
        <v>49</v>
      </c>
      <c r="D355" s="26"/>
      <c r="E355" s="26"/>
      <c r="F355" s="273"/>
      <c r="G355" s="273"/>
      <c r="H355" s="277"/>
      <c r="I355" s="273"/>
      <c r="J355" s="272"/>
    </row>
    <row r="356" s="267" customFormat="1" ht="15.6" spans="1:10">
      <c r="A356" s="273"/>
      <c r="B356" s="15" t="s">
        <v>50</v>
      </c>
      <c r="C356" s="26">
        <v>100</v>
      </c>
      <c r="D356" s="26">
        <v>200</v>
      </c>
      <c r="E356" s="26" t="s">
        <v>51</v>
      </c>
      <c r="F356" s="273"/>
      <c r="G356" s="273"/>
      <c r="H356" s="277"/>
      <c r="I356" s="273"/>
      <c r="J356" s="272"/>
    </row>
    <row r="357" s="267" customFormat="1" ht="15.6" spans="1:10">
      <c r="A357" s="273">
        <v>4</v>
      </c>
      <c r="B357" s="17" t="s">
        <v>54</v>
      </c>
      <c r="C357" s="43" t="s">
        <v>787</v>
      </c>
      <c r="D357" s="43" t="s">
        <v>680</v>
      </c>
      <c r="E357" s="43" t="s">
        <v>787</v>
      </c>
      <c r="F357" s="273"/>
      <c r="G357" s="273"/>
      <c r="H357" s="277"/>
      <c r="I357" s="273"/>
      <c r="J357" s="272"/>
    </row>
    <row r="358" s="267" customFormat="1" ht="46.8" spans="1:10">
      <c r="A358" s="273" t="s">
        <v>810</v>
      </c>
      <c r="B358" s="273"/>
      <c r="C358" s="273"/>
      <c r="D358" s="273"/>
      <c r="E358" s="273"/>
      <c r="F358" s="273"/>
      <c r="G358" s="273"/>
      <c r="H358" s="274" t="s">
        <v>811</v>
      </c>
      <c r="I358" s="275" t="s">
        <v>615</v>
      </c>
    </row>
    <row r="359" s="267" customFormat="1" ht="15.6" spans="1:10">
      <c r="A359" s="276" t="s">
        <v>5</v>
      </c>
      <c r="B359" s="19" t="s">
        <v>6</v>
      </c>
      <c r="C359" s="20" t="s">
        <v>7</v>
      </c>
      <c r="D359" s="20"/>
      <c r="E359" s="20"/>
      <c r="F359" s="273"/>
      <c r="G359" s="273"/>
      <c r="H359" s="277"/>
      <c r="I359" s="273"/>
      <c r="J359" s="272"/>
    </row>
    <row r="360" s="267" customFormat="1" ht="15.6" spans="1:10">
      <c r="A360" s="273"/>
      <c r="B360" s="19"/>
      <c r="C360" s="20"/>
      <c r="D360" s="20"/>
      <c r="E360" s="20"/>
      <c r="F360" s="273"/>
      <c r="G360" s="273"/>
      <c r="H360" s="277"/>
      <c r="I360" s="273"/>
      <c r="J360" s="272"/>
    </row>
    <row r="361" s="267" customFormat="1" ht="15.6" spans="1:10">
      <c r="A361" s="273"/>
      <c r="B361" s="21" t="s">
        <v>8</v>
      </c>
      <c r="C361" s="22" t="s">
        <v>9</v>
      </c>
      <c r="D361" s="22" t="s">
        <v>10</v>
      </c>
      <c r="E361" s="22" t="s">
        <v>11</v>
      </c>
      <c r="F361" s="273"/>
      <c r="G361" s="273"/>
      <c r="H361" s="277"/>
      <c r="I361" s="273"/>
      <c r="J361" s="272"/>
    </row>
    <row r="362" s="267" customFormat="1" ht="15.6" spans="1:10">
      <c r="A362" s="273">
        <v>1</v>
      </c>
      <c r="B362" s="21" t="s">
        <v>117</v>
      </c>
      <c r="C362" s="24" t="s">
        <v>812</v>
      </c>
      <c r="D362" s="24"/>
      <c r="E362" s="24"/>
      <c r="F362" s="273"/>
      <c r="G362" s="273"/>
      <c r="H362" s="277"/>
      <c r="I362" s="273"/>
      <c r="J362" s="272"/>
    </row>
    <row r="363" s="267" customFormat="1" ht="15.6" spans="1:10">
      <c r="A363" s="273">
        <v>2</v>
      </c>
      <c r="B363" s="21" t="s">
        <v>38</v>
      </c>
      <c r="C363" s="24" t="s">
        <v>813</v>
      </c>
      <c r="D363" s="24"/>
      <c r="E363" s="24"/>
      <c r="F363" s="273"/>
      <c r="G363" s="273"/>
      <c r="H363" s="277"/>
      <c r="I363" s="273"/>
      <c r="J363" s="272"/>
    </row>
    <row r="364" s="267" customFormat="1" ht="15.6" spans="1:10">
      <c r="A364" s="273"/>
      <c r="B364" s="25" t="s">
        <v>40</v>
      </c>
      <c r="C364" s="26" t="s">
        <v>46</v>
      </c>
      <c r="D364" s="273"/>
      <c r="E364" s="273"/>
      <c r="F364" s="273"/>
      <c r="G364" s="273"/>
      <c r="H364" s="277"/>
      <c r="I364" s="273"/>
      <c r="J364" s="272"/>
    </row>
    <row r="365" s="267" customFormat="1" ht="15.6" spans="1:10">
      <c r="A365" s="273"/>
      <c r="B365" s="25"/>
      <c r="C365" s="26" t="s">
        <v>47</v>
      </c>
      <c r="D365" s="273"/>
      <c r="E365" s="273"/>
      <c r="F365" s="273"/>
      <c r="G365" s="273"/>
      <c r="H365" s="277"/>
      <c r="I365" s="273"/>
      <c r="J365" s="272"/>
    </row>
    <row r="366" s="267" customFormat="1" ht="15.6" spans="1:10">
      <c r="A366" s="273">
        <v>3</v>
      </c>
      <c r="B366" s="27" t="s">
        <v>48</v>
      </c>
      <c r="C366" s="16" t="s">
        <v>814</v>
      </c>
      <c r="D366" s="273"/>
      <c r="E366" s="273"/>
      <c r="F366" s="273"/>
      <c r="G366" s="273"/>
      <c r="H366" s="277"/>
      <c r="I366" s="273"/>
      <c r="J366" s="272"/>
    </row>
    <row r="367" s="267" customFormat="1" ht="15.6" spans="1:10">
      <c r="A367" s="273">
        <v>4</v>
      </c>
      <c r="B367" s="27" t="s">
        <v>815</v>
      </c>
      <c r="C367" s="16" t="s">
        <v>816</v>
      </c>
      <c r="D367" s="273"/>
      <c r="E367" s="273"/>
      <c r="F367" s="273"/>
      <c r="G367" s="273"/>
      <c r="H367" s="277"/>
      <c r="I367" s="273"/>
      <c r="J367" s="272"/>
    </row>
    <row r="368" s="267" customFormat="1" ht="15.6" spans="1:10">
      <c r="A368" s="273"/>
      <c r="B368" s="12" t="s">
        <v>6</v>
      </c>
      <c r="C368" s="26" t="s">
        <v>49</v>
      </c>
      <c r="D368" s="26"/>
      <c r="E368" s="26"/>
      <c r="F368" s="273"/>
      <c r="G368" s="273"/>
      <c r="H368" s="277"/>
      <c r="I368" s="273"/>
      <c r="J368" s="272"/>
    </row>
    <row r="369" s="267" customFormat="1" ht="15.6" spans="1:10">
      <c r="A369" s="273"/>
      <c r="B369" s="15" t="s">
        <v>50</v>
      </c>
      <c r="C369" s="26">
        <v>100</v>
      </c>
      <c r="D369" s="26">
        <v>200</v>
      </c>
      <c r="E369" s="26" t="s">
        <v>51</v>
      </c>
      <c r="F369" s="273"/>
      <c r="G369" s="273"/>
      <c r="H369" s="277"/>
      <c r="I369" s="273"/>
      <c r="J369" s="272"/>
    </row>
    <row r="370" s="267" customFormat="1" ht="15.6" spans="1:10">
      <c r="A370" s="273">
        <v>5</v>
      </c>
      <c r="B370" s="17" t="s">
        <v>275</v>
      </c>
      <c r="C370" s="43"/>
      <c r="D370" s="43" t="s">
        <v>680</v>
      </c>
      <c r="E370" s="43"/>
      <c r="F370" s="273"/>
      <c r="G370" s="273"/>
      <c r="H370" s="277"/>
      <c r="I370" s="273"/>
      <c r="J370" s="272"/>
    </row>
    <row r="371" s="267" customFormat="1" ht="15.6" spans="1:10">
      <c r="A371" s="273">
        <v>6</v>
      </c>
      <c r="B371" s="17" t="s">
        <v>52</v>
      </c>
      <c r="C371" s="43"/>
      <c r="D371" s="43" t="s">
        <v>740</v>
      </c>
      <c r="E371" s="43"/>
      <c r="F371" s="273"/>
      <c r="G371" s="273"/>
      <c r="H371" s="277"/>
      <c r="I371" s="273"/>
      <c r="J371" s="272"/>
    </row>
    <row r="372" s="267" customFormat="1" ht="15.6" spans="1:10">
      <c r="A372" s="273">
        <v>7</v>
      </c>
      <c r="B372" s="17" t="s">
        <v>817</v>
      </c>
      <c r="C372" s="43" t="s">
        <v>818</v>
      </c>
      <c r="D372" s="43" t="s">
        <v>819</v>
      </c>
      <c r="E372" s="43"/>
      <c r="F372" s="273"/>
      <c r="G372" s="273"/>
      <c r="H372" s="277"/>
      <c r="I372" s="273"/>
      <c r="J372" s="272"/>
    </row>
    <row r="373" s="267" customFormat="1" ht="46.8" spans="1:10">
      <c r="A373" s="273" t="s">
        <v>820</v>
      </c>
      <c r="B373" s="273"/>
      <c r="C373" s="273"/>
      <c r="D373" s="273"/>
      <c r="E373" s="273"/>
      <c r="F373" s="273"/>
      <c r="G373" s="273"/>
      <c r="H373" s="274" t="s">
        <v>821</v>
      </c>
      <c r="I373" s="275" t="s">
        <v>615</v>
      </c>
    </row>
    <row r="374" s="267" customFormat="1" ht="15.6" spans="1:10">
      <c r="A374" s="276" t="s">
        <v>5</v>
      </c>
      <c r="B374" s="12" t="s">
        <v>6</v>
      </c>
      <c r="C374" s="13" t="s">
        <v>30</v>
      </c>
      <c r="D374" s="13"/>
      <c r="E374" s="13"/>
      <c r="F374" s="13"/>
      <c r="G374" s="273"/>
      <c r="H374" s="277"/>
      <c r="I374" s="273"/>
      <c r="J374" s="272"/>
    </row>
    <row r="375" s="267" customFormat="1" ht="15.6" spans="1:10">
      <c r="A375" s="273"/>
      <c r="B375" s="15" t="s">
        <v>8</v>
      </c>
      <c r="C375" s="13">
        <v>100</v>
      </c>
      <c r="D375" s="13">
        <v>200</v>
      </c>
      <c r="E375" s="13">
        <v>300</v>
      </c>
      <c r="F375" s="13" t="s">
        <v>31</v>
      </c>
      <c r="G375" s="273"/>
      <c r="H375" s="277"/>
      <c r="I375" s="273"/>
      <c r="J375" s="272"/>
    </row>
    <row r="376" s="267" customFormat="1" ht="15.6" spans="1:10">
      <c r="A376" s="273">
        <v>1</v>
      </c>
      <c r="B376" s="17" t="s">
        <v>77</v>
      </c>
      <c r="C376" s="43"/>
      <c r="D376" s="43"/>
      <c r="E376" s="43"/>
      <c r="F376" s="43" t="s">
        <v>680</v>
      </c>
      <c r="G376" s="273"/>
      <c r="H376" s="277"/>
      <c r="I376" s="273"/>
      <c r="J376" s="272"/>
    </row>
    <row r="377" s="267" customFormat="1" ht="15.6" spans="1:10">
      <c r="A377" s="273"/>
      <c r="B377" s="19" t="s">
        <v>6</v>
      </c>
      <c r="C377" s="20" t="s">
        <v>37</v>
      </c>
      <c r="D377" s="20"/>
      <c r="E377" s="20"/>
      <c r="F377" s="20" t="s">
        <v>7</v>
      </c>
      <c r="G377" s="20"/>
      <c r="H377" s="20"/>
      <c r="I377" s="273"/>
      <c r="J377" s="272"/>
    </row>
    <row r="378" s="267" customFormat="1" ht="15.6" spans="1:10">
      <c r="A378" s="273"/>
      <c r="B378" s="19"/>
      <c r="C378" s="20"/>
      <c r="D378" s="20"/>
      <c r="E378" s="20"/>
      <c r="F378" s="20"/>
      <c r="G378" s="20"/>
      <c r="H378" s="20"/>
      <c r="I378" s="273"/>
      <c r="J378" s="272"/>
    </row>
    <row r="379" s="267" customFormat="1" ht="15.6" spans="1:10">
      <c r="A379" s="273"/>
      <c r="B379" s="21" t="s">
        <v>8</v>
      </c>
      <c r="C379" s="22" t="s">
        <v>9</v>
      </c>
      <c r="D379" s="22" t="s">
        <v>10</v>
      </c>
      <c r="E379" s="22" t="s">
        <v>11</v>
      </c>
      <c r="F379" s="22" t="s">
        <v>9</v>
      </c>
      <c r="G379" s="22" t="s">
        <v>10</v>
      </c>
      <c r="H379" s="32" t="s">
        <v>11</v>
      </c>
      <c r="I379" s="273"/>
      <c r="J379" s="272"/>
    </row>
    <row r="380" s="267" customFormat="1" ht="15.6" spans="1:10">
      <c r="A380" s="273">
        <v>2</v>
      </c>
      <c r="B380" s="21" t="s">
        <v>33</v>
      </c>
      <c r="C380" s="24"/>
      <c r="D380" s="24"/>
      <c r="E380" s="24"/>
      <c r="F380" s="24" t="s">
        <v>822</v>
      </c>
      <c r="G380" s="24"/>
      <c r="H380" s="24"/>
      <c r="I380" s="273"/>
      <c r="J380" s="272"/>
    </row>
    <row r="381" s="267" customFormat="1" ht="15.6" spans="1:10">
      <c r="A381" s="273">
        <v>3</v>
      </c>
      <c r="B381" s="21" t="s">
        <v>823</v>
      </c>
      <c r="C381" s="24"/>
      <c r="D381" s="24"/>
      <c r="E381" s="24" t="s">
        <v>824</v>
      </c>
      <c r="F381" s="24"/>
      <c r="G381" s="24"/>
      <c r="H381" s="278"/>
      <c r="I381" s="273"/>
      <c r="J381" s="272"/>
    </row>
    <row r="382" s="267" customFormat="1" ht="15.6" spans="1:10">
      <c r="A382" s="273"/>
      <c r="B382" s="25" t="s">
        <v>40</v>
      </c>
      <c r="C382" s="26" t="s">
        <v>46</v>
      </c>
      <c r="D382" s="273"/>
      <c r="E382" s="273"/>
      <c r="F382" s="273"/>
      <c r="G382" s="273"/>
      <c r="H382" s="277"/>
      <c r="I382" s="273"/>
      <c r="J382" s="272"/>
    </row>
    <row r="383" s="267" customFormat="1" ht="15.6" spans="1:10">
      <c r="A383" s="273"/>
      <c r="B383" s="25"/>
      <c r="C383" s="26" t="s">
        <v>47</v>
      </c>
      <c r="D383" s="273"/>
      <c r="E383" s="273"/>
      <c r="F383" s="273"/>
      <c r="G383" s="273"/>
      <c r="H383" s="277"/>
      <c r="I383" s="273"/>
      <c r="J383" s="272"/>
    </row>
    <row r="384" s="267" customFormat="1" ht="15.6" spans="1:10">
      <c r="A384" s="273">
        <v>4</v>
      </c>
      <c r="B384" s="27" t="s">
        <v>400</v>
      </c>
      <c r="C384" s="16" t="s">
        <v>825</v>
      </c>
      <c r="D384" s="273"/>
      <c r="E384" s="273"/>
      <c r="F384" s="273"/>
      <c r="G384" s="273"/>
      <c r="H384" s="277"/>
      <c r="I384" s="273"/>
      <c r="J384" s="272"/>
    </row>
    <row r="385" s="267" customFormat="1" ht="15.6" spans="1:10">
      <c r="A385" s="273">
        <v>5</v>
      </c>
      <c r="B385" s="27" t="s">
        <v>48</v>
      </c>
      <c r="C385" s="16" t="s">
        <v>826</v>
      </c>
      <c r="D385" s="273"/>
      <c r="E385" s="273"/>
      <c r="F385" s="273"/>
      <c r="G385" s="273"/>
      <c r="H385" s="277"/>
      <c r="I385" s="273"/>
      <c r="J385" s="272"/>
    </row>
    <row r="386" s="267" customFormat="1" ht="15.6" spans="1:10">
      <c r="A386" s="273"/>
      <c r="B386" s="25" t="s">
        <v>40</v>
      </c>
      <c r="C386" s="26" t="s">
        <v>194</v>
      </c>
      <c r="D386" s="26"/>
      <c r="E386" s="26"/>
      <c r="F386" s="273"/>
      <c r="G386" s="273"/>
      <c r="H386" s="277"/>
      <c r="I386" s="273"/>
      <c r="J386" s="272"/>
    </row>
    <row r="387" s="267" customFormat="1" ht="31.2" spans="1:10">
      <c r="A387" s="273"/>
      <c r="B387" s="25"/>
      <c r="C387" s="28" t="s">
        <v>195</v>
      </c>
      <c r="D387" s="28" t="s">
        <v>196</v>
      </c>
      <c r="E387" s="28" t="s">
        <v>197</v>
      </c>
      <c r="F387" s="273"/>
      <c r="G387" s="273"/>
      <c r="H387" s="277"/>
      <c r="I387" s="273"/>
      <c r="J387" s="272"/>
    </row>
    <row r="388" s="267" customFormat="1" ht="15.6" spans="1:10">
      <c r="A388" s="273">
        <v>6</v>
      </c>
      <c r="B388" s="27" t="s">
        <v>212</v>
      </c>
      <c r="C388" s="16"/>
      <c r="D388" s="16" t="s">
        <v>827</v>
      </c>
      <c r="E388" s="16"/>
      <c r="F388" s="273"/>
      <c r="G388" s="273"/>
      <c r="H388" s="277"/>
      <c r="I388" s="273"/>
      <c r="J388" s="272"/>
    </row>
    <row r="389" s="267" customFormat="1" ht="46.8" spans="1:10">
      <c r="A389" s="273" t="s">
        <v>828</v>
      </c>
      <c r="B389" s="273"/>
      <c r="C389" s="273"/>
      <c r="D389" s="273"/>
      <c r="E389" s="273"/>
      <c r="F389" s="273"/>
      <c r="G389" s="273"/>
      <c r="H389" s="274" t="s">
        <v>829</v>
      </c>
      <c r="I389" s="275" t="s">
        <v>615</v>
      </c>
    </row>
    <row r="390" s="267" customFormat="1" ht="15.6" spans="1:10">
      <c r="A390" s="276" t="s">
        <v>5</v>
      </c>
      <c r="B390" s="19" t="s">
        <v>6</v>
      </c>
      <c r="C390" s="20" t="s">
        <v>37</v>
      </c>
      <c r="D390" s="20"/>
      <c r="E390" s="20"/>
      <c r="F390" s="20" t="s">
        <v>7</v>
      </c>
      <c r="G390" s="20"/>
      <c r="H390" s="20"/>
      <c r="I390" s="273"/>
      <c r="J390" s="272"/>
    </row>
    <row r="391" s="267" customFormat="1" ht="15.6" spans="1:10">
      <c r="A391" s="273"/>
      <c r="B391" s="19"/>
      <c r="C391" s="20"/>
      <c r="D391" s="20"/>
      <c r="E391" s="20"/>
      <c r="F391" s="20"/>
      <c r="G391" s="20"/>
      <c r="H391" s="20"/>
      <c r="I391" s="273"/>
      <c r="J391" s="272"/>
    </row>
    <row r="392" s="267" customFormat="1" ht="15.6" spans="1:10">
      <c r="A392" s="273"/>
      <c r="B392" s="21" t="s">
        <v>8</v>
      </c>
      <c r="C392" s="22" t="s">
        <v>9</v>
      </c>
      <c r="D392" s="22" t="s">
        <v>10</v>
      </c>
      <c r="E392" s="22" t="s">
        <v>11</v>
      </c>
      <c r="F392" s="22" t="s">
        <v>9</v>
      </c>
      <c r="G392" s="22" t="s">
        <v>10</v>
      </c>
      <c r="H392" s="32" t="s">
        <v>11</v>
      </c>
      <c r="I392" s="273"/>
      <c r="J392" s="272"/>
    </row>
    <row r="393" s="267" customFormat="1" ht="15.6" spans="1:10">
      <c r="A393" s="273">
        <v>1</v>
      </c>
      <c r="B393" s="21" t="s">
        <v>394</v>
      </c>
      <c r="C393" s="24"/>
      <c r="D393" s="24"/>
      <c r="E393" s="24"/>
      <c r="F393" s="24" t="s">
        <v>830</v>
      </c>
      <c r="G393" s="24"/>
      <c r="H393" s="24"/>
      <c r="I393" s="273"/>
      <c r="J393" s="272"/>
    </row>
    <row r="394" s="267" customFormat="1" ht="15.6" spans="1:10">
      <c r="A394" s="273">
        <v>2</v>
      </c>
      <c r="B394" s="21" t="s">
        <v>128</v>
      </c>
      <c r="C394" s="24"/>
      <c r="D394" s="24" t="s">
        <v>831</v>
      </c>
      <c r="E394" s="24"/>
      <c r="F394" s="24"/>
      <c r="G394" s="24"/>
      <c r="H394" s="278"/>
      <c r="I394" s="273"/>
      <c r="J394" s="272"/>
    </row>
    <row r="395" s="267" customFormat="1" ht="15.6" spans="1:10">
      <c r="A395" s="273"/>
      <c r="B395" s="25" t="s">
        <v>40</v>
      </c>
      <c r="C395" s="26" t="s">
        <v>46</v>
      </c>
      <c r="D395" s="273"/>
      <c r="E395" s="273"/>
      <c r="F395" s="273"/>
      <c r="G395" s="273"/>
      <c r="H395" s="277"/>
      <c r="I395" s="273"/>
      <c r="J395" s="272"/>
    </row>
    <row r="396" s="267" customFormat="1" ht="15.6" spans="1:10">
      <c r="A396" s="273"/>
      <c r="B396" s="25"/>
      <c r="C396" s="26" t="s">
        <v>47</v>
      </c>
      <c r="D396" s="273"/>
      <c r="E396" s="273"/>
      <c r="F396" s="273"/>
      <c r="G396" s="273"/>
      <c r="H396" s="277"/>
      <c r="I396" s="273"/>
      <c r="J396" s="272"/>
    </row>
    <row r="397" s="267" customFormat="1" ht="15.6" spans="1:10">
      <c r="A397" s="273">
        <v>3</v>
      </c>
      <c r="B397" s="27" t="s">
        <v>48</v>
      </c>
      <c r="C397" s="16" t="s">
        <v>832</v>
      </c>
      <c r="D397" s="273"/>
      <c r="E397" s="273"/>
      <c r="F397" s="273"/>
      <c r="G397" s="273"/>
      <c r="H397" s="277"/>
      <c r="I397" s="273"/>
      <c r="J397" s="272"/>
    </row>
    <row r="398" s="267" customFormat="1" ht="46.8" spans="1:10">
      <c r="A398" s="273" t="s">
        <v>833</v>
      </c>
      <c r="B398" s="273"/>
      <c r="C398" s="273"/>
      <c r="D398" s="273"/>
      <c r="E398" s="273"/>
      <c r="F398" s="273"/>
      <c r="G398" s="273"/>
      <c r="H398" s="274" t="s">
        <v>834</v>
      </c>
      <c r="I398" s="275" t="s">
        <v>615</v>
      </c>
    </row>
    <row r="399" s="267" customFormat="1" ht="15.6" spans="1:10">
      <c r="A399" s="276" t="s">
        <v>5</v>
      </c>
      <c r="B399" s="19" t="s">
        <v>6</v>
      </c>
      <c r="C399" s="20" t="s">
        <v>37</v>
      </c>
      <c r="D399" s="20"/>
      <c r="E399" s="20"/>
      <c r="F399" s="20" t="s">
        <v>7</v>
      </c>
      <c r="G399" s="20"/>
      <c r="H399" s="20"/>
      <c r="I399" s="273"/>
      <c r="J399" s="272"/>
    </row>
    <row r="400" s="267" customFormat="1" ht="15.6" spans="1:10">
      <c r="A400" s="273"/>
      <c r="B400" s="19"/>
      <c r="C400" s="20"/>
      <c r="D400" s="20"/>
      <c r="E400" s="20"/>
      <c r="F400" s="20"/>
      <c r="G400" s="20"/>
      <c r="H400" s="20"/>
      <c r="I400" s="273"/>
      <c r="J400" s="272"/>
    </row>
    <row r="401" s="267" customFormat="1" ht="15.6" spans="1:10">
      <c r="A401" s="273"/>
      <c r="B401" s="21" t="s">
        <v>8</v>
      </c>
      <c r="C401" s="22" t="s">
        <v>9</v>
      </c>
      <c r="D401" s="22" t="s">
        <v>10</v>
      </c>
      <c r="E401" s="22" t="s">
        <v>11</v>
      </c>
      <c r="F401" s="22" t="s">
        <v>9</v>
      </c>
      <c r="G401" s="22" t="s">
        <v>10</v>
      </c>
      <c r="H401" s="32" t="s">
        <v>11</v>
      </c>
      <c r="I401" s="273"/>
      <c r="J401" s="272"/>
    </row>
    <row r="402" s="267" customFormat="1" ht="15.6" spans="1:10">
      <c r="A402" s="273">
        <v>1</v>
      </c>
      <c r="B402" s="21" t="s">
        <v>128</v>
      </c>
      <c r="C402" s="24"/>
      <c r="D402" s="24" t="s">
        <v>835</v>
      </c>
      <c r="E402" s="24"/>
      <c r="F402" s="24"/>
      <c r="G402" s="24"/>
      <c r="H402" s="278"/>
      <c r="I402" s="273"/>
      <c r="J402" s="272"/>
    </row>
    <row r="403" s="267" customFormat="1" ht="15.6" spans="1:10">
      <c r="A403" s="273"/>
      <c r="B403" s="25" t="s">
        <v>40</v>
      </c>
      <c r="C403" s="26" t="s">
        <v>46</v>
      </c>
      <c r="D403" s="273"/>
      <c r="E403" s="273"/>
      <c r="F403" s="273"/>
      <c r="G403" s="273"/>
      <c r="H403" s="277"/>
      <c r="I403" s="273"/>
      <c r="J403" s="272"/>
    </row>
    <row r="404" s="267" customFormat="1" ht="15.6" spans="1:10">
      <c r="A404" s="273"/>
      <c r="B404" s="25"/>
      <c r="C404" s="26" t="s">
        <v>47</v>
      </c>
      <c r="D404" s="273"/>
      <c r="E404" s="273"/>
      <c r="F404" s="273"/>
      <c r="G404" s="273"/>
      <c r="H404" s="277"/>
      <c r="I404" s="273"/>
      <c r="J404" s="272"/>
    </row>
    <row r="405" s="267" customFormat="1" ht="15.6" spans="1:10">
      <c r="A405" s="273">
        <v>2</v>
      </c>
      <c r="B405" s="27" t="s">
        <v>48</v>
      </c>
      <c r="C405" s="16" t="s">
        <v>836</v>
      </c>
      <c r="D405" s="273"/>
      <c r="E405" s="273"/>
      <c r="F405" s="273"/>
      <c r="G405" s="273"/>
      <c r="H405" s="277"/>
      <c r="I405" s="273"/>
      <c r="J405" s="272"/>
    </row>
    <row r="406" s="267" customFormat="1" ht="46.8" spans="1:10">
      <c r="A406" s="273" t="s">
        <v>837</v>
      </c>
      <c r="B406" s="273"/>
      <c r="C406" s="273"/>
      <c r="D406" s="273"/>
      <c r="E406" s="273"/>
      <c r="F406" s="273"/>
      <c r="G406" s="273"/>
      <c r="H406" s="274" t="s">
        <v>838</v>
      </c>
      <c r="I406" s="275" t="s">
        <v>615</v>
      </c>
    </row>
    <row r="407" s="267" customFormat="1" ht="15.6" spans="1:10">
      <c r="A407" s="276" t="s">
        <v>5</v>
      </c>
      <c r="B407" s="19" t="s">
        <v>6</v>
      </c>
      <c r="C407" s="20" t="s">
        <v>7</v>
      </c>
      <c r="D407" s="20"/>
      <c r="E407" s="20"/>
      <c r="F407" s="273"/>
      <c r="G407" s="273"/>
      <c r="H407" s="277"/>
      <c r="I407" s="273"/>
      <c r="J407" s="272"/>
    </row>
    <row r="408" s="267" customFormat="1" ht="15.6" spans="1:10">
      <c r="A408" s="273"/>
      <c r="B408" s="19"/>
      <c r="C408" s="20"/>
      <c r="D408" s="20"/>
      <c r="E408" s="20"/>
      <c r="F408" s="273"/>
      <c r="G408" s="273"/>
      <c r="H408" s="277"/>
      <c r="I408" s="273"/>
      <c r="J408" s="272"/>
    </row>
    <row r="409" s="267" customFormat="1" ht="15.6" spans="1:10">
      <c r="A409" s="273"/>
      <c r="B409" s="21" t="s">
        <v>8</v>
      </c>
      <c r="C409" s="22" t="s">
        <v>9</v>
      </c>
      <c r="D409" s="22" t="s">
        <v>10</v>
      </c>
      <c r="E409" s="22" t="s">
        <v>11</v>
      </c>
      <c r="F409" s="273"/>
      <c r="G409" s="273"/>
      <c r="H409" s="277"/>
      <c r="I409" s="273"/>
      <c r="J409" s="272"/>
    </row>
    <row r="410" s="267" customFormat="1" ht="15.6" spans="1:10">
      <c r="A410" s="273">
        <v>1</v>
      </c>
      <c r="B410" s="21" t="s">
        <v>12</v>
      </c>
      <c r="C410" s="24"/>
      <c r="D410" s="24" t="s">
        <v>839</v>
      </c>
      <c r="E410" s="24"/>
      <c r="F410" s="273"/>
      <c r="G410" s="273"/>
      <c r="H410" s="277"/>
      <c r="I410" s="273"/>
      <c r="J410" s="272"/>
    </row>
    <row r="411" s="267" customFormat="1" ht="46.8" spans="1:10">
      <c r="A411" s="273" t="s">
        <v>840</v>
      </c>
      <c r="B411" s="273"/>
      <c r="C411" s="273"/>
      <c r="D411" s="273"/>
      <c r="E411" s="273"/>
      <c r="F411" s="273"/>
      <c r="G411" s="273"/>
      <c r="H411" s="274" t="s">
        <v>841</v>
      </c>
      <c r="I411" s="275" t="s">
        <v>615</v>
      </c>
    </row>
    <row r="412" s="267" customFormat="1" ht="15.6" spans="1:10">
      <c r="A412" s="276" t="s">
        <v>5</v>
      </c>
      <c r="B412" s="19" t="s">
        <v>6</v>
      </c>
      <c r="C412" s="20" t="s">
        <v>37</v>
      </c>
      <c r="D412" s="20"/>
      <c r="E412" s="20"/>
      <c r="F412" s="20" t="s">
        <v>7</v>
      </c>
      <c r="G412" s="20"/>
      <c r="H412" s="20"/>
      <c r="I412" s="273"/>
      <c r="J412" s="272"/>
    </row>
    <row r="413" s="267" customFormat="1" ht="15.6" spans="1:10">
      <c r="A413" s="273"/>
      <c r="B413" s="19"/>
      <c r="C413" s="20"/>
      <c r="D413" s="20"/>
      <c r="E413" s="20"/>
      <c r="F413" s="20"/>
      <c r="G413" s="20"/>
      <c r="H413" s="20"/>
      <c r="I413" s="273"/>
      <c r="J413" s="272"/>
    </row>
    <row r="414" s="267" customFormat="1" ht="15.6" spans="1:10">
      <c r="A414" s="273"/>
      <c r="B414" s="21" t="s">
        <v>8</v>
      </c>
      <c r="C414" s="22" t="s">
        <v>9</v>
      </c>
      <c r="D414" s="22" t="s">
        <v>10</v>
      </c>
      <c r="E414" s="22" t="s">
        <v>11</v>
      </c>
      <c r="F414" s="22" t="s">
        <v>9</v>
      </c>
      <c r="G414" s="22" t="s">
        <v>10</v>
      </c>
      <c r="H414" s="32" t="s">
        <v>11</v>
      </c>
      <c r="I414" s="273"/>
      <c r="J414" s="272"/>
    </row>
    <row r="415" s="267" customFormat="1" ht="15.6" spans="1:10">
      <c r="A415" s="273">
        <v>1</v>
      </c>
      <c r="B415" s="21" t="s">
        <v>128</v>
      </c>
      <c r="C415" s="24"/>
      <c r="D415" s="24" t="s">
        <v>842</v>
      </c>
      <c r="E415" s="24"/>
      <c r="F415" s="24"/>
      <c r="G415" s="24"/>
      <c r="H415" s="278"/>
      <c r="I415" s="273"/>
      <c r="J415" s="272"/>
    </row>
    <row r="416" s="267" customFormat="1" ht="15.6" spans="1:10">
      <c r="A416" s="273"/>
      <c r="B416" s="25" t="s">
        <v>40</v>
      </c>
      <c r="C416" s="26" t="s">
        <v>46</v>
      </c>
      <c r="D416" s="273"/>
      <c r="E416" s="273"/>
      <c r="F416" s="273"/>
      <c r="G416" s="273"/>
      <c r="H416" s="277"/>
      <c r="I416" s="273"/>
      <c r="J416" s="272"/>
    </row>
    <row r="417" s="267" customFormat="1" ht="15.6" spans="1:10">
      <c r="A417" s="273"/>
      <c r="B417" s="25"/>
      <c r="C417" s="26" t="s">
        <v>47</v>
      </c>
      <c r="D417" s="273"/>
      <c r="E417" s="273"/>
      <c r="F417" s="273"/>
      <c r="G417" s="273"/>
      <c r="H417" s="277"/>
      <c r="I417" s="273"/>
      <c r="J417" s="272"/>
    </row>
    <row r="418" s="267" customFormat="1" ht="15.6" spans="1:10">
      <c r="A418" s="273">
        <v>2</v>
      </c>
      <c r="B418" s="27" t="s">
        <v>779</v>
      </c>
      <c r="C418" s="16" t="s">
        <v>843</v>
      </c>
      <c r="D418" s="273"/>
      <c r="E418" s="273"/>
      <c r="F418" s="273"/>
      <c r="G418" s="273"/>
      <c r="H418" s="277"/>
      <c r="I418" s="273"/>
      <c r="J418" s="272"/>
    </row>
    <row r="419" s="267" customFormat="1" ht="31.2" spans="1:10">
      <c r="A419" s="273" t="s">
        <v>844</v>
      </c>
      <c r="B419" s="273"/>
      <c r="C419" s="273"/>
      <c r="D419" s="273"/>
      <c r="E419" s="273"/>
      <c r="F419" s="273"/>
      <c r="G419" s="273"/>
      <c r="H419" s="274" t="s">
        <v>845</v>
      </c>
      <c r="I419" s="275" t="s">
        <v>615</v>
      </c>
    </row>
    <row r="420" s="267" customFormat="1" ht="15.6" spans="1:10">
      <c r="A420" s="276" t="s">
        <v>5</v>
      </c>
      <c r="B420" s="19" t="s">
        <v>6</v>
      </c>
      <c r="C420" s="20" t="s">
        <v>37</v>
      </c>
      <c r="D420" s="20"/>
      <c r="E420" s="20"/>
      <c r="F420" s="20" t="s">
        <v>7</v>
      </c>
      <c r="G420" s="20"/>
      <c r="H420" s="20"/>
      <c r="I420" s="273"/>
      <c r="J420" s="272"/>
    </row>
    <row r="421" s="267" customFormat="1" ht="15.6" spans="1:10">
      <c r="A421" s="273"/>
      <c r="B421" s="19"/>
      <c r="C421" s="20"/>
      <c r="D421" s="20"/>
      <c r="E421" s="20"/>
      <c r="F421" s="20"/>
      <c r="G421" s="20"/>
      <c r="H421" s="20"/>
      <c r="I421" s="273"/>
      <c r="J421" s="272"/>
    </row>
    <row r="422" s="267" customFormat="1" ht="15.6" spans="1:10">
      <c r="A422" s="273"/>
      <c r="B422" s="21" t="s">
        <v>8</v>
      </c>
      <c r="C422" s="22" t="s">
        <v>9</v>
      </c>
      <c r="D422" s="22" t="s">
        <v>10</v>
      </c>
      <c r="E422" s="22" t="s">
        <v>11</v>
      </c>
      <c r="F422" s="22" t="s">
        <v>9</v>
      </c>
      <c r="G422" s="22" t="s">
        <v>10</v>
      </c>
      <c r="H422" s="32" t="s">
        <v>11</v>
      </c>
      <c r="I422" s="273"/>
      <c r="J422" s="272"/>
    </row>
    <row r="423" s="267" customFormat="1" ht="15.6" spans="1:10">
      <c r="A423" s="273">
        <v>1</v>
      </c>
      <c r="B423" s="21" t="s">
        <v>349</v>
      </c>
      <c r="C423" s="24"/>
      <c r="D423" s="24" t="s">
        <v>846</v>
      </c>
      <c r="E423" s="24"/>
      <c r="F423" s="24"/>
      <c r="G423" s="24"/>
      <c r="H423" s="278"/>
      <c r="I423" s="273"/>
      <c r="J423" s="272"/>
    </row>
    <row r="424" s="267" customFormat="1" ht="15.6" spans="1:10">
      <c r="A424" s="273"/>
      <c r="B424" s="25" t="s">
        <v>40</v>
      </c>
      <c r="C424" s="26" t="s">
        <v>46</v>
      </c>
      <c r="D424" s="273"/>
      <c r="E424" s="273"/>
      <c r="F424" s="273"/>
      <c r="G424" s="273"/>
      <c r="H424" s="277"/>
      <c r="I424" s="273"/>
      <c r="J424" s="272"/>
    </row>
    <row r="425" s="267" customFormat="1" ht="15.6" spans="1:10">
      <c r="A425" s="273"/>
      <c r="B425" s="25"/>
      <c r="C425" s="26" t="s">
        <v>47</v>
      </c>
      <c r="D425" s="273"/>
      <c r="E425" s="273"/>
      <c r="F425" s="273"/>
      <c r="G425" s="273"/>
      <c r="H425" s="277"/>
      <c r="I425" s="273"/>
      <c r="J425" s="272"/>
    </row>
    <row r="426" s="267" customFormat="1" ht="15.6" spans="1:10">
      <c r="A426" s="273">
        <v>2</v>
      </c>
      <c r="B426" s="27" t="s">
        <v>48</v>
      </c>
      <c r="C426" s="16" t="s">
        <v>847</v>
      </c>
      <c r="D426" s="273"/>
      <c r="E426" s="273"/>
      <c r="F426" s="273"/>
      <c r="G426" s="273"/>
      <c r="H426" s="277"/>
      <c r="I426" s="273"/>
      <c r="J426" s="272"/>
    </row>
    <row r="427" s="267" customFormat="1" ht="46.8" spans="1:10">
      <c r="A427" s="273" t="s">
        <v>848</v>
      </c>
      <c r="B427" s="273"/>
      <c r="C427" s="273"/>
      <c r="D427" s="273"/>
      <c r="E427" s="273"/>
      <c r="F427" s="273"/>
      <c r="G427" s="273"/>
      <c r="H427" s="274" t="s">
        <v>849</v>
      </c>
      <c r="I427" s="275" t="s">
        <v>615</v>
      </c>
    </row>
    <row r="428" s="267" customFormat="1" ht="15.6" spans="1:10">
      <c r="A428" s="276" t="s">
        <v>5</v>
      </c>
      <c r="B428" s="12" t="s">
        <v>6</v>
      </c>
      <c r="C428" s="13" t="s">
        <v>30</v>
      </c>
      <c r="D428" s="13"/>
      <c r="E428" s="13"/>
      <c r="F428" s="13"/>
      <c r="G428" s="273"/>
      <c r="H428" s="277"/>
      <c r="I428" s="273"/>
      <c r="J428" s="272"/>
    </row>
    <row r="429" s="267" customFormat="1" ht="15.6" spans="1:10">
      <c r="A429" s="273"/>
      <c r="B429" s="15" t="s">
        <v>8</v>
      </c>
      <c r="C429" s="13">
        <v>100</v>
      </c>
      <c r="D429" s="13">
        <v>200</v>
      </c>
      <c r="E429" s="13">
        <v>300</v>
      </c>
      <c r="F429" s="13" t="s">
        <v>31</v>
      </c>
      <c r="G429" s="273"/>
      <c r="H429" s="277"/>
      <c r="I429" s="273"/>
      <c r="J429" s="272"/>
    </row>
    <row r="430" s="267" customFormat="1" ht="15.6" spans="1:10">
      <c r="A430" s="273">
        <v>1</v>
      </c>
      <c r="B430" s="17" t="s">
        <v>32</v>
      </c>
      <c r="C430" s="43"/>
      <c r="D430" s="43" t="s">
        <v>680</v>
      </c>
      <c r="E430" s="43"/>
      <c r="F430" s="43"/>
      <c r="G430" s="273"/>
      <c r="H430" s="277"/>
      <c r="I430" s="273"/>
      <c r="J430" s="272"/>
    </row>
    <row r="431" s="267" customFormat="1" ht="15.6" spans="1:10">
      <c r="A431" s="273"/>
      <c r="B431" s="12" t="s">
        <v>6</v>
      </c>
      <c r="C431" s="13" t="s">
        <v>35</v>
      </c>
      <c r="D431" s="13"/>
      <c r="E431" s="13"/>
      <c r="F431" s="13"/>
      <c r="G431" s="273"/>
      <c r="H431" s="277"/>
      <c r="I431" s="273"/>
      <c r="J431" s="272"/>
    </row>
    <row r="432" s="267" customFormat="1" ht="15.6" spans="1:10">
      <c r="A432" s="273"/>
      <c r="B432" s="15" t="s">
        <v>8</v>
      </c>
      <c r="C432" s="13">
        <v>100</v>
      </c>
      <c r="D432" s="13">
        <v>200</v>
      </c>
      <c r="E432" s="13">
        <v>300</v>
      </c>
      <c r="F432" s="13" t="s">
        <v>31</v>
      </c>
      <c r="G432" s="273"/>
      <c r="H432" s="277"/>
      <c r="I432" s="273"/>
      <c r="J432" s="272"/>
    </row>
    <row r="433" s="267" customFormat="1" ht="15.6" spans="1:10">
      <c r="A433" s="273">
        <v>2</v>
      </c>
      <c r="B433" s="17" t="s">
        <v>68</v>
      </c>
      <c r="C433" s="43"/>
      <c r="D433" s="43" t="s">
        <v>680</v>
      </c>
      <c r="E433" s="43" t="s">
        <v>850</v>
      </c>
      <c r="F433" s="43"/>
      <c r="G433" s="273"/>
      <c r="H433" s="277"/>
      <c r="I433" s="273"/>
      <c r="J433" s="272"/>
    </row>
    <row r="434" s="267" customFormat="1" ht="15.6" spans="1:10">
      <c r="A434" s="273">
        <v>3</v>
      </c>
      <c r="B434" s="17" t="s">
        <v>141</v>
      </c>
      <c r="C434" s="43"/>
      <c r="D434" s="43" t="s">
        <v>678</v>
      </c>
      <c r="E434" s="43"/>
      <c r="F434" s="43"/>
      <c r="G434" s="273"/>
      <c r="H434" s="277"/>
      <c r="I434" s="273"/>
      <c r="J434" s="272"/>
    </row>
    <row r="435" s="267" customFormat="1" ht="15.6" spans="1:10">
      <c r="A435" s="273">
        <v>4</v>
      </c>
      <c r="B435" s="17" t="s">
        <v>69</v>
      </c>
      <c r="C435" s="43" t="s">
        <v>680</v>
      </c>
      <c r="D435" s="43" t="s">
        <v>758</v>
      </c>
      <c r="E435" s="43"/>
      <c r="F435" s="43"/>
      <c r="G435" s="273"/>
      <c r="H435" s="277"/>
      <c r="I435" s="273"/>
      <c r="J435" s="272"/>
    </row>
    <row r="436" s="267" customFormat="1" ht="15.6" spans="1:10">
      <c r="A436" s="273"/>
      <c r="B436" s="19" t="s">
        <v>6</v>
      </c>
      <c r="C436" s="20" t="s">
        <v>7</v>
      </c>
      <c r="D436" s="20"/>
      <c r="E436" s="20"/>
      <c r="F436" s="273"/>
      <c r="G436" s="273"/>
      <c r="H436" s="277"/>
      <c r="I436" s="273"/>
      <c r="J436" s="272"/>
    </row>
    <row r="437" s="267" customFormat="1" ht="15.6" spans="1:10">
      <c r="A437" s="273"/>
      <c r="B437" s="19"/>
      <c r="C437" s="20"/>
      <c r="D437" s="20"/>
      <c r="E437" s="20"/>
      <c r="F437" s="273"/>
      <c r="G437" s="273"/>
      <c r="H437" s="277"/>
      <c r="I437" s="273"/>
      <c r="J437" s="272"/>
    </row>
    <row r="438" s="267" customFormat="1" ht="15.6" spans="1:10">
      <c r="A438" s="273"/>
      <c r="B438" s="21" t="s">
        <v>8</v>
      </c>
      <c r="C438" s="22" t="s">
        <v>9</v>
      </c>
      <c r="D438" s="22" t="s">
        <v>10</v>
      </c>
      <c r="E438" s="22" t="s">
        <v>11</v>
      </c>
      <c r="F438" s="273"/>
      <c r="G438" s="273"/>
      <c r="H438" s="277"/>
      <c r="I438" s="273"/>
      <c r="J438" s="272"/>
    </row>
    <row r="439" s="267" customFormat="1" ht="15.6" spans="1:10">
      <c r="A439" s="273">
        <v>5</v>
      </c>
      <c r="B439" s="21" t="s">
        <v>96</v>
      </c>
      <c r="C439" s="24" t="s">
        <v>851</v>
      </c>
      <c r="D439" s="24"/>
      <c r="E439" s="24"/>
      <c r="F439" s="273"/>
      <c r="G439" s="273"/>
      <c r="H439" s="277"/>
      <c r="I439" s="273"/>
      <c r="J439" s="272"/>
    </row>
    <row r="440" s="267" customFormat="1" ht="15.6" spans="1:10">
      <c r="A440" s="273">
        <v>6</v>
      </c>
      <c r="B440" s="21" t="s">
        <v>91</v>
      </c>
      <c r="C440" s="24" t="s">
        <v>852</v>
      </c>
      <c r="D440" s="24"/>
      <c r="E440" s="24"/>
      <c r="F440" s="273"/>
      <c r="G440" s="273"/>
      <c r="H440" s="277"/>
      <c r="I440" s="273"/>
      <c r="J440" s="272"/>
    </row>
    <row r="441" s="267" customFormat="1" ht="15.6" spans="1:10">
      <c r="A441" s="273">
        <v>7</v>
      </c>
      <c r="B441" s="21" t="s">
        <v>12</v>
      </c>
      <c r="C441" s="24"/>
      <c r="D441" s="24" t="s">
        <v>853</v>
      </c>
      <c r="E441" s="24"/>
      <c r="F441" s="273"/>
      <c r="G441" s="273"/>
      <c r="H441" s="277"/>
      <c r="I441" s="273"/>
      <c r="J441" s="272"/>
    </row>
    <row r="442" s="267" customFormat="1" ht="15.6" spans="1:10">
      <c r="A442" s="273"/>
      <c r="B442" s="25" t="s">
        <v>40</v>
      </c>
      <c r="C442" s="26" t="s">
        <v>41</v>
      </c>
      <c r="D442" s="26"/>
      <c r="E442" s="26"/>
      <c r="F442" s="273"/>
      <c r="G442" s="273"/>
      <c r="H442" s="277"/>
      <c r="I442" s="273"/>
      <c r="J442" s="272"/>
    </row>
    <row r="443" s="267" customFormat="1" ht="15.6" spans="1:10">
      <c r="A443" s="273"/>
      <c r="B443" s="25"/>
      <c r="C443" s="13" t="s">
        <v>42</v>
      </c>
      <c r="D443" s="13" t="s">
        <v>43</v>
      </c>
      <c r="E443" s="13" t="s">
        <v>44</v>
      </c>
      <c r="F443" s="273"/>
      <c r="G443" s="273"/>
      <c r="H443" s="277"/>
      <c r="I443" s="273"/>
      <c r="J443" s="272"/>
    </row>
    <row r="444" s="267" customFormat="1" ht="15.6" spans="1:10">
      <c r="A444" s="273">
        <v>8</v>
      </c>
      <c r="B444" s="15" t="s">
        <v>334</v>
      </c>
      <c r="C444" s="16"/>
      <c r="D444" s="16"/>
      <c r="E444" s="16" t="s">
        <v>854</v>
      </c>
      <c r="F444" s="273"/>
      <c r="G444" s="273"/>
      <c r="H444" s="277"/>
      <c r="I444" s="273"/>
      <c r="J444" s="272"/>
    </row>
    <row r="445" s="267" customFormat="1" ht="15.6" spans="1:10">
      <c r="A445" s="273"/>
      <c r="B445" s="25" t="s">
        <v>40</v>
      </c>
      <c r="C445" s="26" t="s">
        <v>46</v>
      </c>
      <c r="D445" s="273"/>
      <c r="E445" s="273"/>
      <c r="F445" s="273"/>
      <c r="G445" s="273"/>
      <c r="H445" s="277"/>
      <c r="I445" s="273"/>
      <c r="J445" s="272"/>
    </row>
    <row r="446" s="267" customFormat="1" ht="15.6" spans="1:10">
      <c r="A446" s="273"/>
      <c r="B446" s="25"/>
      <c r="C446" s="26" t="s">
        <v>47</v>
      </c>
      <c r="D446" s="273"/>
      <c r="E446" s="273"/>
      <c r="F446" s="273"/>
      <c r="G446" s="273"/>
      <c r="H446" s="277"/>
      <c r="I446" s="273"/>
      <c r="J446" s="272"/>
    </row>
    <row r="447" s="267" customFormat="1" ht="15.6" spans="1:10">
      <c r="A447" s="273">
        <v>9</v>
      </c>
      <c r="B447" s="27" t="s">
        <v>72</v>
      </c>
      <c r="C447" s="16" t="s">
        <v>855</v>
      </c>
      <c r="D447" s="273"/>
      <c r="E447" s="273"/>
      <c r="F447" s="273"/>
      <c r="G447" s="273"/>
      <c r="H447" s="277"/>
      <c r="I447" s="273"/>
      <c r="J447" s="272"/>
    </row>
    <row r="448" s="267" customFormat="1" ht="15.6" spans="1:10">
      <c r="A448" s="273"/>
      <c r="B448" s="12" t="s">
        <v>6</v>
      </c>
      <c r="C448" s="26" t="s">
        <v>49</v>
      </c>
      <c r="D448" s="26"/>
      <c r="E448" s="26"/>
      <c r="F448" s="273"/>
      <c r="G448" s="273"/>
      <c r="H448" s="277"/>
      <c r="I448" s="273"/>
      <c r="J448" s="272"/>
    </row>
    <row r="449" s="267" customFormat="1" ht="15.6" spans="1:10">
      <c r="A449" s="273"/>
      <c r="B449" s="15" t="s">
        <v>50</v>
      </c>
      <c r="C449" s="26">
        <v>100</v>
      </c>
      <c r="D449" s="26">
        <v>200</v>
      </c>
      <c r="E449" s="26" t="s">
        <v>51</v>
      </c>
      <c r="F449" s="273"/>
      <c r="G449" s="273"/>
      <c r="H449" s="277"/>
      <c r="I449" s="273"/>
      <c r="J449" s="272"/>
    </row>
    <row r="450" s="267" customFormat="1" ht="15.6" spans="1:10">
      <c r="A450" s="273">
        <v>11</v>
      </c>
      <c r="B450" s="17" t="s">
        <v>52</v>
      </c>
      <c r="C450" s="43" t="s">
        <v>679</v>
      </c>
      <c r="D450" s="43" t="s">
        <v>680</v>
      </c>
      <c r="E450" s="43"/>
      <c r="F450" s="273"/>
      <c r="G450" s="273"/>
      <c r="H450" s="277"/>
      <c r="I450" s="273"/>
      <c r="J450" s="272"/>
    </row>
    <row r="451" s="267" customFormat="1" ht="15.6" spans="1:10">
      <c r="A451" s="273">
        <v>12</v>
      </c>
      <c r="B451" s="17" t="s">
        <v>84</v>
      </c>
      <c r="C451" s="43" t="s">
        <v>682</v>
      </c>
      <c r="D451" s="43" t="s">
        <v>684</v>
      </c>
      <c r="E451" s="43"/>
      <c r="F451" s="273"/>
      <c r="G451" s="273"/>
      <c r="H451" s="277"/>
      <c r="I451" s="273"/>
      <c r="J451" s="272"/>
    </row>
    <row r="452" s="267" customFormat="1" ht="46.8" spans="1:10">
      <c r="A452" s="273" t="s">
        <v>856</v>
      </c>
      <c r="B452" s="273"/>
      <c r="C452" s="273"/>
      <c r="D452" s="273"/>
      <c r="E452" s="273"/>
      <c r="F452" s="273"/>
      <c r="G452" s="273"/>
      <c r="H452" s="274" t="s">
        <v>857</v>
      </c>
      <c r="I452" s="275" t="s">
        <v>615</v>
      </c>
    </row>
    <row r="453" s="267" customFormat="1" ht="15.6" spans="1:10">
      <c r="A453" s="276" t="s">
        <v>5</v>
      </c>
      <c r="B453" s="12" t="s">
        <v>6</v>
      </c>
      <c r="C453" s="13" t="s">
        <v>15</v>
      </c>
      <c r="D453" s="13"/>
      <c r="E453" s="13"/>
      <c r="F453" s="13"/>
      <c r="G453" s="13"/>
      <c r="H453" s="277"/>
      <c r="I453" s="273"/>
      <c r="J453" s="272"/>
    </row>
    <row r="454" s="267" customFormat="1" ht="15.6" spans="1:10">
      <c r="A454" s="273"/>
      <c r="B454" s="15" t="s">
        <v>16</v>
      </c>
      <c r="C454" s="13" t="s">
        <v>17</v>
      </c>
      <c r="D454" s="13" t="s">
        <v>18</v>
      </c>
      <c r="E454" s="13" t="s">
        <v>19</v>
      </c>
      <c r="F454" s="13" t="s">
        <v>20</v>
      </c>
      <c r="G454" s="13" t="s">
        <v>21</v>
      </c>
      <c r="H454" s="277"/>
      <c r="I454" s="273"/>
      <c r="J454" s="272"/>
    </row>
    <row r="455" s="267" customFormat="1" ht="15.6" spans="1:10">
      <c r="A455" s="273">
        <v>1</v>
      </c>
      <c r="B455" s="15" t="s">
        <v>76</v>
      </c>
      <c r="C455" s="43"/>
      <c r="D455" s="43"/>
      <c r="E455" s="43"/>
      <c r="F455" s="43"/>
      <c r="G455" s="43" t="s">
        <v>680</v>
      </c>
      <c r="H455" s="277"/>
      <c r="I455" s="273"/>
      <c r="J455" s="272"/>
    </row>
    <row r="456" s="267" customFormat="1" ht="15.6" spans="1:10">
      <c r="A456" s="273"/>
      <c r="B456" s="12" t="s">
        <v>6</v>
      </c>
      <c r="C456" s="13" t="s">
        <v>24</v>
      </c>
      <c r="D456" s="13"/>
      <c r="E456" s="13"/>
      <c r="F456" s="13"/>
      <c r="G456" s="13"/>
      <c r="H456" s="277"/>
      <c r="I456" s="273"/>
      <c r="J456" s="272"/>
    </row>
    <row r="457" s="267" customFormat="1" ht="15.6" spans="1:10">
      <c r="A457" s="273"/>
      <c r="B457" s="15" t="s">
        <v>16</v>
      </c>
      <c r="C457" s="13" t="s">
        <v>17</v>
      </c>
      <c r="D457" s="13" t="s">
        <v>18</v>
      </c>
      <c r="E457" s="13" t="s">
        <v>19</v>
      </c>
      <c r="F457" s="13" t="s">
        <v>20</v>
      </c>
      <c r="G457" s="13" t="s">
        <v>21</v>
      </c>
      <c r="H457" s="277"/>
      <c r="I457" s="273"/>
      <c r="J457" s="272"/>
    </row>
    <row r="458" s="267" customFormat="1" ht="15.6" spans="1:10">
      <c r="A458" s="273">
        <v>2</v>
      </c>
      <c r="B458" s="17" t="s">
        <v>61</v>
      </c>
      <c r="C458" s="43"/>
      <c r="D458" s="43" t="s">
        <v>684</v>
      </c>
      <c r="E458" s="43"/>
      <c r="F458" s="43"/>
      <c r="G458" s="43"/>
      <c r="H458" s="277"/>
      <c r="I458" s="273"/>
      <c r="J458" s="272"/>
    </row>
    <row r="459" s="267" customFormat="1" ht="15.6" spans="1:10">
      <c r="A459" s="273"/>
      <c r="B459" s="12" t="s">
        <v>6</v>
      </c>
      <c r="C459" s="13" t="s">
        <v>30</v>
      </c>
      <c r="D459" s="13"/>
      <c r="E459" s="13"/>
      <c r="F459" s="13"/>
      <c r="G459" s="273"/>
      <c r="H459" s="277"/>
      <c r="I459" s="273"/>
      <c r="J459" s="272"/>
    </row>
    <row r="460" s="267" customFormat="1" ht="15.6" spans="1:10">
      <c r="A460" s="273"/>
      <c r="B460" s="15" t="s">
        <v>8</v>
      </c>
      <c r="C460" s="13">
        <v>100</v>
      </c>
      <c r="D460" s="13">
        <v>200</v>
      </c>
      <c r="E460" s="13">
        <v>300</v>
      </c>
      <c r="F460" s="13" t="s">
        <v>31</v>
      </c>
      <c r="G460" s="273"/>
      <c r="H460" s="277"/>
      <c r="I460" s="273"/>
      <c r="J460" s="272"/>
    </row>
    <row r="461" s="267" customFormat="1" ht="15.6" spans="1:10">
      <c r="A461" s="273">
        <v>3</v>
      </c>
      <c r="B461" s="17" t="s">
        <v>32</v>
      </c>
      <c r="C461" s="43"/>
      <c r="D461" s="43"/>
      <c r="E461" s="43" t="s">
        <v>681</v>
      </c>
      <c r="F461" s="43"/>
      <c r="G461" s="273"/>
      <c r="H461" s="277"/>
      <c r="I461" s="273"/>
      <c r="J461" s="272"/>
    </row>
    <row r="462" s="267" customFormat="1" ht="15.6" spans="1:10">
      <c r="A462" s="273"/>
      <c r="B462" s="12" t="s">
        <v>6</v>
      </c>
      <c r="C462" s="13" t="s">
        <v>35</v>
      </c>
      <c r="D462" s="13"/>
      <c r="E462" s="13"/>
      <c r="F462" s="13"/>
      <c r="G462" s="273"/>
      <c r="H462" s="277"/>
      <c r="I462" s="273"/>
      <c r="J462" s="272"/>
    </row>
    <row r="463" s="267" customFormat="1" ht="15.6" spans="1:10">
      <c r="A463" s="273"/>
      <c r="B463" s="15" t="s">
        <v>8</v>
      </c>
      <c r="C463" s="13">
        <v>100</v>
      </c>
      <c r="D463" s="13">
        <v>200</v>
      </c>
      <c r="E463" s="13">
        <v>300</v>
      </c>
      <c r="F463" s="13" t="s">
        <v>31</v>
      </c>
      <c r="G463" s="273"/>
      <c r="H463" s="277"/>
      <c r="I463" s="273"/>
      <c r="J463" s="272"/>
    </row>
    <row r="464" s="267" customFormat="1" ht="15.6" spans="1:10">
      <c r="A464" s="273">
        <v>4</v>
      </c>
      <c r="B464" s="17" t="s">
        <v>141</v>
      </c>
      <c r="C464" s="43"/>
      <c r="D464" s="43"/>
      <c r="E464" s="43" t="s">
        <v>680</v>
      </c>
      <c r="F464" s="43"/>
      <c r="G464" s="273"/>
      <c r="H464" s="277"/>
      <c r="I464" s="273"/>
      <c r="J464" s="272"/>
    </row>
    <row r="465" s="267" customFormat="1" ht="15.6" spans="1:10">
      <c r="A465" s="273"/>
      <c r="B465" s="19" t="s">
        <v>6</v>
      </c>
      <c r="C465" s="20" t="s">
        <v>7</v>
      </c>
      <c r="D465" s="20"/>
      <c r="E465" s="20"/>
      <c r="F465" s="273"/>
      <c r="G465" s="273"/>
      <c r="H465" s="277"/>
      <c r="I465" s="273"/>
      <c r="J465" s="272"/>
    </row>
    <row r="466" s="267" customFormat="1" ht="15.6" spans="1:10">
      <c r="A466" s="273"/>
      <c r="B466" s="19"/>
      <c r="C466" s="20"/>
      <c r="D466" s="20"/>
      <c r="E466" s="20"/>
      <c r="F466" s="273"/>
      <c r="G466" s="273"/>
      <c r="H466" s="277"/>
      <c r="I466" s="273"/>
      <c r="J466" s="272"/>
    </row>
    <row r="467" s="267" customFormat="1" ht="15.6" spans="1:10">
      <c r="A467" s="273"/>
      <c r="B467" s="21" t="s">
        <v>8</v>
      </c>
      <c r="C467" s="22" t="s">
        <v>9</v>
      </c>
      <c r="D467" s="22" t="s">
        <v>10</v>
      </c>
      <c r="E467" s="22" t="s">
        <v>11</v>
      </c>
      <c r="F467" s="273"/>
      <c r="G467" s="273"/>
      <c r="H467" s="277"/>
      <c r="I467" s="273"/>
      <c r="J467" s="272"/>
    </row>
    <row r="468" s="267" customFormat="1" ht="15.6" spans="1:10">
      <c r="A468" s="273">
        <v>5</v>
      </c>
      <c r="B468" s="21" t="s">
        <v>96</v>
      </c>
      <c r="C468" s="24" t="s">
        <v>858</v>
      </c>
      <c r="D468" s="24"/>
      <c r="E468" s="24"/>
      <c r="F468" s="273"/>
      <c r="G468" s="273"/>
      <c r="H468" s="277"/>
      <c r="I468" s="273"/>
      <c r="J468" s="272"/>
    </row>
    <row r="469" s="267" customFormat="1" ht="15.6" spans="1:10">
      <c r="A469" s="273"/>
      <c r="B469" s="25" t="s">
        <v>40</v>
      </c>
      <c r="C469" s="26" t="s">
        <v>46</v>
      </c>
      <c r="D469" s="273"/>
      <c r="E469" s="273"/>
      <c r="F469" s="273"/>
      <c r="G469" s="273"/>
      <c r="H469" s="277"/>
      <c r="I469" s="273"/>
      <c r="J469" s="272"/>
    </row>
    <row r="470" s="267" customFormat="1" ht="15.6" spans="1:10">
      <c r="A470" s="273"/>
      <c r="B470" s="25"/>
      <c r="C470" s="26" t="s">
        <v>47</v>
      </c>
      <c r="D470" s="273"/>
      <c r="E470" s="273"/>
      <c r="F470" s="273"/>
      <c r="G470" s="273"/>
      <c r="H470" s="277"/>
      <c r="I470" s="273"/>
      <c r="J470" s="272"/>
    </row>
    <row r="471" s="267" customFormat="1" ht="15.6" spans="1:10">
      <c r="A471" s="273">
        <v>6</v>
      </c>
      <c r="B471" s="27" t="s">
        <v>72</v>
      </c>
      <c r="C471" s="16" t="s">
        <v>859</v>
      </c>
      <c r="D471" s="273"/>
      <c r="E471" s="273"/>
      <c r="F471" s="273"/>
      <c r="G471" s="273"/>
      <c r="H471" s="277"/>
      <c r="I471" s="273"/>
      <c r="J471" s="272"/>
    </row>
    <row r="472" s="267" customFormat="1" ht="15.6" spans="1:10">
      <c r="A472" s="273"/>
      <c r="B472" s="12" t="s">
        <v>6</v>
      </c>
      <c r="C472" s="26" t="s">
        <v>49</v>
      </c>
      <c r="D472" s="26"/>
      <c r="E472" s="26"/>
      <c r="F472" s="273"/>
      <c r="G472" s="273"/>
      <c r="H472" s="277"/>
      <c r="I472" s="273"/>
      <c r="J472" s="272"/>
    </row>
    <row r="473" s="267" customFormat="1" ht="15.6" spans="1:10">
      <c r="A473" s="273"/>
      <c r="B473" s="15" t="s">
        <v>50</v>
      </c>
      <c r="C473" s="26">
        <v>100</v>
      </c>
      <c r="D473" s="26">
        <v>200</v>
      </c>
      <c r="E473" s="26" t="s">
        <v>51</v>
      </c>
      <c r="F473" s="273"/>
      <c r="G473" s="273"/>
      <c r="H473" s="277"/>
      <c r="I473" s="273"/>
      <c r="J473" s="272"/>
    </row>
    <row r="474" s="267" customFormat="1" ht="15.6" spans="1:10">
      <c r="A474" s="273">
        <v>7</v>
      </c>
      <c r="B474" s="17" t="s">
        <v>52</v>
      </c>
      <c r="C474" s="43" t="s">
        <v>678</v>
      </c>
      <c r="D474" s="43"/>
      <c r="E474" s="43"/>
      <c r="F474" s="273"/>
      <c r="G474" s="273"/>
      <c r="H474" s="277"/>
      <c r="I474" s="273"/>
      <c r="J474" s="272"/>
    </row>
    <row r="475" s="267" customFormat="1" ht="46.8" spans="1:10">
      <c r="A475" s="273" t="s">
        <v>860</v>
      </c>
      <c r="B475" s="273"/>
      <c r="C475" s="273"/>
      <c r="D475" s="273"/>
      <c r="E475" s="273"/>
      <c r="F475" s="273"/>
      <c r="G475" s="273"/>
      <c r="H475" s="274" t="s">
        <v>861</v>
      </c>
      <c r="I475" s="275" t="s">
        <v>615</v>
      </c>
    </row>
    <row r="476" s="267" customFormat="1" ht="15.6" spans="1:10">
      <c r="A476" s="276" t="s">
        <v>5</v>
      </c>
      <c r="B476" s="12" t="s">
        <v>6</v>
      </c>
      <c r="C476" s="13" t="s">
        <v>15</v>
      </c>
      <c r="D476" s="13"/>
      <c r="E476" s="13"/>
      <c r="F476" s="13"/>
      <c r="G476" s="13"/>
      <c r="H476" s="277"/>
      <c r="I476" s="273"/>
      <c r="J476" s="272"/>
    </row>
    <row r="477" s="267" customFormat="1" ht="15.6" spans="1:10">
      <c r="A477" s="273"/>
      <c r="B477" s="15" t="s">
        <v>16</v>
      </c>
      <c r="C477" s="13" t="s">
        <v>17</v>
      </c>
      <c r="D477" s="13" t="s">
        <v>18</v>
      </c>
      <c r="E477" s="13" t="s">
        <v>19</v>
      </c>
      <c r="F477" s="13" t="s">
        <v>20</v>
      </c>
      <c r="G477" s="13" t="s">
        <v>21</v>
      </c>
      <c r="H477" s="277"/>
      <c r="I477" s="273"/>
      <c r="J477" s="272"/>
    </row>
    <row r="478" s="267" customFormat="1" ht="15.6" spans="1:10">
      <c r="A478" s="273"/>
      <c r="B478" s="15" t="s">
        <v>495</v>
      </c>
      <c r="C478" s="43"/>
      <c r="D478" s="43" t="s">
        <v>680</v>
      </c>
      <c r="E478" s="43" t="s">
        <v>678</v>
      </c>
      <c r="F478" s="43"/>
      <c r="G478" s="43"/>
      <c r="H478" s="277"/>
      <c r="I478" s="273"/>
      <c r="J478" s="272"/>
    </row>
    <row r="479" s="267" customFormat="1" ht="15.6" spans="1:10">
      <c r="A479" s="273"/>
      <c r="B479" s="15" t="s">
        <v>58</v>
      </c>
      <c r="C479" s="43"/>
      <c r="D479" s="43" t="s">
        <v>678</v>
      </c>
      <c r="E479" s="43" t="s">
        <v>682</v>
      </c>
      <c r="F479" s="43"/>
      <c r="G479" s="43"/>
      <c r="H479" s="277"/>
      <c r="I479" s="273"/>
      <c r="J479" s="272"/>
    </row>
    <row r="480" s="267" customFormat="1" ht="15.6" spans="1:10">
      <c r="A480" s="273"/>
      <c r="B480" s="15" t="s">
        <v>110</v>
      </c>
      <c r="C480" s="43" t="s">
        <v>679</v>
      </c>
      <c r="D480" s="43" t="s">
        <v>678</v>
      </c>
      <c r="E480" s="43"/>
      <c r="F480" s="43"/>
      <c r="G480" s="43"/>
      <c r="H480" s="277"/>
      <c r="I480" s="273"/>
      <c r="J480" s="272"/>
    </row>
    <row r="481" s="267" customFormat="1" ht="15.6" spans="1:10">
      <c r="A481" s="273"/>
      <c r="B481" s="15" t="s">
        <v>115</v>
      </c>
      <c r="C481" s="43"/>
      <c r="D481" s="43"/>
      <c r="E481" s="43" t="s">
        <v>679</v>
      </c>
      <c r="F481" s="43"/>
      <c r="G481" s="43"/>
      <c r="H481" s="277"/>
      <c r="I481" s="273"/>
      <c r="J481" s="272"/>
    </row>
    <row r="482" s="267" customFormat="1" ht="15.6" spans="1:10">
      <c r="A482" s="273"/>
      <c r="B482" s="15" t="s">
        <v>22</v>
      </c>
      <c r="C482" s="43" t="s">
        <v>678</v>
      </c>
      <c r="D482" s="43"/>
      <c r="E482" s="43"/>
      <c r="F482" s="43"/>
      <c r="G482" s="43"/>
      <c r="H482" s="277"/>
      <c r="I482" s="273"/>
      <c r="J482" s="272"/>
    </row>
    <row r="483" s="267" customFormat="1" ht="15.6" spans="1:10">
      <c r="A483" s="273"/>
      <c r="B483" s="15" t="s">
        <v>89</v>
      </c>
      <c r="C483" s="43"/>
      <c r="D483" s="43"/>
      <c r="E483" s="43" t="s">
        <v>680</v>
      </c>
      <c r="F483" s="43"/>
      <c r="G483" s="43"/>
      <c r="H483" s="277"/>
      <c r="I483" s="273"/>
      <c r="J483" s="272"/>
    </row>
    <row r="484" s="267" customFormat="1" ht="15.6" spans="1:10">
      <c r="A484" s="273"/>
      <c r="B484" s="15" t="s">
        <v>60</v>
      </c>
      <c r="C484" s="43" t="s">
        <v>678</v>
      </c>
      <c r="D484" s="43"/>
      <c r="E484" s="43"/>
      <c r="F484" s="43"/>
      <c r="G484" s="43"/>
      <c r="H484" s="277"/>
      <c r="I484" s="273"/>
      <c r="J484" s="272"/>
    </row>
    <row r="485" s="267" customFormat="1" ht="15.6" spans="1:10">
      <c r="A485" s="273"/>
      <c r="B485" s="12" t="s">
        <v>6</v>
      </c>
      <c r="C485" s="13" t="s">
        <v>24</v>
      </c>
      <c r="D485" s="13"/>
      <c r="E485" s="13"/>
      <c r="F485" s="13"/>
      <c r="G485" s="13"/>
      <c r="H485" s="277"/>
      <c r="I485" s="273"/>
      <c r="J485" s="272"/>
    </row>
    <row r="486" s="267" customFormat="1" ht="15.6" spans="1:10">
      <c r="A486" s="273"/>
      <c r="B486" s="15" t="s">
        <v>16</v>
      </c>
      <c r="C486" s="13" t="s">
        <v>17</v>
      </c>
      <c r="D486" s="13" t="s">
        <v>18</v>
      </c>
      <c r="E486" s="13" t="s">
        <v>19</v>
      </c>
      <c r="F486" s="13" t="s">
        <v>20</v>
      </c>
      <c r="G486" s="13" t="s">
        <v>21</v>
      </c>
      <c r="H486" s="277"/>
      <c r="I486" s="273"/>
      <c r="J486" s="272"/>
    </row>
    <row r="487" s="267" customFormat="1" ht="15.6" spans="1:10">
      <c r="A487" s="273"/>
      <c r="B487" s="17" t="s">
        <v>61</v>
      </c>
      <c r="C487" s="43" t="s">
        <v>680</v>
      </c>
      <c r="D487" s="43" t="s">
        <v>681</v>
      </c>
      <c r="E487" s="43"/>
      <c r="F487" s="43"/>
      <c r="G487" s="43"/>
      <c r="H487" s="277"/>
      <c r="I487" s="273"/>
      <c r="J487" s="272"/>
    </row>
    <row r="488" s="267" customFormat="1" ht="15.6" spans="1:10">
      <c r="A488" s="273"/>
      <c r="B488" s="17" t="s">
        <v>107</v>
      </c>
      <c r="C488" s="43" t="s">
        <v>680</v>
      </c>
      <c r="D488" s="43"/>
      <c r="E488" s="43"/>
      <c r="F488" s="43"/>
      <c r="G488" s="43"/>
      <c r="H488" s="277"/>
      <c r="I488" s="273"/>
      <c r="J488" s="272"/>
    </row>
    <row r="489" s="267" customFormat="1" ht="15.6" spans="1:10">
      <c r="A489" s="273"/>
      <c r="B489" s="17" t="s">
        <v>203</v>
      </c>
      <c r="C489" s="43"/>
      <c r="D489" s="43" t="s">
        <v>680</v>
      </c>
      <c r="E489" s="43"/>
      <c r="F489" s="43"/>
      <c r="G489" s="43"/>
      <c r="H489" s="277"/>
      <c r="I489" s="273"/>
      <c r="J489" s="272"/>
    </row>
    <row r="490" s="267" customFormat="1" ht="15.6" spans="1:10">
      <c r="A490" s="273"/>
      <c r="B490" s="17" t="s">
        <v>90</v>
      </c>
      <c r="C490" s="43" t="s">
        <v>679</v>
      </c>
      <c r="D490" s="43" t="s">
        <v>682</v>
      </c>
      <c r="E490" s="43"/>
      <c r="F490" s="43"/>
      <c r="G490" s="43"/>
      <c r="H490" s="277"/>
      <c r="I490" s="273"/>
      <c r="J490" s="272"/>
    </row>
    <row r="491" s="267" customFormat="1" ht="15.6" spans="1:10">
      <c r="A491" s="273"/>
      <c r="B491" s="12" t="s">
        <v>6</v>
      </c>
      <c r="C491" s="13" t="s">
        <v>30</v>
      </c>
      <c r="D491" s="13"/>
      <c r="E491" s="13"/>
      <c r="F491" s="13"/>
      <c r="G491" s="273"/>
      <c r="H491" s="277"/>
      <c r="I491" s="273"/>
      <c r="J491" s="272"/>
    </row>
    <row r="492" s="267" customFormat="1" ht="15.6" spans="1:10">
      <c r="A492" s="273"/>
      <c r="B492" s="15" t="s">
        <v>8</v>
      </c>
      <c r="C492" s="13">
        <v>100</v>
      </c>
      <c r="D492" s="13">
        <v>200</v>
      </c>
      <c r="E492" s="13">
        <v>300</v>
      </c>
      <c r="F492" s="13" t="s">
        <v>31</v>
      </c>
      <c r="G492" s="273"/>
      <c r="H492" s="277"/>
      <c r="I492" s="273"/>
      <c r="J492" s="272"/>
    </row>
    <row r="493" s="267" customFormat="1" ht="15.6" spans="1:10">
      <c r="A493" s="273"/>
      <c r="B493" s="17" t="s">
        <v>32</v>
      </c>
      <c r="C493" s="43"/>
      <c r="D493" s="43"/>
      <c r="E493" s="43" t="s">
        <v>678</v>
      </c>
      <c r="F493" s="43" t="s">
        <v>764</v>
      </c>
      <c r="G493" s="273"/>
      <c r="H493" s="277"/>
      <c r="I493" s="273"/>
      <c r="J493" s="272"/>
    </row>
    <row r="494" s="267" customFormat="1" ht="15.6" spans="1:10">
      <c r="A494" s="273"/>
      <c r="B494" s="17" t="s">
        <v>118</v>
      </c>
      <c r="C494" s="43" t="s">
        <v>680</v>
      </c>
      <c r="D494" s="43" t="s">
        <v>680</v>
      </c>
      <c r="E494" s="43"/>
      <c r="F494" s="43"/>
      <c r="G494" s="273"/>
      <c r="H494" s="277"/>
      <c r="I494" s="273"/>
      <c r="J494" s="272"/>
    </row>
    <row r="495" s="267" customFormat="1" ht="15.6" spans="1:10">
      <c r="A495" s="273"/>
      <c r="B495" s="17" t="s">
        <v>33</v>
      </c>
      <c r="C495" s="43" t="s">
        <v>678</v>
      </c>
      <c r="D495" s="43"/>
      <c r="E495" s="43"/>
      <c r="F495" s="43"/>
      <c r="G495" s="273"/>
      <c r="H495" s="277"/>
      <c r="I495" s="273"/>
      <c r="J495" s="272"/>
    </row>
    <row r="496" s="267" customFormat="1" ht="15.6" spans="1:10">
      <c r="A496" s="273"/>
      <c r="B496" s="12" t="s">
        <v>6</v>
      </c>
      <c r="C496" s="13" t="s">
        <v>35</v>
      </c>
      <c r="D496" s="13"/>
      <c r="E496" s="13"/>
      <c r="F496" s="13"/>
      <c r="G496" s="273"/>
      <c r="H496" s="277"/>
      <c r="I496" s="273"/>
      <c r="J496" s="272"/>
    </row>
    <row r="497" s="267" customFormat="1" ht="15.6" spans="1:10">
      <c r="A497" s="273"/>
      <c r="B497" s="15" t="s">
        <v>8</v>
      </c>
      <c r="C497" s="13">
        <v>100</v>
      </c>
      <c r="D497" s="13">
        <v>200</v>
      </c>
      <c r="E497" s="13">
        <v>300</v>
      </c>
      <c r="F497" s="13" t="s">
        <v>31</v>
      </c>
      <c r="G497" s="273"/>
      <c r="H497" s="277"/>
      <c r="I497" s="273"/>
      <c r="J497" s="272"/>
    </row>
    <row r="498" s="267" customFormat="1" ht="15.6" spans="1:10">
      <c r="A498" s="273"/>
      <c r="B498" s="17" t="s">
        <v>134</v>
      </c>
      <c r="C498" s="43"/>
      <c r="D498" s="43"/>
      <c r="E498" s="43"/>
      <c r="F498" s="43" t="s">
        <v>862</v>
      </c>
      <c r="G498" s="273"/>
      <c r="H498" s="277"/>
      <c r="I498" s="273"/>
      <c r="J498" s="272"/>
    </row>
    <row r="499" s="267" customFormat="1" ht="15.6" spans="1:10">
      <c r="A499" s="273"/>
      <c r="B499" s="17" t="s">
        <v>82</v>
      </c>
      <c r="C499" s="43" t="s">
        <v>680</v>
      </c>
      <c r="D499" s="43"/>
      <c r="E499" s="43"/>
      <c r="F499" s="43"/>
      <c r="G499" s="273"/>
      <c r="H499" s="277"/>
      <c r="I499" s="273"/>
      <c r="J499" s="272"/>
    </row>
    <row r="500" s="267" customFormat="1" ht="15.6" spans="1:10">
      <c r="A500" s="273"/>
      <c r="B500" s="19" t="s">
        <v>6</v>
      </c>
      <c r="C500" s="20" t="s">
        <v>7</v>
      </c>
      <c r="D500" s="20"/>
      <c r="E500" s="20"/>
      <c r="F500" s="273"/>
      <c r="G500" s="273"/>
      <c r="H500" s="277"/>
      <c r="I500" s="273"/>
      <c r="J500" s="272"/>
    </row>
    <row r="501" s="267" customFormat="1" ht="15.6" spans="1:10">
      <c r="A501" s="273"/>
      <c r="B501" s="19"/>
      <c r="C501" s="20"/>
      <c r="D501" s="20"/>
      <c r="E501" s="20"/>
      <c r="F501" s="273"/>
      <c r="G501" s="273"/>
      <c r="H501" s="277"/>
      <c r="I501" s="273"/>
      <c r="J501" s="272"/>
    </row>
    <row r="502" s="267" customFormat="1" ht="15.6" spans="1:10">
      <c r="A502" s="273"/>
      <c r="B502" s="21" t="s">
        <v>8</v>
      </c>
      <c r="C502" s="22" t="s">
        <v>9</v>
      </c>
      <c r="D502" s="22" t="s">
        <v>10</v>
      </c>
      <c r="E502" s="22" t="s">
        <v>11</v>
      </c>
      <c r="F502" s="273"/>
      <c r="G502" s="273"/>
      <c r="H502" s="277"/>
      <c r="I502" s="273"/>
      <c r="J502" s="272"/>
    </row>
    <row r="503" s="267" customFormat="1" ht="15.6" spans="1:10">
      <c r="A503" s="273"/>
      <c r="B503" s="21" t="s">
        <v>63</v>
      </c>
      <c r="C503" s="24" t="s">
        <v>863</v>
      </c>
      <c r="D503" s="24"/>
      <c r="E503" s="24"/>
      <c r="F503" s="273"/>
      <c r="G503" s="273"/>
      <c r="H503" s="277"/>
      <c r="I503" s="273"/>
      <c r="J503" s="272"/>
    </row>
    <row r="504" s="267" customFormat="1" ht="15.6" spans="1:10">
      <c r="A504" s="273"/>
      <c r="B504" s="21" t="s">
        <v>38</v>
      </c>
      <c r="C504" s="24"/>
      <c r="D504" s="24" t="s">
        <v>864</v>
      </c>
      <c r="E504" s="24"/>
      <c r="F504" s="273"/>
      <c r="G504" s="273"/>
      <c r="H504" s="277"/>
      <c r="I504" s="273"/>
      <c r="J504" s="272"/>
    </row>
    <row r="505" s="267" customFormat="1" ht="15.6" spans="1:10">
      <c r="A505" s="273"/>
      <c r="B505" s="21" t="s">
        <v>118</v>
      </c>
      <c r="C505" s="24" t="s">
        <v>865</v>
      </c>
      <c r="D505" s="24" t="s">
        <v>866</v>
      </c>
      <c r="E505" s="24"/>
      <c r="F505" s="273"/>
      <c r="G505" s="273"/>
      <c r="H505" s="277"/>
      <c r="I505" s="273"/>
      <c r="J505" s="272"/>
    </row>
    <row r="506" s="267" customFormat="1" ht="15.6" spans="1:10">
      <c r="A506" s="273"/>
      <c r="B506" s="21" t="s">
        <v>39</v>
      </c>
      <c r="C506" s="24"/>
      <c r="D506" s="24" t="s">
        <v>867</v>
      </c>
      <c r="E506" s="24"/>
      <c r="F506" s="273"/>
      <c r="G506" s="273"/>
      <c r="H506" s="277"/>
      <c r="I506" s="273"/>
      <c r="J506" s="272"/>
    </row>
    <row r="507" s="267" customFormat="1" ht="15.6" spans="1:10">
      <c r="A507" s="273"/>
      <c r="B507" s="21" t="s">
        <v>628</v>
      </c>
      <c r="C507" s="24" t="s">
        <v>868</v>
      </c>
      <c r="D507" s="24"/>
      <c r="E507" s="24"/>
      <c r="F507" s="273"/>
      <c r="G507" s="273"/>
      <c r="H507" s="277"/>
      <c r="I507" s="273"/>
      <c r="J507" s="272"/>
    </row>
    <row r="508" s="267" customFormat="1" ht="15.6" spans="1:10">
      <c r="A508" s="273"/>
      <c r="B508" s="21" t="s">
        <v>33</v>
      </c>
      <c r="C508" s="24" t="s">
        <v>869</v>
      </c>
      <c r="D508" s="24" t="s">
        <v>870</v>
      </c>
      <c r="E508" s="24"/>
      <c r="F508" s="273"/>
      <c r="G508" s="273"/>
      <c r="H508" s="277"/>
      <c r="I508" s="273"/>
      <c r="J508" s="272"/>
    </row>
    <row r="509" s="267" customFormat="1" ht="15.6" spans="1:10">
      <c r="A509" s="273"/>
      <c r="B509" s="21" t="s">
        <v>125</v>
      </c>
      <c r="C509" s="24" t="s">
        <v>871</v>
      </c>
      <c r="D509" s="24"/>
      <c r="E509" s="24"/>
      <c r="F509" s="273"/>
      <c r="G509" s="273"/>
      <c r="H509" s="277"/>
      <c r="I509" s="273"/>
      <c r="J509" s="272"/>
    </row>
    <row r="510" s="267" customFormat="1" ht="15.6" spans="1:10">
      <c r="A510" s="273"/>
      <c r="B510" s="21" t="s">
        <v>82</v>
      </c>
      <c r="C510" s="24" t="s">
        <v>872</v>
      </c>
      <c r="D510" s="24"/>
      <c r="E510" s="24"/>
      <c r="F510" s="273"/>
      <c r="G510" s="273"/>
      <c r="H510" s="277"/>
      <c r="I510" s="273"/>
      <c r="J510" s="272"/>
    </row>
    <row r="511" s="267" customFormat="1" ht="15.6" spans="1:10">
      <c r="A511" s="273"/>
      <c r="B511" s="25" t="s">
        <v>40</v>
      </c>
      <c r="C511" s="26" t="s">
        <v>41</v>
      </c>
      <c r="D511" s="26"/>
      <c r="E511" s="26"/>
      <c r="F511" s="273"/>
      <c r="G511" s="273"/>
      <c r="H511" s="277"/>
      <c r="I511" s="273"/>
      <c r="J511" s="272"/>
    </row>
    <row r="512" s="267" customFormat="1" ht="15.6" spans="1:10">
      <c r="A512" s="273"/>
      <c r="B512" s="25"/>
      <c r="C512" s="13" t="s">
        <v>42</v>
      </c>
      <c r="D512" s="13" t="s">
        <v>43</v>
      </c>
      <c r="E512" s="13" t="s">
        <v>44</v>
      </c>
      <c r="F512" s="273"/>
      <c r="G512" s="273"/>
      <c r="H512" s="277"/>
      <c r="I512" s="273"/>
      <c r="J512" s="272"/>
    </row>
    <row r="513" s="267" customFormat="1" ht="15.6" spans="1:10">
      <c r="A513" s="273"/>
      <c r="B513" s="15" t="s">
        <v>190</v>
      </c>
      <c r="C513" s="16"/>
      <c r="D513" s="16"/>
      <c r="E513" s="16">
        <v>89</v>
      </c>
      <c r="F513" s="273"/>
      <c r="G513" s="273"/>
      <c r="H513" s="277"/>
      <c r="I513" s="273"/>
      <c r="J513" s="272"/>
    </row>
    <row r="514" s="267" customFormat="1" ht="15.6" spans="1:10">
      <c r="A514" s="273"/>
      <c r="B514" s="25" t="s">
        <v>40</v>
      </c>
      <c r="C514" s="26" t="s">
        <v>46</v>
      </c>
      <c r="D514" s="273"/>
      <c r="E514" s="273"/>
      <c r="F514" s="273"/>
      <c r="G514" s="273"/>
      <c r="H514" s="277"/>
      <c r="I514" s="273"/>
      <c r="J514" s="272"/>
    </row>
    <row r="515" s="267" customFormat="1" ht="15.6" spans="1:10">
      <c r="A515" s="273"/>
      <c r="B515" s="25"/>
      <c r="C515" s="26" t="s">
        <v>47</v>
      </c>
      <c r="D515" s="273"/>
      <c r="E515" s="273"/>
      <c r="F515" s="273"/>
      <c r="G515" s="273"/>
      <c r="H515" s="277"/>
      <c r="I515" s="273"/>
      <c r="J515" s="272"/>
    </row>
    <row r="516" s="267" customFormat="1" ht="15.6" spans="1:10">
      <c r="A516" s="273"/>
      <c r="B516" s="27" t="s">
        <v>48</v>
      </c>
      <c r="C516" s="16" t="s">
        <v>873</v>
      </c>
      <c r="D516" s="273"/>
      <c r="E516" s="273"/>
      <c r="F516" s="273"/>
      <c r="G516" s="273"/>
      <c r="H516" s="277"/>
      <c r="I516" s="273"/>
      <c r="J516" s="272"/>
    </row>
    <row r="517" s="267" customFormat="1" ht="15.6" spans="1:10">
      <c r="A517" s="273"/>
      <c r="B517" s="27" t="s">
        <v>278</v>
      </c>
      <c r="C517" s="16" t="s">
        <v>874</v>
      </c>
      <c r="D517" s="273"/>
      <c r="E517" s="273"/>
      <c r="F517" s="273"/>
      <c r="G517" s="273"/>
      <c r="H517" s="277"/>
      <c r="I517" s="273"/>
      <c r="J517" s="272"/>
    </row>
    <row r="518" s="267" customFormat="1" ht="15.6" spans="1:10">
      <c r="A518" s="273"/>
      <c r="B518" s="12" t="s">
        <v>6</v>
      </c>
      <c r="C518" s="26" t="s">
        <v>49</v>
      </c>
      <c r="D518" s="26"/>
      <c r="E518" s="26"/>
      <c r="F518" s="273"/>
      <c r="G518" s="273"/>
      <c r="H518" s="277"/>
      <c r="I518" s="273"/>
      <c r="J518" s="272"/>
    </row>
    <row r="519" s="267" customFormat="1" ht="15.6" spans="1:10">
      <c r="A519" s="273"/>
      <c r="B519" s="15" t="s">
        <v>50</v>
      </c>
      <c r="C519" s="26">
        <v>100</v>
      </c>
      <c r="D519" s="26">
        <v>200</v>
      </c>
      <c r="E519" s="26" t="s">
        <v>51</v>
      </c>
      <c r="F519" s="273"/>
      <c r="G519" s="273"/>
      <c r="H519" s="277"/>
      <c r="I519" s="273"/>
      <c r="J519" s="272"/>
    </row>
    <row r="520" s="267" customFormat="1" ht="15.6" spans="1:10">
      <c r="A520" s="273"/>
      <c r="B520" s="17" t="s">
        <v>52</v>
      </c>
      <c r="C520" s="43" t="s">
        <v>683</v>
      </c>
      <c r="D520" s="43"/>
      <c r="E520" s="43"/>
      <c r="F520" s="273"/>
      <c r="G520" s="273"/>
      <c r="H520" s="277"/>
      <c r="I520" s="273"/>
      <c r="J520" s="272"/>
    </row>
    <row r="521" s="267" customFormat="1" ht="46.8" spans="1:10">
      <c r="A521" s="273" t="s">
        <v>875</v>
      </c>
      <c r="B521" s="273"/>
      <c r="C521" s="273"/>
      <c r="D521" s="273"/>
      <c r="E521" s="273"/>
      <c r="F521" s="273"/>
      <c r="G521" s="273"/>
      <c r="H521" s="274" t="s">
        <v>876</v>
      </c>
      <c r="I521" s="275" t="s">
        <v>615</v>
      </c>
    </row>
    <row r="522" s="267" customFormat="1" ht="15.6" spans="1:10">
      <c r="A522" s="276" t="s">
        <v>5</v>
      </c>
      <c r="B522" s="12" t="s">
        <v>6</v>
      </c>
      <c r="C522" s="13" t="s">
        <v>15</v>
      </c>
      <c r="D522" s="13"/>
      <c r="E522" s="13"/>
      <c r="F522" s="13"/>
      <c r="G522" s="13"/>
      <c r="H522" s="277"/>
      <c r="I522" s="273"/>
      <c r="J522" s="272"/>
    </row>
    <row r="523" s="267" customFormat="1" ht="15.6" spans="1:10">
      <c r="A523" s="273"/>
      <c r="B523" s="15" t="s">
        <v>16</v>
      </c>
      <c r="C523" s="13" t="s">
        <v>17</v>
      </c>
      <c r="D523" s="13" t="s">
        <v>18</v>
      </c>
      <c r="E523" s="13" t="s">
        <v>19</v>
      </c>
      <c r="F523" s="13" t="s">
        <v>20</v>
      </c>
      <c r="G523" s="13" t="s">
        <v>21</v>
      </c>
      <c r="H523" s="277"/>
      <c r="I523" s="273"/>
      <c r="J523" s="272"/>
    </row>
    <row r="524" s="267" customFormat="1" ht="15.6" spans="1:10">
      <c r="A524" s="273">
        <v>1</v>
      </c>
      <c r="B524" s="15" t="s">
        <v>89</v>
      </c>
      <c r="C524" s="43"/>
      <c r="D524" s="43"/>
      <c r="E524" s="43"/>
      <c r="F524" s="43"/>
      <c r="G524" s="43" t="s">
        <v>680</v>
      </c>
      <c r="H524" s="277"/>
      <c r="I524" s="273"/>
      <c r="J524" s="272"/>
    </row>
    <row r="525" s="267" customFormat="1" ht="15.6" spans="1:10">
      <c r="A525" s="273">
        <v>2</v>
      </c>
      <c r="B525" s="15" t="s">
        <v>60</v>
      </c>
      <c r="C525" s="43"/>
      <c r="D525" s="43" t="s">
        <v>717</v>
      </c>
      <c r="E525" s="43" t="s">
        <v>684</v>
      </c>
      <c r="F525" s="43"/>
      <c r="G525" s="43"/>
      <c r="H525" s="277"/>
      <c r="I525" s="273"/>
      <c r="J525" s="272"/>
    </row>
    <row r="526" s="267" customFormat="1" ht="15.6" spans="1:10">
      <c r="A526" s="273"/>
      <c r="B526" s="12" t="s">
        <v>6</v>
      </c>
      <c r="C526" s="13" t="s">
        <v>24</v>
      </c>
      <c r="D526" s="13"/>
      <c r="E526" s="13"/>
      <c r="F526" s="13"/>
      <c r="G526" s="13"/>
      <c r="H526" s="277"/>
      <c r="I526" s="273"/>
      <c r="J526" s="272"/>
    </row>
    <row r="527" s="267" customFormat="1" ht="15.6" spans="1:10">
      <c r="A527" s="273"/>
      <c r="B527" s="15" t="s">
        <v>16</v>
      </c>
      <c r="C527" s="13" t="s">
        <v>17</v>
      </c>
      <c r="D527" s="13" t="s">
        <v>18</v>
      </c>
      <c r="E527" s="13" t="s">
        <v>19</v>
      </c>
      <c r="F527" s="13" t="s">
        <v>20</v>
      </c>
      <c r="G527" s="13" t="s">
        <v>21</v>
      </c>
      <c r="H527" s="277"/>
      <c r="I527" s="273"/>
      <c r="J527" s="272"/>
    </row>
    <row r="528" s="267" customFormat="1" ht="15.6" spans="1:10">
      <c r="A528" s="273">
        <v>3</v>
      </c>
      <c r="B528" s="17" t="s">
        <v>124</v>
      </c>
      <c r="C528" s="43"/>
      <c r="D528" s="43"/>
      <c r="E528" s="43" t="s">
        <v>680</v>
      </c>
      <c r="F528" s="43"/>
      <c r="G528" s="43"/>
      <c r="H528" s="277"/>
      <c r="I528" s="273"/>
      <c r="J528" s="272"/>
    </row>
    <row r="529" s="267" customFormat="1" ht="15.6" spans="1:10">
      <c r="A529" s="273"/>
      <c r="B529" s="12" t="s">
        <v>6</v>
      </c>
      <c r="C529" s="13" t="s">
        <v>30</v>
      </c>
      <c r="D529" s="13"/>
      <c r="E529" s="13"/>
      <c r="F529" s="13"/>
      <c r="G529" s="273"/>
      <c r="H529" s="277"/>
      <c r="I529" s="273"/>
      <c r="J529" s="272"/>
    </row>
    <row r="530" s="267" customFormat="1" ht="15.6" spans="1:10">
      <c r="A530" s="273"/>
      <c r="B530" s="15" t="s">
        <v>8</v>
      </c>
      <c r="C530" s="13">
        <v>100</v>
      </c>
      <c r="D530" s="13">
        <v>200</v>
      </c>
      <c r="E530" s="13">
        <v>300</v>
      </c>
      <c r="F530" s="13" t="s">
        <v>31</v>
      </c>
      <c r="G530" s="273"/>
      <c r="H530" s="277"/>
      <c r="I530" s="273"/>
      <c r="J530" s="272"/>
    </row>
    <row r="531" s="267" customFormat="1" ht="15.6" spans="1:10">
      <c r="A531" s="273">
        <v>4</v>
      </c>
      <c r="B531" s="17" t="s">
        <v>32</v>
      </c>
      <c r="C531" s="43"/>
      <c r="D531" s="43" t="s">
        <v>731</v>
      </c>
      <c r="E531" s="43"/>
      <c r="F531" s="43"/>
      <c r="G531" s="273"/>
      <c r="H531" s="277"/>
      <c r="I531" s="273"/>
      <c r="J531" s="272"/>
    </row>
    <row r="532" s="267" customFormat="1" ht="15.6" spans="1:10">
      <c r="A532" s="273">
        <v>5</v>
      </c>
      <c r="B532" s="17" t="s">
        <v>64</v>
      </c>
      <c r="C532" s="43"/>
      <c r="D532" s="43"/>
      <c r="E532" s="43" t="s">
        <v>877</v>
      </c>
      <c r="F532" s="43"/>
      <c r="G532" s="273"/>
      <c r="H532" s="277"/>
      <c r="I532" s="273"/>
      <c r="J532" s="272"/>
    </row>
    <row r="533" s="267" customFormat="1" ht="15.6" spans="1:10">
      <c r="A533" s="273"/>
      <c r="B533" s="12" t="s">
        <v>6</v>
      </c>
      <c r="C533" s="13" t="s">
        <v>35</v>
      </c>
      <c r="D533" s="13"/>
      <c r="E533" s="13"/>
      <c r="F533" s="13"/>
      <c r="G533" s="273"/>
      <c r="H533" s="277"/>
      <c r="I533" s="273"/>
      <c r="J533" s="272"/>
    </row>
    <row r="534" s="267" customFormat="1" ht="15.6" spans="1:10">
      <c r="A534" s="273"/>
      <c r="B534" s="15" t="s">
        <v>8</v>
      </c>
      <c r="C534" s="13">
        <v>100</v>
      </c>
      <c r="D534" s="13">
        <v>200</v>
      </c>
      <c r="E534" s="13">
        <v>300</v>
      </c>
      <c r="F534" s="13" t="s">
        <v>31</v>
      </c>
      <c r="G534" s="273"/>
      <c r="H534" s="277"/>
      <c r="I534" s="273"/>
      <c r="J534" s="272"/>
    </row>
    <row r="535" s="267" customFormat="1" ht="15.6" spans="1:10">
      <c r="A535" s="273">
        <v>6</v>
      </c>
      <c r="B535" s="17" t="s">
        <v>68</v>
      </c>
      <c r="C535" s="43"/>
      <c r="D535" s="43"/>
      <c r="E535" s="43" t="s">
        <v>680</v>
      </c>
      <c r="F535" s="43"/>
      <c r="G535" s="273"/>
      <c r="H535" s="277"/>
      <c r="I535" s="273"/>
      <c r="J535" s="272"/>
    </row>
    <row r="536" s="267" customFormat="1" ht="15.6" spans="1:10">
      <c r="A536" s="273">
        <v>7</v>
      </c>
      <c r="B536" s="17" t="s">
        <v>134</v>
      </c>
      <c r="C536" s="43"/>
      <c r="D536" s="43"/>
      <c r="E536" s="43" t="s">
        <v>862</v>
      </c>
      <c r="F536" s="43"/>
      <c r="G536" s="273"/>
      <c r="H536" s="277"/>
      <c r="I536" s="273"/>
      <c r="J536" s="272"/>
    </row>
    <row r="537" s="267" customFormat="1" ht="15.6" spans="1:10">
      <c r="A537" s="273">
        <v>8</v>
      </c>
      <c r="B537" s="17" t="s">
        <v>36</v>
      </c>
      <c r="C537" s="43"/>
      <c r="D537" s="43"/>
      <c r="E537" s="43" t="s">
        <v>679</v>
      </c>
      <c r="F537" s="43"/>
      <c r="G537" s="273"/>
      <c r="H537" s="277"/>
      <c r="I537" s="273"/>
      <c r="J537" s="272"/>
    </row>
    <row r="538" s="267" customFormat="1" ht="15.6" spans="1:10">
      <c r="A538" s="273"/>
      <c r="B538" s="25" t="s">
        <v>40</v>
      </c>
      <c r="C538" s="26" t="s">
        <v>41</v>
      </c>
      <c r="D538" s="26"/>
      <c r="E538" s="26"/>
      <c r="F538" s="273"/>
      <c r="G538" s="273"/>
      <c r="H538" s="277"/>
      <c r="I538" s="273"/>
      <c r="J538" s="272"/>
    </row>
    <row r="539" s="267" customFormat="1" ht="15.6" spans="1:10">
      <c r="A539" s="273"/>
      <c r="B539" s="25"/>
      <c r="C539" s="13" t="s">
        <v>42</v>
      </c>
      <c r="D539" s="13" t="s">
        <v>43</v>
      </c>
      <c r="E539" s="13" t="s">
        <v>44</v>
      </c>
      <c r="F539" s="273"/>
      <c r="G539" s="273"/>
      <c r="H539" s="277"/>
      <c r="I539" s="273"/>
      <c r="J539" s="272"/>
    </row>
    <row r="540" s="267" customFormat="1" ht="15.6" spans="1:10">
      <c r="A540" s="273">
        <v>9</v>
      </c>
      <c r="B540" s="27" t="s">
        <v>72</v>
      </c>
      <c r="C540" s="16" t="s">
        <v>878</v>
      </c>
      <c r="D540" s="16"/>
      <c r="E540" s="16"/>
      <c r="F540" s="273"/>
      <c r="G540" s="273"/>
      <c r="H540" s="277"/>
      <c r="I540" s="273"/>
      <c r="J540" s="272"/>
    </row>
    <row r="541" s="267" customFormat="1" ht="15.6" spans="1:10">
      <c r="A541" s="273">
        <v>10</v>
      </c>
      <c r="B541" s="27" t="s">
        <v>143</v>
      </c>
      <c r="C541" s="16" t="s">
        <v>879</v>
      </c>
      <c r="D541" s="16"/>
      <c r="E541" s="16"/>
      <c r="F541" s="273"/>
      <c r="G541" s="273"/>
      <c r="H541" s="277"/>
      <c r="I541" s="273"/>
      <c r="J541" s="272"/>
    </row>
    <row r="542" s="267" customFormat="1" ht="15.6" spans="1:10">
      <c r="A542" s="273">
        <v>11</v>
      </c>
      <c r="B542" s="27" t="s">
        <v>48</v>
      </c>
      <c r="C542" s="16" t="s">
        <v>880</v>
      </c>
      <c r="D542" s="16"/>
      <c r="E542" s="16"/>
      <c r="F542" s="273"/>
      <c r="G542" s="273"/>
      <c r="H542" s="277"/>
      <c r="I542" s="273"/>
      <c r="J542" s="272"/>
    </row>
    <row r="543" s="267" customFormat="1" ht="15.6" spans="1:10">
      <c r="A543" s="273"/>
      <c r="B543" s="12" t="s">
        <v>6</v>
      </c>
      <c r="C543" s="26" t="s">
        <v>49</v>
      </c>
      <c r="D543" s="26"/>
      <c r="E543" s="26"/>
      <c r="F543" s="273"/>
      <c r="G543" s="273"/>
      <c r="H543" s="277"/>
      <c r="I543" s="273"/>
      <c r="J543" s="272"/>
    </row>
    <row r="544" s="267" customFormat="1" ht="15.6" spans="1:10">
      <c r="A544" s="273"/>
      <c r="B544" s="15" t="s">
        <v>50</v>
      </c>
      <c r="C544" s="26">
        <v>100</v>
      </c>
      <c r="D544" s="26">
        <v>200</v>
      </c>
      <c r="E544" s="26" t="s">
        <v>51</v>
      </c>
      <c r="F544" s="273"/>
      <c r="G544" s="273"/>
      <c r="H544" s="277"/>
      <c r="I544" s="273"/>
      <c r="J544" s="272"/>
    </row>
    <row r="545" s="267" customFormat="1" ht="15.6" spans="1:10">
      <c r="A545" s="273">
        <v>12</v>
      </c>
      <c r="B545" s="17" t="s">
        <v>52</v>
      </c>
      <c r="C545" s="43" t="s">
        <v>682</v>
      </c>
      <c r="D545" s="43" t="s">
        <v>682</v>
      </c>
      <c r="E545" s="43"/>
      <c r="F545" s="273"/>
      <c r="G545" s="273"/>
      <c r="H545" s="277"/>
      <c r="I545" s="273"/>
      <c r="J545" s="272"/>
    </row>
    <row r="546" s="267" customFormat="1" ht="15.6" spans="1:10">
      <c r="A546" s="273">
        <v>13</v>
      </c>
      <c r="B546" s="17" t="s">
        <v>86</v>
      </c>
      <c r="C546" s="43"/>
      <c r="D546" s="43" t="s">
        <v>684</v>
      </c>
      <c r="E546" s="43"/>
      <c r="F546" s="273"/>
      <c r="G546" s="273"/>
      <c r="H546" s="277"/>
      <c r="I546" s="273"/>
      <c r="J546" s="272"/>
    </row>
    <row r="547" s="267" customFormat="1" ht="46.8" spans="1:10">
      <c r="A547" s="273" t="s">
        <v>881</v>
      </c>
      <c r="B547" s="273"/>
      <c r="C547" s="273"/>
      <c r="D547" s="273"/>
      <c r="E547" s="273"/>
      <c r="F547" s="273"/>
      <c r="G547" s="273"/>
      <c r="H547" s="274" t="s">
        <v>882</v>
      </c>
      <c r="I547" s="275" t="s">
        <v>615</v>
      </c>
    </row>
    <row r="548" s="267" customFormat="1" ht="15.6" spans="1:10">
      <c r="A548" s="276" t="s">
        <v>5</v>
      </c>
      <c r="B548" s="12" t="s">
        <v>6</v>
      </c>
      <c r="C548" s="13" t="s">
        <v>15</v>
      </c>
      <c r="D548" s="13"/>
      <c r="E548" s="13"/>
      <c r="F548" s="13"/>
      <c r="G548" s="13"/>
      <c r="H548" s="277"/>
      <c r="I548" s="273"/>
      <c r="J548" s="272"/>
    </row>
    <row r="549" s="267" customFormat="1" ht="15.6" spans="1:10">
      <c r="A549" s="273"/>
      <c r="B549" s="15" t="s">
        <v>16</v>
      </c>
      <c r="C549" s="13" t="s">
        <v>17</v>
      </c>
      <c r="D549" s="13" t="s">
        <v>18</v>
      </c>
      <c r="E549" s="13" t="s">
        <v>19</v>
      </c>
      <c r="F549" s="13" t="s">
        <v>20</v>
      </c>
      <c r="G549" s="13" t="s">
        <v>21</v>
      </c>
      <c r="H549" s="277"/>
      <c r="I549" s="273"/>
      <c r="J549" s="272"/>
    </row>
    <row r="550" s="267" customFormat="1" ht="15.6" spans="1:10">
      <c r="A550" s="273">
        <v>1</v>
      </c>
      <c r="B550" s="15" t="s">
        <v>140</v>
      </c>
      <c r="C550" s="43"/>
      <c r="D550" s="43" t="s">
        <v>740</v>
      </c>
      <c r="E550" s="43"/>
      <c r="F550" s="43"/>
      <c r="G550" s="43"/>
      <c r="H550" s="277"/>
      <c r="I550" s="273"/>
      <c r="J550" s="272"/>
    </row>
    <row r="551" s="267" customFormat="1" ht="15.6" spans="1:10">
      <c r="A551" s="273">
        <v>2</v>
      </c>
      <c r="B551" s="15" t="s">
        <v>23</v>
      </c>
      <c r="C551" s="43"/>
      <c r="D551" s="43"/>
      <c r="E551" s="43" t="s">
        <v>682</v>
      </c>
      <c r="F551" s="43"/>
      <c r="G551" s="43"/>
      <c r="H551" s="277"/>
      <c r="I551" s="273"/>
      <c r="J551" s="272"/>
    </row>
    <row r="552" s="267" customFormat="1" ht="15.6" spans="1:10">
      <c r="A552" s="273">
        <v>3</v>
      </c>
      <c r="B552" s="15" t="s">
        <v>76</v>
      </c>
      <c r="C552" s="43"/>
      <c r="D552" s="43" t="s">
        <v>680</v>
      </c>
      <c r="E552" s="43" t="s">
        <v>679</v>
      </c>
      <c r="F552" s="43"/>
      <c r="G552" s="43"/>
      <c r="H552" s="277"/>
      <c r="I552" s="273"/>
      <c r="J552" s="272"/>
    </row>
    <row r="553" s="267" customFormat="1" ht="15.6" spans="1:10">
      <c r="A553" s="273"/>
      <c r="B553" s="12" t="s">
        <v>6</v>
      </c>
      <c r="C553" s="13" t="s">
        <v>24</v>
      </c>
      <c r="D553" s="13"/>
      <c r="E553" s="13"/>
      <c r="F553" s="13"/>
      <c r="G553" s="13"/>
      <c r="H553" s="277"/>
      <c r="I553" s="273"/>
      <c r="J553" s="272"/>
    </row>
    <row r="554" s="267" customFormat="1" ht="15.6" spans="1:10">
      <c r="A554" s="273"/>
      <c r="B554" s="15" t="s">
        <v>16</v>
      </c>
      <c r="C554" s="13" t="s">
        <v>17</v>
      </c>
      <c r="D554" s="13" t="s">
        <v>18</v>
      </c>
      <c r="E554" s="13" t="s">
        <v>19</v>
      </c>
      <c r="F554" s="13" t="s">
        <v>20</v>
      </c>
      <c r="G554" s="13" t="s">
        <v>21</v>
      </c>
      <c r="H554" s="277"/>
      <c r="I554" s="273"/>
      <c r="J554" s="272"/>
    </row>
    <row r="555" s="267" customFormat="1" ht="15.6" spans="1:10">
      <c r="A555" s="273">
        <v>4</v>
      </c>
      <c r="B555" s="17" t="s">
        <v>107</v>
      </c>
      <c r="C555" s="43"/>
      <c r="D555" s="43" t="s">
        <v>680</v>
      </c>
      <c r="E555" s="43"/>
      <c r="F555" s="43"/>
      <c r="G555" s="43"/>
      <c r="H555" s="277"/>
      <c r="I555" s="273"/>
      <c r="J555" s="272"/>
    </row>
    <row r="556" s="267" customFormat="1" ht="15.6" spans="1:10">
      <c r="A556" s="273">
        <v>5</v>
      </c>
      <c r="B556" s="17" t="s">
        <v>883</v>
      </c>
      <c r="C556" s="43" t="s">
        <v>678</v>
      </c>
      <c r="D556" s="43"/>
      <c r="E556" s="43"/>
      <c r="F556" s="43"/>
      <c r="G556" s="43"/>
      <c r="H556" s="277"/>
      <c r="I556" s="273"/>
      <c r="J556" s="272"/>
    </row>
    <row r="557" s="267" customFormat="1" ht="15.6" spans="1:10">
      <c r="A557" s="273"/>
      <c r="B557" s="12" t="s">
        <v>6</v>
      </c>
      <c r="C557" s="13" t="s">
        <v>30</v>
      </c>
      <c r="D557" s="13"/>
      <c r="E557" s="13"/>
      <c r="F557" s="13"/>
      <c r="G557" s="273"/>
      <c r="H557" s="277"/>
      <c r="I557" s="273"/>
      <c r="J557" s="272"/>
    </row>
    <row r="558" s="267" customFormat="1" ht="15.6" spans="1:10">
      <c r="A558" s="273"/>
      <c r="B558" s="15" t="s">
        <v>8</v>
      </c>
      <c r="C558" s="13">
        <v>100</v>
      </c>
      <c r="D558" s="13">
        <v>200</v>
      </c>
      <c r="E558" s="13">
        <v>300</v>
      </c>
      <c r="F558" s="13" t="s">
        <v>31</v>
      </c>
      <c r="G558" s="273"/>
      <c r="H558" s="277"/>
      <c r="I558" s="273"/>
      <c r="J558" s="272"/>
    </row>
    <row r="559" s="267" customFormat="1" ht="15.6" spans="1:10">
      <c r="A559" s="273">
        <v>6</v>
      </c>
      <c r="B559" s="17" t="s">
        <v>32</v>
      </c>
      <c r="C559" s="43"/>
      <c r="D559" s="43" t="s">
        <v>678</v>
      </c>
      <c r="E559" s="43" t="s">
        <v>678</v>
      </c>
      <c r="F559" s="43"/>
      <c r="G559" s="273"/>
      <c r="H559" s="277"/>
      <c r="I559" s="273"/>
      <c r="J559" s="272"/>
    </row>
    <row r="560" s="267" customFormat="1" ht="15.6" spans="1:10">
      <c r="A560" s="273">
        <v>7</v>
      </c>
      <c r="B560" s="17" t="s">
        <v>110</v>
      </c>
      <c r="C560" s="43"/>
      <c r="D560" s="43"/>
      <c r="E560" s="43"/>
      <c r="F560" s="43" t="s">
        <v>862</v>
      </c>
      <c r="G560" s="273"/>
      <c r="H560" s="277"/>
      <c r="I560" s="273"/>
      <c r="J560" s="272"/>
    </row>
    <row r="561" s="267" customFormat="1" ht="15.6" spans="1:10">
      <c r="A561" s="273">
        <v>8</v>
      </c>
      <c r="B561" s="17" t="s">
        <v>65</v>
      </c>
      <c r="C561" s="43"/>
      <c r="D561" s="43" t="s">
        <v>680</v>
      </c>
      <c r="E561" s="43"/>
      <c r="F561" s="43"/>
      <c r="G561" s="273"/>
      <c r="H561" s="277"/>
      <c r="I561" s="273"/>
      <c r="J561" s="272"/>
    </row>
    <row r="562" s="267" customFormat="1" ht="15.6" spans="1:10">
      <c r="A562" s="273"/>
      <c r="B562" s="12" t="s">
        <v>6</v>
      </c>
      <c r="C562" s="13" t="s">
        <v>35</v>
      </c>
      <c r="D562" s="13"/>
      <c r="E562" s="13"/>
      <c r="F562" s="13"/>
      <c r="G562" s="273"/>
      <c r="H562" s="277"/>
      <c r="I562" s="273"/>
      <c r="J562" s="272"/>
    </row>
    <row r="563" s="267" customFormat="1" ht="15.6" spans="1:10">
      <c r="A563" s="273"/>
      <c r="B563" s="15" t="s">
        <v>8</v>
      </c>
      <c r="C563" s="13">
        <v>100</v>
      </c>
      <c r="D563" s="13">
        <v>200</v>
      </c>
      <c r="E563" s="13">
        <v>300</v>
      </c>
      <c r="F563" s="13" t="s">
        <v>31</v>
      </c>
      <c r="G563" s="273"/>
      <c r="H563" s="277"/>
      <c r="I563" s="273"/>
      <c r="J563" s="272"/>
    </row>
    <row r="564" s="267" customFormat="1" ht="15.6" spans="1:10">
      <c r="A564" s="273">
        <v>9</v>
      </c>
      <c r="B564" s="17" t="s">
        <v>68</v>
      </c>
      <c r="C564" s="43"/>
      <c r="D564" s="43"/>
      <c r="E564" s="43"/>
      <c r="F564" s="43" t="s">
        <v>884</v>
      </c>
      <c r="G564" s="273"/>
      <c r="H564" s="277"/>
      <c r="I564" s="273"/>
      <c r="J564" s="272"/>
    </row>
    <row r="565" s="267" customFormat="1" ht="15.6" spans="1:10">
      <c r="A565" s="273">
        <v>10</v>
      </c>
      <c r="B565" s="17" t="s">
        <v>141</v>
      </c>
      <c r="C565" s="43"/>
      <c r="D565" s="43" t="s">
        <v>680</v>
      </c>
      <c r="E565" s="43"/>
      <c r="F565" s="43" t="s">
        <v>682</v>
      </c>
      <c r="G565" s="273"/>
      <c r="H565" s="277"/>
      <c r="I565" s="273"/>
      <c r="J565" s="272"/>
    </row>
    <row r="566" s="267" customFormat="1" ht="15.6" spans="1:10">
      <c r="A566" s="273">
        <v>11</v>
      </c>
      <c r="B566" s="17" t="s">
        <v>142</v>
      </c>
      <c r="C566" s="43"/>
      <c r="D566" s="43"/>
      <c r="E566" s="43" t="s">
        <v>764</v>
      </c>
      <c r="F566" s="43" t="s">
        <v>706</v>
      </c>
      <c r="G566" s="273"/>
      <c r="H566" s="277"/>
      <c r="I566" s="273"/>
      <c r="J566" s="272"/>
    </row>
    <row r="567" s="267" customFormat="1" ht="15.6" spans="1:10">
      <c r="A567" s="273">
        <v>12</v>
      </c>
      <c r="B567" s="17" t="s">
        <v>586</v>
      </c>
      <c r="C567" s="43"/>
      <c r="D567" s="43" t="s">
        <v>680</v>
      </c>
      <c r="E567" s="43"/>
      <c r="F567" s="43"/>
      <c r="G567" s="273"/>
      <c r="H567" s="277"/>
      <c r="I567" s="273"/>
      <c r="J567" s="272"/>
    </row>
    <row r="568" s="267" customFormat="1" ht="15.6" spans="1:10">
      <c r="A568" s="273"/>
      <c r="B568" s="19" t="s">
        <v>6</v>
      </c>
      <c r="C568" s="20" t="s">
        <v>7</v>
      </c>
      <c r="D568" s="20"/>
      <c r="E568" s="20"/>
      <c r="F568" s="273"/>
      <c r="G568" s="273"/>
      <c r="H568" s="277"/>
      <c r="I568" s="273"/>
      <c r="J568" s="272"/>
    </row>
    <row r="569" s="267" customFormat="1" ht="15.6" spans="1:10">
      <c r="A569" s="273"/>
      <c r="B569" s="19"/>
      <c r="C569" s="20"/>
      <c r="D569" s="20"/>
      <c r="E569" s="20"/>
      <c r="F569" s="273"/>
      <c r="G569" s="273"/>
      <c r="H569" s="277"/>
      <c r="I569" s="273"/>
      <c r="J569" s="272"/>
    </row>
    <row r="570" s="267" customFormat="1" ht="15.6" spans="1:10">
      <c r="A570" s="273"/>
      <c r="B570" s="21" t="s">
        <v>8</v>
      </c>
      <c r="C570" s="22" t="s">
        <v>9</v>
      </c>
      <c r="D570" s="22" t="s">
        <v>10</v>
      </c>
      <c r="E570" s="22" t="s">
        <v>11</v>
      </c>
      <c r="F570" s="273"/>
      <c r="G570" s="273"/>
      <c r="H570" s="277"/>
      <c r="I570" s="273"/>
      <c r="J570" s="272"/>
    </row>
    <row r="571" s="267" customFormat="1" ht="15.6" spans="1:10">
      <c r="A571" s="273">
        <v>13</v>
      </c>
      <c r="B571" s="21" t="s">
        <v>70</v>
      </c>
      <c r="C571" s="24" t="s">
        <v>885</v>
      </c>
      <c r="D571" s="24"/>
      <c r="E571" s="24"/>
      <c r="F571" s="273"/>
      <c r="G571" s="273"/>
      <c r="H571" s="277"/>
      <c r="I571" s="273"/>
      <c r="J571" s="272"/>
    </row>
    <row r="572" s="267" customFormat="1" ht="15.6" spans="1:10">
      <c r="A572" s="273">
        <v>14</v>
      </c>
      <c r="B572" s="21" t="s">
        <v>118</v>
      </c>
      <c r="C572" s="24" t="s">
        <v>886</v>
      </c>
      <c r="D572" s="24"/>
      <c r="E572" s="24"/>
      <c r="F572" s="273"/>
      <c r="G572" s="273"/>
      <c r="H572" s="277"/>
      <c r="I572" s="273"/>
      <c r="J572" s="272"/>
    </row>
    <row r="573" s="267" customFormat="1" ht="15.6" spans="1:10">
      <c r="A573" s="273">
        <v>15</v>
      </c>
      <c r="B573" s="21" t="s">
        <v>91</v>
      </c>
      <c r="C573" s="24" t="s">
        <v>887</v>
      </c>
      <c r="D573" s="24"/>
      <c r="E573" s="24"/>
      <c r="F573" s="273"/>
      <c r="G573" s="273"/>
      <c r="H573" s="277"/>
      <c r="I573" s="273"/>
      <c r="J573" s="272"/>
    </row>
    <row r="574" s="267" customFormat="1" ht="15.6" spans="1:10">
      <c r="A574" s="273">
        <v>16</v>
      </c>
      <c r="B574" s="21" t="s">
        <v>97</v>
      </c>
      <c r="C574" s="24" t="s">
        <v>731</v>
      </c>
      <c r="D574" s="24"/>
      <c r="E574" s="24"/>
      <c r="F574" s="273"/>
      <c r="G574" s="273"/>
      <c r="H574" s="277"/>
      <c r="I574" s="273"/>
      <c r="J574" s="272"/>
    </row>
    <row r="575" s="267" customFormat="1" ht="15.6" spans="1:10">
      <c r="A575" s="273">
        <v>17</v>
      </c>
      <c r="B575" s="21" t="s">
        <v>12</v>
      </c>
      <c r="C575" s="24"/>
      <c r="D575" s="24" t="s">
        <v>716</v>
      </c>
      <c r="E575" s="24"/>
      <c r="F575" s="273"/>
      <c r="G575" s="273"/>
      <c r="H575" s="277"/>
      <c r="I575" s="273"/>
      <c r="J575" s="272"/>
    </row>
    <row r="576" s="267" customFormat="1" ht="15.6" spans="1:10">
      <c r="A576" s="273"/>
      <c r="B576" s="25" t="s">
        <v>40</v>
      </c>
      <c r="C576" s="26" t="s">
        <v>41</v>
      </c>
      <c r="D576" s="26"/>
      <c r="E576" s="26"/>
      <c r="F576" s="273"/>
      <c r="G576" s="273"/>
      <c r="H576" s="277"/>
      <c r="I576" s="273"/>
      <c r="J576" s="272"/>
    </row>
    <row r="577" s="267" customFormat="1" ht="15.6" spans="1:10">
      <c r="A577" s="273"/>
      <c r="B577" s="25"/>
      <c r="C577" s="13" t="s">
        <v>42</v>
      </c>
      <c r="D577" s="13" t="s">
        <v>43</v>
      </c>
      <c r="E577" s="13" t="s">
        <v>44</v>
      </c>
      <c r="F577" s="273"/>
      <c r="G577" s="273"/>
      <c r="H577" s="277"/>
      <c r="I577" s="273"/>
      <c r="J577" s="272"/>
    </row>
    <row r="578" s="267" customFormat="1" ht="15.6" spans="1:10">
      <c r="A578" s="273">
        <v>18</v>
      </c>
      <c r="B578" s="15" t="s">
        <v>888</v>
      </c>
      <c r="C578" s="16"/>
      <c r="D578" s="16"/>
      <c r="E578" s="16" t="s">
        <v>889</v>
      </c>
      <c r="F578" s="273"/>
      <c r="G578" s="273"/>
      <c r="H578" s="277"/>
      <c r="I578" s="273"/>
      <c r="J578" s="272"/>
    </row>
    <row r="579" s="267" customFormat="1" ht="15.6" spans="1:10">
      <c r="A579" s="273"/>
      <c r="B579" s="25" t="s">
        <v>40</v>
      </c>
      <c r="C579" s="26" t="s">
        <v>46</v>
      </c>
      <c r="D579" s="273"/>
      <c r="E579" s="273"/>
      <c r="F579" s="273"/>
      <c r="G579" s="273"/>
      <c r="H579" s="277"/>
      <c r="I579" s="273"/>
      <c r="J579" s="272"/>
    </row>
    <row r="580" s="267" customFormat="1" ht="15.6" spans="1:10">
      <c r="A580" s="273"/>
      <c r="B580" s="25"/>
      <c r="C580" s="26" t="s">
        <v>47</v>
      </c>
      <c r="D580" s="273"/>
      <c r="E580" s="273"/>
      <c r="F580" s="273"/>
      <c r="G580" s="273"/>
      <c r="H580" s="277"/>
      <c r="I580" s="273"/>
      <c r="J580" s="272"/>
    </row>
    <row r="581" s="267" customFormat="1" ht="15.6" spans="1:10">
      <c r="A581" s="273">
        <v>19</v>
      </c>
      <c r="B581" s="27" t="s">
        <v>112</v>
      </c>
      <c r="C581" s="16" t="s">
        <v>890</v>
      </c>
      <c r="D581" s="273"/>
      <c r="E581" s="273"/>
      <c r="F581" s="273"/>
      <c r="G581" s="273"/>
      <c r="H581" s="277"/>
      <c r="I581" s="273"/>
      <c r="J581" s="272"/>
    </row>
    <row r="582" s="267" customFormat="1" ht="15.6" spans="1:10">
      <c r="A582" s="273">
        <v>20</v>
      </c>
      <c r="B582" s="27" t="s">
        <v>48</v>
      </c>
      <c r="C582" s="16" t="s">
        <v>891</v>
      </c>
      <c r="D582" s="273"/>
      <c r="E582" s="273"/>
      <c r="F582" s="273"/>
      <c r="G582" s="273"/>
      <c r="H582" s="277"/>
      <c r="I582" s="273"/>
      <c r="J582" s="272"/>
    </row>
    <row r="583" s="267" customFormat="1" ht="15.6" spans="1:10">
      <c r="A583" s="273">
        <v>21</v>
      </c>
      <c r="B583" s="27" t="s">
        <v>259</v>
      </c>
      <c r="C583" s="16" t="s">
        <v>892</v>
      </c>
      <c r="D583" s="273"/>
      <c r="E583" s="273"/>
      <c r="F583" s="273"/>
      <c r="G583" s="273"/>
      <c r="H583" s="277"/>
      <c r="I583" s="273"/>
      <c r="J583" s="272"/>
    </row>
    <row r="584" s="267" customFormat="1" ht="15.6" spans="1:10">
      <c r="A584" s="273"/>
      <c r="B584" s="12" t="s">
        <v>6</v>
      </c>
      <c r="C584" s="26" t="s">
        <v>49</v>
      </c>
      <c r="D584" s="26"/>
      <c r="E584" s="26"/>
      <c r="F584" s="273"/>
      <c r="G584" s="273"/>
      <c r="H584" s="277"/>
      <c r="I584" s="273"/>
      <c r="J584" s="272"/>
    </row>
    <row r="585" s="267" customFormat="1" ht="15.6" spans="1:10">
      <c r="A585" s="273"/>
      <c r="B585" s="15" t="s">
        <v>50</v>
      </c>
      <c r="C585" s="26">
        <v>100</v>
      </c>
      <c r="D585" s="26">
        <v>200</v>
      </c>
      <c r="E585" s="26" t="s">
        <v>51</v>
      </c>
      <c r="F585" s="273"/>
      <c r="G585" s="273"/>
      <c r="H585" s="277"/>
      <c r="I585" s="273"/>
      <c r="J585" s="272"/>
    </row>
    <row r="586" s="267" customFormat="1" ht="15.6" spans="1:10">
      <c r="A586" s="273">
        <v>23</v>
      </c>
      <c r="B586" s="17" t="s">
        <v>52</v>
      </c>
      <c r="C586" s="43" t="s">
        <v>680</v>
      </c>
      <c r="D586" s="43"/>
      <c r="E586" s="43"/>
      <c r="F586" s="273"/>
      <c r="G586" s="273"/>
      <c r="H586" s="277"/>
      <c r="I586" s="273"/>
      <c r="J586" s="272"/>
    </row>
    <row r="587" s="267" customFormat="1" ht="15.6" spans="1:10">
      <c r="A587" s="273">
        <v>24</v>
      </c>
      <c r="B587" s="17" t="s">
        <v>53</v>
      </c>
      <c r="C587" s="43"/>
      <c r="D587" s="43" t="s">
        <v>680</v>
      </c>
      <c r="E587" s="43"/>
      <c r="F587" s="273"/>
      <c r="G587" s="273"/>
      <c r="H587" s="277"/>
      <c r="I587" s="273"/>
      <c r="J587" s="272"/>
    </row>
    <row r="588" s="267" customFormat="1" ht="15.6" spans="1:10">
      <c r="A588" s="273">
        <v>25</v>
      </c>
      <c r="B588" s="17" t="s">
        <v>169</v>
      </c>
      <c r="C588" s="43" t="s">
        <v>684</v>
      </c>
      <c r="D588" s="43" t="s">
        <v>678</v>
      </c>
      <c r="E588" s="43"/>
      <c r="F588" s="273"/>
      <c r="G588" s="273"/>
      <c r="H588" s="277"/>
      <c r="I588" s="273"/>
      <c r="J588" s="272"/>
    </row>
    <row r="589" s="267" customFormat="1" ht="46.8" spans="1:10">
      <c r="A589" s="273" t="s">
        <v>893</v>
      </c>
      <c r="B589" s="273"/>
      <c r="C589" s="273"/>
      <c r="D589" s="273"/>
      <c r="E589" s="273"/>
      <c r="F589" s="273"/>
      <c r="G589" s="273"/>
      <c r="H589" s="274" t="s">
        <v>894</v>
      </c>
      <c r="I589" s="275" t="s">
        <v>615</v>
      </c>
    </row>
    <row r="590" s="267" customFormat="1" ht="15.6" spans="1:10">
      <c r="A590" s="276" t="s">
        <v>5</v>
      </c>
      <c r="B590" s="12" t="s">
        <v>6</v>
      </c>
      <c r="C590" s="13" t="s">
        <v>15</v>
      </c>
      <c r="D590" s="13"/>
      <c r="E590" s="13"/>
      <c r="F590" s="13"/>
      <c r="G590" s="13"/>
      <c r="H590" s="277"/>
      <c r="I590" s="273"/>
      <c r="J590" s="272"/>
    </row>
    <row r="591" s="267" customFormat="1" ht="15.6" spans="1:10">
      <c r="A591" s="273"/>
      <c r="B591" s="15" t="s">
        <v>16</v>
      </c>
      <c r="C591" s="13" t="s">
        <v>17</v>
      </c>
      <c r="D591" s="13" t="s">
        <v>18</v>
      </c>
      <c r="E591" s="13" t="s">
        <v>19</v>
      </c>
      <c r="F591" s="13" t="s">
        <v>20</v>
      </c>
      <c r="G591" s="13" t="s">
        <v>21</v>
      </c>
      <c r="H591" s="277"/>
      <c r="I591" s="273"/>
      <c r="J591" s="272"/>
    </row>
    <row r="592" s="267" customFormat="1" ht="15.6" spans="1:10">
      <c r="A592" s="273">
        <v>1</v>
      </c>
      <c r="B592" s="15" t="s">
        <v>23</v>
      </c>
      <c r="C592" s="43"/>
      <c r="D592" s="43"/>
      <c r="E592" s="43" t="s">
        <v>679</v>
      </c>
      <c r="F592" s="43"/>
      <c r="G592" s="43"/>
      <c r="H592" s="277"/>
      <c r="I592" s="273"/>
      <c r="J592" s="272"/>
    </row>
    <row r="593" s="267" customFormat="1" ht="15.6" spans="1:10">
      <c r="A593" s="273"/>
      <c r="B593" s="12" t="s">
        <v>6</v>
      </c>
      <c r="C593" s="13" t="s">
        <v>24</v>
      </c>
      <c r="D593" s="13"/>
      <c r="E593" s="13"/>
      <c r="F593" s="13"/>
      <c r="G593" s="13"/>
      <c r="H593" s="277"/>
      <c r="I593" s="273"/>
      <c r="J593" s="272"/>
    </row>
    <row r="594" s="267" customFormat="1" ht="15.6" spans="1:10">
      <c r="A594" s="273"/>
      <c r="B594" s="15" t="s">
        <v>16</v>
      </c>
      <c r="C594" s="13" t="s">
        <v>17</v>
      </c>
      <c r="D594" s="13" t="s">
        <v>18</v>
      </c>
      <c r="E594" s="13" t="s">
        <v>19</v>
      </c>
      <c r="F594" s="13" t="s">
        <v>20</v>
      </c>
      <c r="G594" s="13" t="s">
        <v>21</v>
      </c>
      <c r="H594" s="277"/>
      <c r="I594" s="273"/>
      <c r="J594" s="272"/>
    </row>
    <row r="595" s="267" customFormat="1" ht="15.6" spans="1:10">
      <c r="A595" s="273">
        <v>2</v>
      </c>
      <c r="B595" s="17" t="s">
        <v>895</v>
      </c>
      <c r="C595" s="43" t="s">
        <v>680</v>
      </c>
      <c r="D595" s="43"/>
      <c r="E595" s="43"/>
      <c r="F595" s="43"/>
      <c r="G595" s="43"/>
      <c r="H595" s="277"/>
      <c r="I595" s="273"/>
      <c r="J595" s="272"/>
    </row>
    <row r="596" s="267" customFormat="1" ht="15.6" spans="1:10">
      <c r="A596" s="273">
        <v>3</v>
      </c>
      <c r="B596" s="17" t="s">
        <v>896</v>
      </c>
      <c r="C596" s="43"/>
      <c r="D596" s="43" t="s">
        <v>680</v>
      </c>
      <c r="E596" s="43"/>
      <c r="F596" s="43"/>
      <c r="G596" s="43"/>
      <c r="H596" s="277"/>
      <c r="I596" s="273"/>
      <c r="J596" s="272"/>
    </row>
    <row r="597" s="267" customFormat="1" ht="15.6" spans="1:10">
      <c r="A597" s="273">
        <v>4</v>
      </c>
      <c r="B597" s="17" t="s">
        <v>90</v>
      </c>
      <c r="C597" s="43" t="s">
        <v>680</v>
      </c>
      <c r="D597" s="43"/>
      <c r="E597" s="43"/>
      <c r="F597" s="43"/>
      <c r="G597" s="43"/>
      <c r="H597" s="277"/>
      <c r="I597" s="273"/>
      <c r="J597" s="272"/>
    </row>
    <row r="598" s="267" customFormat="1" ht="15.6" spans="1:10">
      <c r="A598" s="273"/>
      <c r="B598" s="12" t="s">
        <v>6</v>
      </c>
      <c r="C598" s="13" t="s">
        <v>30</v>
      </c>
      <c r="D598" s="13"/>
      <c r="E598" s="13"/>
      <c r="F598" s="13"/>
      <c r="G598" s="273"/>
      <c r="H598" s="277"/>
      <c r="I598" s="273"/>
      <c r="J598" s="272"/>
    </row>
    <row r="599" s="267" customFormat="1" ht="15.6" spans="1:10">
      <c r="A599" s="273"/>
      <c r="B599" s="15" t="s">
        <v>8</v>
      </c>
      <c r="C599" s="13">
        <v>100</v>
      </c>
      <c r="D599" s="13">
        <v>200</v>
      </c>
      <c r="E599" s="13">
        <v>300</v>
      </c>
      <c r="F599" s="13" t="s">
        <v>31</v>
      </c>
      <c r="G599" s="273"/>
      <c r="H599" s="277"/>
      <c r="I599" s="273"/>
      <c r="J599" s="272"/>
    </row>
    <row r="600" s="267" customFormat="1" ht="15.6" spans="1:10">
      <c r="A600" s="273">
        <v>5</v>
      </c>
      <c r="B600" s="17" t="s">
        <v>110</v>
      </c>
      <c r="C600" s="43"/>
      <c r="D600" s="43"/>
      <c r="E600" s="43" t="s">
        <v>680</v>
      </c>
      <c r="F600" s="43" t="s">
        <v>680</v>
      </c>
      <c r="G600" s="273"/>
      <c r="H600" s="277"/>
      <c r="I600" s="273"/>
      <c r="J600" s="272"/>
    </row>
    <row r="601" s="267" customFormat="1" ht="15.6" spans="1:10">
      <c r="A601" s="273">
        <v>6</v>
      </c>
      <c r="B601" s="17" t="s">
        <v>177</v>
      </c>
      <c r="C601" s="43"/>
      <c r="D601" s="43" t="s">
        <v>678</v>
      </c>
      <c r="E601" s="43"/>
      <c r="F601" s="43"/>
      <c r="G601" s="273"/>
      <c r="H601" s="277"/>
      <c r="I601" s="273"/>
      <c r="J601" s="272"/>
    </row>
    <row r="602" s="267" customFormat="1" ht="15.6" spans="1:10">
      <c r="A602" s="273"/>
      <c r="B602" s="19" t="s">
        <v>6</v>
      </c>
      <c r="C602" s="20" t="s">
        <v>7</v>
      </c>
      <c r="D602" s="20"/>
      <c r="E602" s="20"/>
      <c r="F602" s="273"/>
      <c r="G602" s="273"/>
      <c r="H602" s="277"/>
      <c r="I602" s="273"/>
      <c r="J602" s="272"/>
    </row>
    <row r="603" s="267" customFormat="1" ht="15.6" spans="1:10">
      <c r="A603" s="273"/>
      <c r="B603" s="19"/>
      <c r="C603" s="20"/>
      <c r="D603" s="20"/>
      <c r="E603" s="20"/>
      <c r="F603" s="273"/>
      <c r="G603" s="273"/>
      <c r="H603" s="277"/>
      <c r="I603" s="273"/>
      <c r="J603" s="272"/>
    </row>
    <row r="604" s="267" customFormat="1" ht="15.6" spans="1:10">
      <c r="A604" s="273"/>
      <c r="B604" s="21" t="s">
        <v>8</v>
      </c>
      <c r="C604" s="22" t="s">
        <v>9</v>
      </c>
      <c r="D604" s="22" t="s">
        <v>10</v>
      </c>
      <c r="E604" s="22" t="s">
        <v>11</v>
      </c>
      <c r="F604" s="273"/>
      <c r="G604" s="273"/>
      <c r="H604" s="277"/>
      <c r="I604" s="273"/>
      <c r="J604" s="272"/>
    </row>
    <row r="605" s="267" customFormat="1" ht="15.6" spans="1:10">
      <c r="A605" s="273">
        <v>7</v>
      </c>
      <c r="B605" s="21" t="s">
        <v>70</v>
      </c>
      <c r="C605" s="24" t="s">
        <v>749</v>
      </c>
      <c r="D605" s="24"/>
      <c r="E605" s="24"/>
      <c r="F605" s="273"/>
      <c r="G605" s="273"/>
      <c r="H605" s="277"/>
      <c r="I605" s="273"/>
      <c r="J605" s="272"/>
    </row>
    <row r="606" s="267" customFormat="1" ht="15.6" spans="1:10">
      <c r="A606" s="273">
        <v>8</v>
      </c>
      <c r="B606" s="21" t="s">
        <v>80</v>
      </c>
      <c r="C606" s="24" t="s">
        <v>897</v>
      </c>
      <c r="D606" s="24"/>
      <c r="E606" s="24"/>
      <c r="F606" s="273"/>
      <c r="G606" s="273"/>
      <c r="H606" s="277"/>
      <c r="I606" s="273"/>
      <c r="J606" s="272"/>
    </row>
    <row r="607" s="267" customFormat="1" ht="15.6" spans="1:10">
      <c r="A607" s="273"/>
      <c r="B607" s="25" t="s">
        <v>40</v>
      </c>
      <c r="C607" s="26" t="s">
        <v>41</v>
      </c>
      <c r="D607" s="26"/>
      <c r="E607" s="26"/>
      <c r="F607" s="273"/>
      <c r="G607" s="273"/>
      <c r="H607" s="277"/>
      <c r="I607" s="273"/>
      <c r="J607" s="272"/>
    </row>
    <row r="608" s="267" customFormat="1" ht="15.6" spans="1:10">
      <c r="A608" s="273"/>
      <c r="B608" s="25"/>
      <c r="C608" s="13" t="s">
        <v>42</v>
      </c>
      <c r="D608" s="13" t="s">
        <v>43</v>
      </c>
      <c r="E608" s="13" t="s">
        <v>44</v>
      </c>
      <c r="F608" s="273"/>
      <c r="G608" s="273"/>
      <c r="H608" s="277"/>
      <c r="I608" s="273"/>
      <c r="J608" s="272"/>
    </row>
    <row r="609" s="267" customFormat="1" ht="15.6" spans="1:10">
      <c r="A609" s="273">
        <v>9</v>
      </c>
      <c r="B609" s="15" t="s">
        <v>191</v>
      </c>
      <c r="C609" s="16"/>
      <c r="D609" s="16"/>
      <c r="E609" s="16">
        <v>52.8</v>
      </c>
      <c r="F609" s="273"/>
      <c r="G609" s="273"/>
      <c r="H609" s="277"/>
      <c r="I609" s="273"/>
      <c r="J609" s="272"/>
    </row>
    <row r="610" s="267" customFormat="1" ht="15.6" spans="1:10">
      <c r="A610" s="273"/>
      <c r="B610" s="25" t="s">
        <v>40</v>
      </c>
      <c r="C610" s="26" t="s">
        <v>46</v>
      </c>
      <c r="D610" s="273"/>
      <c r="E610" s="273"/>
      <c r="F610" s="273"/>
      <c r="G610" s="273"/>
      <c r="H610" s="277"/>
      <c r="I610" s="273"/>
      <c r="J610" s="272"/>
    </row>
    <row r="611" s="267" customFormat="1" ht="15.6" spans="1:10">
      <c r="A611" s="273"/>
      <c r="B611" s="25"/>
      <c r="C611" s="26" t="s">
        <v>47</v>
      </c>
      <c r="D611" s="273"/>
      <c r="E611" s="273"/>
      <c r="F611" s="273"/>
      <c r="G611" s="273"/>
      <c r="H611" s="277"/>
      <c r="I611" s="273"/>
      <c r="J611" s="272"/>
    </row>
    <row r="612" s="267" customFormat="1" ht="15.6" spans="1:10">
      <c r="A612" s="273">
        <v>10</v>
      </c>
      <c r="B612" s="27" t="s">
        <v>72</v>
      </c>
      <c r="C612" s="16" t="s">
        <v>898</v>
      </c>
      <c r="D612" s="273"/>
      <c r="E612" s="273"/>
      <c r="F612" s="273"/>
      <c r="G612" s="273"/>
      <c r="H612" s="277"/>
      <c r="I612" s="273"/>
      <c r="J612" s="272"/>
    </row>
    <row r="613" s="267" customFormat="1" ht="15.6" spans="1:10">
      <c r="A613" s="273">
        <v>11</v>
      </c>
      <c r="B613" s="27" t="s">
        <v>48</v>
      </c>
      <c r="C613" s="16" t="s">
        <v>899</v>
      </c>
      <c r="D613" s="273"/>
      <c r="E613" s="273"/>
      <c r="F613" s="273"/>
      <c r="G613" s="273"/>
      <c r="H613" s="277"/>
      <c r="I613" s="273"/>
      <c r="J613" s="272"/>
    </row>
    <row r="614" s="267" customFormat="1" ht="15.6" spans="1:10">
      <c r="A614" s="273">
        <v>12</v>
      </c>
      <c r="B614" s="27" t="s">
        <v>259</v>
      </c>
      <c r="C614" s="16" t="s">
        <v>900</v>
      </c>
      <c r="D614" s="273"/>
      <c r="E614" s="273"/>
      <c r="F614" s="273"/>
      <c r="G614" s="273"/>
      <c r="H614" s="277"/>
      <c r="I614" s="273"/>
      <c r="J614" s="272"/>
    </row>
    <row r="615" s="267" customFormat="1" ht="15.6" spans="1:10">
      <c r="A615" s="273"/>
      <c r="B615" s="12" t="s">
        <v>6</v>
      </c>
      <c r="C615" s="26" t="s">
        <v>49</v>
      </c>
      <c r="D615" s="26"/>
      <c r="E615" s="26"/>
      <c r="F615" s="273"/>
      <c r="G615" s="273"/>
      <c r="H615" s="277"/>
      <c r="I615" s="273"/>
      <c r="J615" s="272"/>
    </row>
    <row r="616" s="267" customFormat="1" ht="15.6" spans="1:10">
      <c r="A616" s="273"/>
      <c r="B616" s="15" t="s">
        <v>50</v>
      </c>
      <c r="C616" s="26">
        <v>100</v>
      </c>
      <c r="D616" s="26">
        <v>200</v>
      </c>
      <c r="E616" s="26" t="s">
        <v>51</v>
      </c>
      <c r="F616" s="273"/>
      <c r="G616" s="273"/>
      <c r="H616" s="277"/>
      <c r="I616" s="273"/>
      <c r="J616" s="272"/>
    </row>
    <row r="617" s="267" customFormat="1" ht="15.6" spans="1:10">
      <c r="A617" s="273">
        <v>13</v>
      </c>
      <c r="B617" s="17" t="s">
        <v>52</v>
      </c>
      <c r="C617" s="43"/>
      <c r="D617" s="43" t="s">
        <v>679</v>
      </c>
      <c r="E617" s="43"/>
      <c r="F617" s="273"/>
      <c r="G617" s="273"/>
      <c r="H617" s="277"/>
      <c r="I617" s="273"/>
      <c r="J617" s="272"/>
    </row>
    <row r="618" s="267" customFormat="1" ht="46.8" spans="1:10">
      <c r="A618" s="273" t="s">
        <v>901</v>
      </c>
      <c r="B618" s="273"/>
      <c r="C618" s="273"/>
      <c r="D618" s="273"/>
      <c r="E618" s="273"/>
      <c r="F618" s="273"/>
      <c r="G618" s="273"/>
      <c r="H618" s="274" t="s">
        <v>902</v>
      </c>
      <c r="I618" s="275" t="s">
        <v>615</v>
      </c>
    </row>
    <row r="619" s="267" customFormat="1" ht="15.6" spans="1:10">
      <c r="A619" s="276" t="s">
        <v>5</v>
      </c>
      <c r="B619" s="12" t="s">
        <v>6</v>
      </c>
      <c r="C619" s="13" t="s">
        <v>15</v>
      </c>
      <c r="D619" s="13"/>
      <c r="E619" s="13"/>
      <c r="F619" s="13"/>
      <c r="G619" s="13"/>
      <c r="H619" s="277"/>
      <c r="I619" s="273"/>
      <c r="J619" s="272"/>
    </row>
    <row r="620" s="267" customFormat="1" ht="15.6" spans="1:10">
      <c r="A620" s="273"/>
      <c r="B620" s="15" t="s">
        <v>16</v>
      </c>
      <c r="C620" s="13" t="s">
        <v>17</v>
      </c>
      <c r="D620" s="13" t="s">
        <v>18</v>
      </c>
      <c r="E620" s="13" t="s">
        <v>19</v>
      </c>
      <c r="F620" s="13" t="s">
        <v>20</v>
      </c>
      <c r="G620" s="13" t="s">
        <v>21</v>
      </c>
      <c r="H620" s="277"/>
      <c r="I620" s="273"/>
      <c r="J620" s="272"/>
    </row>
    <row r="621" s="267" customFormat="1" ht="15.6" spans="1:10">
      <c r="A621" s="273">
        <v>1</v>
      </c>
      <c r="B621" s="15" t="s">
        <v>140</v>
      </c>
      <c r="C621" s="43" t="s">
        <v>678</v>
      </c>
      <c r="D621" s="43" t="s">
        <v>706</v>
      </c>
      <c r="E621" s="43"/>
      <c r="F621" s="43"/>
      <c r="G621" s="43"/>
      <c r="H621" s="277"/>
      <c r="I621" s="273"/>
      <c r="J621" s="272"/>
    </row>
    <row r="622" s="267" customFormat="1" ht="15.6" spans="1:10">
      <c r="A622" s="273">
        <v>2</v>
      </c>
      <c r="B622" s="15" t="s">
        <v>58</v>
      </c>
      <c r="C622" s="43"/>
      <c r="D622" s="43" t="s">
        <v>678</v>
      </c>
      <c r="E622" s="43" t="s">
        <v>679</v>
      </c>
      <c r="F622" s="43"/>
      <c r="G622" s="43"/>
      <c r="H622" s="277"/>
      <c r="I622" s="273"/>
      <c r="J622" s="272"/>
    </row>
    <row r="623" s="267" customFormat="1" ht="15.6" spans="1:10">
      <c r="A623" s="273">
        <v>3</v>
      </c>
      <c r="B623" s="15" t="s">
        <v>23</v>
      </c>
      <c r="C623" s="43"/>
      <c r="D623" s="43"/>
      <c r="E623" s="43" t="s">
        <v>682</v>
      </c>
      <c r="F623" s="43"/>
      <c r="G623" s="43"/>
      <c r="H623" s="277"/>
      <c r="I623" s="273"/>
      <c r="J623" s="272"/>
    </row>
    <row r="624" s="267" customFormat="1" ht="15.6" spans="1:10">
      <c r="A624" s="273"/>
      <c r="B624" s="12" t="s">
        <v>6</v>
      </c>
      <c r="C624" s="13" t="s">
        <v>24</v>
      </c>
      <c r="D624" s="13"/>
      <c r="E624" s="13"/>
      <c r="F624" s="13"/>
      <c r="G624" s="13"/>
      <c r="H624" s="277"/>
      <c r="I624" s="273"/>
      <c r="J624" s="272"/>
    </row>
    <row r="625" s="267" customFormat="1" ht="15.6" spans="1:10">
      <c r="A625" s="273"/>
      <c r="B625" s="15" t="s">
        <v>16</v>
      </c>
      <c r="C625" s="13" t="s">
        <v>17</v>
      </c>
      <c r="D625" s="13" t="s">
        <v>18</v>
      </c>
      <c r="E625" s="13" t="s">
        <v>19</v>
      </c>
      <c r="F625" s="13" t="s">
        <v>20</v>
      </c>
      <c r="G625" s="13" t="s">
        <v>21</v>
      </c>
      <c r="H625" s="277"/>
      <c r="I625" s="273"/>
      <c r="J625" s="272"/>
    </row>
    <row r="626" s="267" customFormat="1" ht="15.6" spans="1:10">
      <c r="A626" s="273">
        <v>4</v>
      </c>
      <c r="B626" s="17" t="s">
        <v>61</v>
      </c>
      <c r="C626" s="43" t="s">
        <v>680</v>
      </c>
      <c r="D626" s="43"/>
      <c r="E626" s="43"/>
      <c r="F626" s="43"/>
      <c r="G626" s="43"/>
      <c r="H626" s="277"/>
      <c r="I626" s="273"/>
      <c r="J626" s="272"/>
    </row>
    <row r="627" s="267" customFormat="1" ht="15.6" spans="1:10">
      <c r="A627" s="273"/>
      <c r="B627" s="12" t="s">
        <v>6</v>
      </c>
      <c r="C627" s="13" t="s">
        <v>30</v>
      </c>
      <c r="D627" s="13"/>
      <c r="E627" s="13"/>
      <c r="F627" s="13"/>
      <c r="G627" s="273"/>
      <c r="H627" s="277"/>
      <c r="I627" s="273"/>
      <c r="J627" s="272"/>
    </row>
    <row r="628" s="267" customFormat="1" ht="15.6" spans="1:10">
      <c r="A628" s="273"/>
      <c r="B628" s="15" t="s">
        <v>8</v>
      </c>
      <c r="C628" s="13">
        <v>100</v>
      </c>
      <c r="D628" s="13">
        <v>200</v>
      </c>
      <c r="E628" s="13">
        <v>300</v>
      </c>
      <c r="F628" s="13" t="s">
        <v>31</v>
      </c>
      <c r="G628" s="273"/>
      <c r="H628" s="277"/>
      <c r="I628" s="273"/>
      <c r="J628" s="272"/>
    </row>
    <row r="629" s="267" customFormat="1" ht="15.6" spans="1:10">
      <c r="A629" s="273">
        <v>5</v>
      </c>
      <c r="B629" s="17" t="s">
        <v>63</v>
      </c>
      <c r="C629" s="43"/>
      <c r="D629" s="43" t="s">
        <v>678</v>
      </c>
      <c r="E629" s="43"/>
      <c r="F629" s="43"/>
      <c r="G629" s="273"/>
      <c r="H629" s="277"/>
      <c r="I629" s="273"/>
      <c r="J629" s="272"/>
    </row>
    <row r="630" s="267" customFormat="1" ht="15.6" spans="1:10">
      <c r="A630" s="273">
        <v>6</v>
      </c>
      <c r="B630" s="17" t="s">
        <v>39</v>
      </c>
      <c r="C630" s="43" t="s">
        <v>679</v>
      </c>
      <c r="D630" s="43"/>
      <c r="E630" s="43"/>
      <c r="F630" s="43"/>
      <c r="G630" s="273"/>
      <c r="H630" s="277"/>
      <c r="I630" s="273"/>
      <c r="J630" s="272"/>
    </row>
    <row r="631" s="267" customFormat="1" ht="15.6" spans="1:10">
      <c r="A631" s="273">
        <v>7</v>
      </c>
      <c r="B631" s="17" t="s">
        <v>110</v>
      </c>
      <c r="C631" s="43"/>
      <c r="D631" s="43"/>
      <c r="E631" s="43" t="s">
        <v>679</v>
      </c>
      <c r="F631" s="43"/>
      <c r="G631" s="273"/>
      <c r="H631" s="277"/>
      <c r="I631" s="273"/>
      <c r="J631" s="272"/>
    </row>
    <row r="632" s="267" customFormat="1" ht="15.6" spans="1:10">
      <c r="A632" s="273"/>
      <c r="B632" s="12" t="s">
        <v>6</v>
      </c>
      <c r="C632" s="13" t="s">
        <v>35</v>
      </c>
      <c r="D632" s="13"/>
      <c r="E632" s="13"/>
      <c r="F632" s="13"/>
      <c r="G632" s="273"/>
      <c r="H632" s="277"/>
      <c r="I632" s="273"/>
      <c r="J632" s="272"/>
    </row>
    <row r="633" s="267" customFormat="1" ht="15.6" spans="1:10">
      <c r="A633" s="273"/>
      <c r="B633" s="15" t="s">
        <v>8</v>
      </c>
      <c r="C633" s="13">
        <v>100</v>
      </c>
      <c r="D633" s="13">
        <v>200</v>
      </c>
      <c r="E633" s="13">
        <v>300</v>
      </c>
      <c r="F633" s="13" t="s">
        <v>31</v>
      </c>
      <c r="G633" s="273"/>
      <c r="H633" s="277"/>
      <c r="I633" s="273"/>
      <c r="J633" s="272"/>
    </row>
    <row r="634" s="267" customFormat="1" ht="15.6" spans="1:10">
      <c r="A634" s="273">
        <v>8</v>
      </c>
      <c r="B634" s="17" t="s">
        <v>68</v>
      </c>
      <c r="C634" s="43"/>
      <c r="D634" s="43"/>
      <c r="E634" s="43"/>
      <c r="F634" s="43" t="s">
        <v>706</v>
      </c>
      <c r="G634" s="273"/>
      <c r="H634" s="277"/>
      <c r="I634" s="273"/>
      <c r="J634" s="272"/>
    </row>
    <row r="635" s="267" customFormat="1" ht="15.6" spans="1:10">
      <c r="A635" s="273">
        <v>9</v>
      </c>
      <c r="B635" s="17" t="s">
        <v>142</v>
      </c>
      <c r="C635" s="43"/>
      <c r="D635" s="43"/>
      <c r="E635" s="43" t="s">
        <v>681</v>
      </c>
      <c r="F635" s="43" t="s">
        <v>774</v>
      </c>
      <c r="G635" s="273"/>
      <c r="H635" s="277"/>
      <c r="I635" s="273"/>
      <c r="J635" s="272"/>
    </row>
    <row r="636" s="267" customFormat="1" ht="15.6" spans="1:10">
      <c r="A636" s="273"/>
      <c r="B636" s="19" t="s">
        <v>6</v>
      </c>
      <c r="C636" s="20" t="s">
        <v>7</v>
      </c>
      <c r="D636" s="20"/>
      <c r="E636" s="20"/>
      <c r="F636" s="273"/>
      <c r="G636" s="273"/>
      <c r="H636" s="277"/>
      <c r="I636" s="273"/>
      <c r="J636" s="272"/>
    </row>
    <row r="637" s="267" customFormat="1" ht="15.6" spans="1:10">
      <c r="A637" s="273"/>
      <c r="B637" s="19"/>
      <c r="C637" s="20"/>
      <c r="D637" s="20"/>
      <c r="E637" s="20"/>
      <c r="F637" s="273"/>
      <c r="G637" s="273"/>
      <c r="H637" s="277"/>
      <c r="I637" s="273"/>
      <c r="J637" s="272"/>
    </row>
    <row r="638" s="267" customFormat="1" ht="15.6" spans="1:10">
      <c r="A638" s="273"/>
      <c r="B638" s="21" t="s">
        <v>8</v>
      </c>
      <c r="C638" s="22" t="s">
        <v>9</v>
      </c>
      <c r="D638" s="22" t="s">
        <v>10</v>
      </c>
      <c r="E638" s="22" t="s">
        <v>11</v>
      </c>
      <c r="F638" s="273"/>
      <c r="G638" s="273"/>
      <c r="H638" s="277"/>
      <c r="I638" s="273"/>
      <c r="J638" s="272"/>
    </row>
    <row r="639" s="267" customFormat="1" ht="15.6" spans="1:10">
      <c r="A639" s="273">
        <v>10</v>
      </c>
      <c r="B639" s="21" t="s">
        <v>178</v>
      </c>
      <c r="C639" s="24"/>
      <c r="D639" s="24" t="s">
        <v>767</v>
      </c>
      <c r="E639" s="24"/>
      <c r="F639" s="273"/>
      <c r="G639" s="273"/>
      <c r="H639" s="277"/>
      <c r="I639" s="273"/>
      <c r="J639" s="272"/>
    </row>
    <row r="640" s="267" customFormat="1" ht="15.6" spans="1:10">
      <c r="A640" s="273">
        <v>11</v>
      </c>
      <c r="B640" s="21" t="s">
        <v>12</v>
      </c>
      <c r="C640" s="24"/>
      <c r="D640" s="24"/>
      <c r="E640" s="24" t="s">
        <v>903</v>
      </c>
      <c r="F640" s="273"/>
      <c r="G640" s="273"/>
      <c r="H640" s="277"/>
      <c r="I640" s="273"/>
      <c r="J640" s="272"/>
    </row>
    <row r="641" s="267" customFormat="1" ht="15.6" spans="1:10">
      <c r="A641" s="273"/>
      <c r="B641" s="25" t="s">
        <v>40</v>
      </c>
      <c r="C641" s="26" t="s">
        <v>46</v>
      </c>
      <c r="D641" s="273"/>
      <c r="E641" s="273"/>
      <c r="F641" s="273"/>
      <c r="G641" s="273"/>
      <c r="H641" s="277"/>
      <c r="I641" s="273"/>
      <c r="J641" s="272"/>
    </row>
    <row r="642" s="267" customFormat="1" ht="15.6" spans="1:10">
      <c r="A642" s="273"/>
      <c r="B642" s="25"/>
      <c r="C642" s="26" t="s">
        <v>47</v>
      </c>
      <c r="D642" s="273"/>
      <c r="E642" s="273"/>
      <c r="F642" s="273"/>
      <c r="G642" s="273"/>
      <c r="H642" s="277"/>
      <c r="I642" s="273"/>
      <c r="J642" s="272"/>
    </row>
    <row r="643" s="267" customFormat="1" ht="15.6" spans="1:10">
      <c r="A643" s="273">
        <v>12</v>
      </c>
      <c r="B643" s="27" t="s">
        <v>72</v>
      </c>
      <c r="C643" s="16" t="s">
        <v>708</v>
      </c>
      <c r="D643" s="273"/>
      <c r="E643" s="273"/>
      <c r="F643" s="273"/>
      <c r="G643" s="273"/>
      <c r="H643" s="277"/>
      <c r="I643" s="273"/>
      <c r="J643" s="272"/>
    </row>
    <row r="644" s="267" customFormat="1" ht="15.6" spans="1:10">
      <c r="A644" s="273">
        <v>13</v>
      </c>
      <c r="B644" s="27" t="s">
        <v>48</v>
      </c>
      <c r="C644" s="16" t="s">
        <v>904</v>
      </c>
      <c r="D644" s="273"/>
      <c r="E644" s="273"/>
      <c r="F644" s="273"/>
      <c r="G644" s="273"/>
      <c r="H644" s="277"/>
      <c r="I644" s="273"/>
      <c r="J644" s="272"/>
    </row>
    <row r="645" s="267" customFormat="1" ht="15.6" spans="1:10">
      <c r="A645" s="273"/>
      <c r="B645" s="12" t="s">
        <v>6</v>
      </c>
      <c r="C645" s="26" t="s">
        <v>49</v>
      </c>
      <c r="D645" s="26"/>
      <c r="E645" s="26"/>
      <c r="F645" s="273"/>
      <c r="G645" s="273"/>
      <c r="H645" s="277"/>
      <c r="I645" s="273"/>
      <c r="J645" s="272"/>
    </row>
    <row r="646" s="267" customFormat="1" ht="15.6" spans="1:10">
      <c r="A646" s="273"/>
      <c r="B646" s="15" t="s">
        <v>50</v>
      </c>
      <c r="C646" s="26">
        <v>100</v>
      </c>
      <c r="D646" s="26">
        <v>200</v>
      </c>
      <c r="E646" s="26" t="s">
        <v>51</v>
      </c>
      <c r="F646" s="273"/>
      <c r="G646" s="273"/>
      <c r="H646" s="277"/>
      <c r="I646" s="273"/>
      <c r="J646" s="272"/>
    </row>
    <row r="647" s="267" customFormat="1" ht="15.6" spans="1:10">
      <c r="A647" s="273">
        <v>14</v>
      </c>
      <c r="B647" s="17" t="s">
        <v>53</v>
      </c>
      <c r="C647" s="43" t="s">
        <v>678</v>
      </c>
      <c r="D647" s="43"/>
      <c r="E647" s="43"/>
      <c r="F647" s="273"/>
      <c r="G647" s="273"/>
      <c r="H647" s="277"/>
      <c r="I647" s="273"/>
      <c r="J647" s="272"/>
    </row>
    <row r="648" s="267" customFormat="1" ht="31.2" spans="1:10">
      <c r="A648" s="273" t="s">
        <v>905</v>
      </c>
      <c r="B648" s="273"/>
      <c r="C648" s="273"/>
      <c r="D648" s="273"/>
      <c r="E648" s="273"/>
      <c r="F648" s="273"/>
      <c r="G648" s="273"/>
      <c r="H648" s="274" t="s">
        <v>906</v>
      </c>
      <c r="I648" s="275" t="s">
        <v>615</v>
      </c>
    </row>
    <row r="649" s="267" customFormat="1" ht="15.6" spans="1:10">
      <c r="A649" s="276" t="s">
        <v>5</v>
      </c>
      <c r="B649" s="12" t="s">
        <v>6</v>
      </c>
      <c r="C649" s="13" t="s">
        <v>15</v>
      </c>
      <c r="D649" s="13"/>
      <c r="E649" s="13"/>
      <c r="F649" s="13"/>
      <c r="G649" s="13"/>
      <c r="H649" s="277"/>
      <c r="I649" s="273"/>
      <c r="J649" s="272"/>
    </row>
    <row r="650" s="267" customFormat="1" ht="15.6" spans="1:10">
      <c r="A650" s="273"/>
      <c r="B650" s="15" t="s">
        <v>16</v>
      </c>
      <c r="C650" s="13" t="s">
        <v>17</v>
      </c>
      <c r="D650" s="13" t="s">
        <v>18</v>
      </c>
      <c r="E650" s="13" t="s">
        <v>19</v>
      </c>
      <c r="F650" s="13" t="s">
        <v>20</v>
      </c>
      <c r="G650" s="13" t="s">
        <v>21</v>
      </c>
      <c r="H650" s="277"/>
      <c r="I650" s="273"/>
      <c r="J650" s="272"/>
    </row>
    <row r="651" s="267" customFormat="1" ht="15.6" spans="1:10">
      <c r="A651" s="273">
        <v>1</v>
      </c>
      <c r="B651" s="15" t="s">
        <v>140</v>
      </c>
      <c r="C651" s="43" t="s">
        <v>680</v>
      </c>
      <c r="D651" s="43" t="s">
        <v>862</v>
      </c>
      <c r="E651" s="43" t="s">
        <v>680</v>
      </c>
      <c r="F651" s="43"/>
      <c r="G651" s="43"/>
      <c r="H651" s="277"/>
      <c r="I651" s="273"/>
      <c r="J651" s="272"/>
    </row>
    <row r="652" s="267" customFormat="1" ht="15.6" spans="1:10">
      <c r="A652" s="273">
        <v>2</v>
      </c>
      <c r="B652" s="15" t="s">
        <v>58</v>
      </c>
      <c r="C652" s="43"/>
      <c r="D652" s="43"/>
      <c r="E652" s="43" t="s">
        <v>682</v>
      </c>
      <c r="F652" s="43"/>
      <c r="G652" s="43"/>
      <c r="H652" s="277"/>
      <c r="I652" s="273"/>
      <c r="J652" s="272"/>
    </row>
    <row r="653" s="267" customFormat="1" ht="15.6" spans="1:10">
      <c r="A653" s="273"/>
      <c r="B653" s="12" t="s">
        <v>6</v>
      </c>
      <c r="C653" s="13" t="s">
        <v>24</v>
      </c>
      <c r="D653" s="13"/>
      <c r="E653" s="13"/>
      <c r="F653" s="13"/>
      <c r="G653" s="13"/>
      <c r="H653" s="277"/>
      <c r="I653" s="273"/>
      <c r="J653" s="272"/>
    </row>
    <row r="654" s="267" customFormat="1" ht="15.6" spans="1:10">
      <c r="A654" s="273"/>
      <c r="B654" s="15" t="s">
        <v>16</v>
      </c>
      <c r="C654" s="13" t="s">
        <v>17</v>
      </c>
      <c r="D654" s="13" t="s">
        <v>18</v>
      </c>
      <c r="E654" s="13" t="s">
        <v>19</v>
      </c>
      <c r="F654" s="13" t="s">
        <v>20</v>
      </c>
      <c r="G654" s="13" t="s">
        <v>21</v>
      </c>
      <c r="H654" s="277"/>
      <c r="I654" s="273"/>
      <c r="J654" s="272"/>
    </row>
    <row r="655" s="267" customFormat="1" ht="15.6" spans="1:10">
      <c r="A655" s="273">
        <v>3</v>
      </c>
      <c r="B655" s="17" t="s">
        <v>61</v>
      </c>
      <c r="C655" s="43" t="s">
        <v>679</v>
      </c>
      <c r="D655" s="43"/>
      <c r="E655" s="43"/>
      <c r="F655" s="43"/>
      <c r="G655" s="43"/>
      <c r="H655" s="277"/>
      <c r="I655" s="273"/>
      <c r="J655" s="272"/>
    </row>
    <row r="656" s="267" customFormat="1" ht="15.6" spans="1:10">
      <c r="A656" s="273"/>
      <c r="B656" s="12" t="s">
        <v>6</v>
      </c>
      <c r="C656" s="13" t="s">
        <v>30</v>
      </c>
      <c r="D656" s="13"/>
      <c r="E656" s="13"/>
      <c r="F656" s="13"/>
      <c r="G656" s="273"/>
      <c r="H656" s="277"/>
      <c r="I656" s="273"/>
      <c r="J656" s="272"/>
    </row>
    <row r="657" s="267" customFormat="1" ht="15.6" spans="1:10">
      <c r="A657" s="273"/>
      <c r="B657" s="15" t="s">
        <v>8</v>
      </c>
      <c r="C657" s="13">
        <v>100</v>
      </c>
      <c r="D657" s="13">
        <v>200</v>
      </c>
      <c r="E657" s="13">
        <v>300</v>
      </c>
      <c r="F657" s="13" t="s">
        <v>31</v>
      </c>
      <c r="G657" s="273"/>
      <c r="H657" s="277"/>
      <c r="I657" s="273"/>
      <c r="J657" s="272"/>
    </row>
    <row r="658" s="267" customFormat="1" ht="15.6" spans="1:10">
      <c r="A658" s="273">
        <v>4</v>
      </c>
      <c r="B658" s="17" t="s">
        <v>63</v>
      </c>
      <c r="C658" s="43" t="s">
        <v>680</v>
      </c>
      <c r="D658" s="43"/>
      <c r="E658" s="43"/>
      <c r="F658" s="43"/>
      <c r="G658" s="273"/>
      <c r="H658" s="277"/>
      <c r="I658" s="273"/>
      <c r="J658" s="272"/>
    </row>
    <row r="659" s="267" customFormat="1" ht="15.6" spans="1:10">
      <c r="A659" s="273"/>
      <c r="B659" s="12" t="s">
        <v>6</v>
      </c>
      <c r="C659" s="13" t="s">
        <v>35</v>
      </c>
      <c r="D659" s="13"/>
      <c r="E659" s="13"/>
      <c r="F659" s="13"/>
      <c r="G659" s="273"/>
      <c r="H659" s="277"/>
      <c r="I659" s="273"/>
      <c r="J659" s="272"/>
    </row>
    <row r="660" s="267" customFormat="1" ht="15.6" spans="1:10">
      <c r="A660" s="273"/>
      <c r="B660" s="15" t="s">
        <v>8</v>
      </c>
      <c r="C660" s="13">
        <v>100</v>
      </c>
      <c r="D660" s="13">
        <v>200</v>
      </c>
      <c r="E660" s="13">
        <v>300</v>
      </c>
      <c r="F660" s="13" t="s">
        <v>31</v>
      </c>
      <c r="G660" s="273"/>
      <c r="H660" s="277"/>
      <c r="I660" s="273"/>
      <c r="J660" s="272"/>
    </row>
    <row r="661" s="267" customFormat="1" ht="15.6" spans="1:10">
      <c r="A661" s="273">
        <v>5</v>
      </c>
      <c r="B661" s="17" t="s">
        <v>68</v>
      </c>
      <c r="C661" s="43"/>
      <c r="D661" s="43"/>
      <c r="E661" s="43"/>
      <c r="F661" s="43" t="s">
        <v>862</v>
      </c>
      <c r="G661" s="273"/>
      <c r="H661" s="277"/>
      <c r="I661" s="273"/>
      <c r="J661" s="272"/>
    </row>
    <row r="662" s="267" customFormat="1" ht="15.6" spans="1:10">
      <c r="A662" s="273">
        <v>6</v>
      </c>
      <c r="B662" s="17" t="s">
        <v>69</v>
      </c>
      <c r="C662" s="43"/>
      <c r="D662" s="43"/>
      <c r="E662" s="43" t="s">
        <v>862</v>
      </c>
      <c r="F662" s="43"/>
      <c r="G662" s="273"/>
      <c r="H662" s="277"/>
      <c r="I662" s="273"/>
      <c r="J662" s="272"/>
    </row>
    <row r="663" s="267" customFormat="1" ht="15.6" spans="1:10">
      <c r="A663" s="273"/>
      <c r="B663" s="19" t="s">
        <v>6</v>
      </c>
      <c r="C663" s="20" t="s">
        <v>7</v>
      </c>
      <c r="D663" s="20"/>
      <c r="E663" s="20"/>
      <c r="F663" s="273"/>
      <c r="G663" s="273"/>
      <c r="H663" s="277"/>
      <c r="I663" s="273"/>
      <c r="J663" s="272"/>
    </row>
    <row r="664" s="267" customFormat="1" ht="15.6" spans="1:10">
      <c r="A664" s="273"/>
      <c r="B664" s="19"/>
      <c r="C664" s="20"/>
      <c r="D664" s="20"/>
      <c r="E664" s="20"/>
      <c r="F664" s="273"/>
      <c r="G664" s="273"/>
      <c r="H664" s="277"/>
      <c r="I664" s="273"/>
      <c r="J664" s="272"/>
    </row>
    <row r="665" s="267" customFormat="1" ht="15.6" spans="1:10">
      <c r="A665" s="273"/>
      <c r="B665" s="21" t="s">
        <v>8</v>
      </c>
      <c r="C665" s="22" t="s">
        <v>9</v>
      </c>
      <c r="D665" s="22" t="s">
        <v>10</v>
      </c>
      <c r="E665" s="22" t="s">
        <v>11</v>
      </c>
      <c r="F665" s="273"/>
      <c r="G665" s="273"/>
      <c r="H665" s="277"/>
      <c r="I665" s="273"/>
      <c r="J665" s="272"/>
    </row>
    <row r="666" s="267" customFormat="1" ht="15.6" spans="1:10">
      <c r="A666" s="273">
        <v>7</v>
      </c>
      <c r="B666" s="21" t="s">
        <v>178</v>
      </c>
      <c r="C666" s="24"/>
      <c r="D666" s="24" t="s">
        <v>843</v>
      </c>
      <c r="E666" s="24"/>
      <c r="F666" s="273"/>
      <c r="G666" s="273"/>
      <c r="H666" s="277"/>
      <c r="I666" s="273"/>
      <c r="J666" s="272"/>
    </row>
    <row r="667" s="267" customFormat="1" ht="15.6" spans="1:10">
      <c r="A667" s="273">
        <v>8</v>
      </c>
      <c r="B667" s="21" t="s">
        <v>12</v>
      </c>
      <c r="C667" s="24"/>
      <c r="D667" s="24"/>
      <c r="E667" s="24" t="s">
        <v>907</v>
      </c>
      <c r="F667" s="273"/>
      <c r="G667" s="273"/>
      <c r="H667" s="277"/>
      <c r="I667" s="273"/>
      <c r="J667" s="272"/>
    </row>
    <row r="668" s="267" customFormat="1" ht="15.6" spans="1:10">
      <c r="A668" s="273"/>
      <c r="B668" s="25" t="s">
        <v>40</v>
      </c>
      <c r="C668" s="26" t="s">
        <v>46</v>
      </c>
      <c r="D668" s="273"/>
      <c r="E668" s="273"/>
      <c r="F668" s="273"/>
      <c r="G668" s="273"/>
      <c r="H668" s="277"/>
      <c r="I668" s="273"/>
      <c r="J668" s="272"/>
    </row>
    <row r="669" s="267" customFormat="1" ht="15.6" spans="1:10">
      <c r="A669" s="273"/>
      <c r="B669" s="25"/>
      <c r="C669" s="26" t="s">
        <v>47</v>
      </c>
      <c r="D669" s="273"/>
      <c r="E669" s="273"/>
      <c r="F669" s="273"/>
      <c r="G669" s="273"/>
      <c r="H669" s="277"/>
      <c r="I669" s="273"/>
      <c r="J669" s="272"/>
    </row>
    <row r="670" s="267" customFormat="1" ht="15.6" spans="1:10">
      <c r="A670" s="273">
        <v>9</v>
      </c>
      <c r="B670" s="27" t="s">
        <v>72</v>
      </c>
      <c r="C670" s="16" t="s">
        <v>908</v>
      </c>
      <c r="D670" s="273"/>
      <c r="E670" s="273"/>
      <c r="F670" s="273"/>
      <c r="G670" s="273"/>
      <c r="H670" s="277"/>
      <c r="I670" s="273"/>
      <c r="J670" s="272"/>
    </row>
    <row r="671" s="267" customFormat="1" ht="15.6" spans="1:10">
      <c r="A671" s="273">
        <v>10</v>
      </c>
      <c r="B671" s="27" t="s">
        <v>48</v>
      </c>
      <c r="C671" s="16" t="s">
        <v>909</v>
      </c>
      <c r="D671" s="273"/>
      <c r="E671" s="273"/>
      <c r="F671" s="273"/>
      <c r="G671" s="273"/>
      <c r="H671" s="277"/>
      <c r="I671" s="273"/>
      <c r="J671" s="272"/>
    </row>
    <row r="672" s="267" customFormat="1" ht="15.6" spans="1:10">
      <c r="A672" s="273"/>
      <c r="B672" s="12" t="s">
        <v>6</v>
      </c>
      <c r="C672" s="26" t="s">
        <v>49</v>
      </c>
      <c r="D672" s="26"/>
      <c r="E672" s="26"/>
      <c r="F672" s="273"/>
      <c r="G672" s="273"/>
      <c r="H672" s="277"/>
      <c r="I672" s="273"/>
      <c r="J672" s="272"/>
    </row>
    <row r="673" s="267" customFormat="1" ht="15.6" spans="1:10">
      <c r="A673" s="273"/>
      <c r="B673" s="15" t="s">
        <v>50</v>
      </c>
      <c r="C673" s="26">
        <v>100</v>
      </c>
      <c r="D673" s="26">
        <v>200</v>
      </c>
      <c r="E673" s="26" t="s">
        <v>51</v>
      </c>
      <c r="F673" s="273"/>
      <c r="G673" s="273"/>
      <c r="H673" s="277"/>
      <c r="I673" s="273"/>
      <c r="J673" s="272"/>
    </row>
    <row r="674" s="267" customFormat="1" ht="15.6" spans="1:10">
      <c r="A674" s="273">
        <v>11</v>
      </c>
      <c r="B674" s="17" t="s">
        <v>53</v>
      </c>
      <c r="C674" s="43" t="s">
        <v>683</v>
      </c>
      <c r="D674" s="43"/>
      <c r="E674" s="43"/>
      <c r="F674" s="273"/>
      <c r="G674" s="273"/>
      <c r="H674" s="277"/>
      <c r="I674" s="273"/>
      <c r="J674" s="272"/>
    </row>
    <row r="675" s="267" customFormat="1" ht="46.8" spans="1:10">
      <c r="A675" s="273" t="s">
        <v>910</v>
      </c>
      <c r="B675" s="273"/>
      <c r="C675" s="273"/>
      <c r="D675" s="273"/>
      <c r="E675" s="273"/>
      <c r="F675" s="273"/>
      <c r="G675" s="273"/>
      <c r="H675" s="274" t="s">
        <v>911</v>
      </c>
      <c r="I675" s="275" t="s">
        <v>615</v>
      </c>
    </row>
    <row r="676" s="267" customFormat="1" ht="15.6" spans="1:10">
      <c r="A676" s="276" t="s">
        <v>5</v>
      </c>
      <c r="B676" s="12" t="s">
        <v>6</v>
      </c>
      <c r="C676" s="13" t="s">
        <v>15</v>
      </c>
      <c r="D676" s="13"/>
      <c r="E676" s="13"/>
      <c r="F676" s="13"/>
      <c r="G676" s="13"/>
      <c r="H676" s="277"/>
      <c r="I676" s="273"/>
      <c r="J676" s="272"/>
    </row>
    <row r="677" s="267" customFormat="1" ht="15.6" spans="1:10">
      <c r="A677" s="273"/>
      <c r="B677" s="15" t="s">
        <v>16</v>
      </c>
      <c r="C677" s="13" t="s">
        <v>17</v>
      </c>
      <c r="D677" s="13" t="s">
        <v>18</v>
      </c>
      <c r="E677" s="13" t="s">
        <v>19</v>
      </c>
      <c r="F677" s="13" t="s">
        <v>20</v>
      </c>
      <c r="G677" s="13" t="s">
        <v>21</v>
      </c>
      <c r="H677" s="277"/>
      <c r="I677" s="273"/>
      <c r="J677" s="272"/>
    </row>
    <row r="678" s="267" customFormat="1" ht="15.6" spans="1:10">
      <c r="A678" s="273">
        <v>1</v>
      </c>
      <c r="B678" s="15" t="s">
        <v>912</v>
      </c>
      <c r="C678" s="43" t="s">
        <v>758</v>
      </c>
      <c r="D678" s="43" t="s">
        <v>913</v>
      </c>
      <c r="E678" s="43"/>
      <c r="F678" s="43"/>
      <c r="G678" s="43"/>
      <c r="H678" s="277"/>
      <c r="I678" s="273"/>
      <c r="J678" s="272"/>
    </row>
    <row r="679" s="267" customFormat="1" ht="15.6" spans="1:10">
      <c r="A679" s="273">
        <v>2</v>
      </c>
      <c r="B679" s="15" t="s">
        <v>140</v>
      </c>
      <c r="C679" s="43"/>
      <c r="D679" s="43" t="s">
        <v>680</v>
      </c>
      <c r="E679" s="43"/>
      <c r="F679" s="43"/>
      <c r="G679" s="43"/>
      <c r="H679" s="277"/>
      <c r="I679" s="273"/>
      <c r="J679" s="272"/>
    </row>
    <row r="680" s="267" customFormat="1" ht="15.6" spans="1:10">
      <c r="A680" s="273"/>
      <c r="B680" s="12" t="s">
        <v>6</v>
      </c>
      <c r="C680" s="13" t="s">
        <v>24</v>
      </c>
      <c r="D680" s="13"/>
      <c r="E680" s="13"/>
      <c r="F680" s="13"/>
      <c r="G680" s="13"/>
      <c r="H680" s="277"/>
      <c r="I680" s="273"/>
      <c r="J680" s="272"/>
    </row>
    <row r="681" s="267" customFormat="1" ht="15.6" spans="1:10">
      <c r="A681" s="273"/>
      <c r="B681" s="15" t="s">
        <v>16</v>
      </c>
      <c r="C681" s="13" t="s">
        <v>17</v>
      </c>
      <c r="D681" s="13" t="s">
        <v>18</v>
      </c>
      <c r="E681" s="13" t="s">
        <v>19</v>
      </c>
      <c r="F681" s="13" t="s">
        <v>20</v>
      </c>
      <c r="G681" s="13" t="s">
        <v>21</v>
      </c>
      <c r="H681" s="277"/>
      <c r="I681" s="273"/>
      <c r="J681" s="272"/>
    </row>
    <row r="682" s="267" customFormat="1" ht="15.6" spans="1:10">
      <c r="A682" s="273">
        <v>3</v>
      </c>
      <c r="B682" s="17" t="s">
        <v>90</v>
      </c>
      <c r="C682" s="43" t="s">
        <v>680</v>
      </c>
      <c r="D682" s="43"/>
      <c r="E682" s="43"/>
      <c r="F682" s="43"/>
      <c r="G682" s="43"/>
      <c r="H682" s="277"/>
      <c r="I682" s="273"/>
      <c r="J682" s="272"/>
    </row>
    <row r="683" s="267" customFormat="1" ht="15.6" spans="1:10">
      <c r="A683" s="273"/>
      <c r="B683" s="12" t="s">
        <v>6</v>
      </c>
      <c r="C683" s="13" t="s">
        <v>30</v>
      </c>
      <c r="D683" s="13"/>
      <c r="E683" s="13"/>
      <c r="F683" s="13"/>
      <c r="G683" s="273"/>
      <c r="H683" s="277"/>
      <c r="I683" s="273"/>
      <c r="J683" s="272"/>
    </row>
    <row r="684" s="267" customFormat="1" ht="15.6" spans="1:10">
      <c r="A684" s="273"/>
      <c r="B684" s="15" t="s">
        <v>8</v>
      </c>
      <c r="C684" s="13">
        <v>100</v>
      </c>
      <c r="D684" s="13">
        <v>200</v>
      </c>
      <c r="E684" s="13">
        <v>300</v>
      </c>
      <c r="F684" s="13" t="s">
        <v>31</v>
      </c>
      <c r="G684" s="273"/>
      <c r="H684" s="277"/>
      <c r="I684" s="273"/>
      <c r="J684" s="272"/>
    </row>
    <row r="685" s="267" customFormat="1" ht="15.6" spans="1:10">
      <c r="A685" s="273">
        <v>4</v>
      </c>
      <c r="B685" s="17" t="s">
        <v>63</v>
      </c>
      <c r="C685" s="43" t="s">
        <v>680</v>
      </c>
      <c r="D685" s="43" t="s">
        <v>680</v>
      </c>
      <c r="E685" s="43"/>
      <c r="F685" s="43"/>
      <c r="G685" s="273"/>
      <c r="H685" s="277"/>
      <c r="I685" s="273"/>
      <c r="J685" s="272"/>
    </row>
    <row r="686" s="267" customFormat="1" ht="15.6" spans="1:10">
      <c r="A686" s="273">
        <v>5</v>
      </c>
      <c r="B686" s="17" t="s">
        <v>914</v>
      </c>
      <c r="C686" s="43"/>
      <c r="D686" s="43" t="s">
        <v>680</v>
      </c>
      <c r="E686" s="43"/>
      <c r="F686" s="43"/>
      <c r="G686" s="273"/>
      <c r="H686" s="277"/>
      <c r="I686" s="273"/>
      <c r="J686" s="272"/>
    </row>
    <row r="687" s="267" customFormat="1" ht="15.6" spans="1:10">
      <c r="A687" s="273">
        <v>6</v>
      </c>
      <c r="B687" s="17" t="s">
        <v>39</v>
      </c>
      <c r="C687" s="43" t="s">
        <v>680</v>
      </c>
      <c r="D687" s="43"/>
      <c r="E687" s="43"/>
      <c r="F687" s="43"/>
      <c r="G687" s="273"/>
      <c r="H687" s="277"/>
      <c r="I687" s="273"/>
      <c r="J687" s="272"/>
    </row>
    <row r="688" s="267" customFormat="1" ht="15.6" spans="1:10">
      <c r="A688" s="273">
        <v>7</v>
      </c>
      <c r="B688" s="17" t="s">
        <v>915</v>
      </c>
      <c r="C688" s="43"/>
      <c r="D688" s="43" t="s">
        <v>680</v>
      </c>
      <c r="E688" s="43"/>
      <c r="F688" s="43"/>
      <c r="G688" s="273"/>
      <c r="H688" s="277"/>
      <c r="I688" s="273"/>
      <c r="J688" s="272"/>
    </row>
    <row r="689" s="267" customFormat="1" ht="15.6" spans="1:10">
      <c r="A689" s="273"/>
      <c r="B689" s="12" t="s">
        <v>6</v>
      </c>
      <c r="C689" s="13" t="s">
        <v>35</v>
      </c>
      <c r="D689" s="13"/>
      <c r="E689" s="13"/>
      <c r="F689" s="13"/>
      <c r="G689" s="273"/>
      <c r="H689" s="277"/>
      <c r="I689" s="273"/>
      <c r="J689" s="272"/>
    </row>
    <row r="690" s="267" customFormat="1" ht="15.6" spans="1:10">
      <c r="A690" s="273"/>
      <c r="B690" s="15" t="s">
        <v>8</v>
      </c>
      <c r="C690" s="13">
        <v>100</v>
      </c>
      <c r="D690" s="13">
        <v>200</v>
      </c>
      <c r="E690" s="13">
        <v>300</v>
      </c>
      <c r="F690" s="13" t="s">
        <v>31</v>
      </c>
      <c r="G690" s="273"/>
      <c r="H690" s="277"/>
      <c r="I690" s="273"/>
      <c r="J690" s="272"/>
    </row>
    <row r="691" s="267" customFormat="1" ht="15.6" spans="1:10">
      <c r="A691" s="273">
        <v>8</v>
      </c>
      <c r="B691" s="17" t="s">
        <v>68</v>
      </c>
      <c r="C691" s="43"/>
      <c r="D691" s="43" t="s">
        <v>682</v>
      </c>
      <c r="E691" s="43"/>
      <c r="F691" s="43" t="s">
        <v>818</v>
      </c>
      <c r="G691" s="273"/>
      <c r="H691" s="277"/>
      <c r="I691" s="273"/>
      <c r="J691" s="272"/>
    </row>
    <row r="692" s="267" customFormat="1" ht="15.6" spans="1:10">
      <c r="A692" s="273">
        <v>9</v>
      </c>
      <c r="B692" s="17" t="s">
        <v>562</v>
      </c>
      <c r="C692" s="43"/>
      <c r="D692" s="43"/>
      <c r="E692" s="43"/>
      <c r="F692" s="43" t="s">
        <v>763</v>
      </c>
      <c r="G692" s="273"/>
      <c r="H692" s="277"/>
      <c r="I692" s="273"/>
      <c r="J692" s="272"/>
    </row>
    <row r="693" s="267" customFormat="1" ht="15.6" spans="1:10">
      <c r="A693" s="273">
        <v>10</v>
      </c>
      <c r="B693" s="17" t="s">
        <v>69</v>
      </c>
      <c r="C693" s="43"/>
      <c r="D693" s="43"/>
      <c r="E693" s="43" t="s">
        <v>680</v>
      </c>
      <c r="F693" s="43"/>
      <c r="G693" s="273"/>
      <c r="H693" s="277"/>
      <c r="I693" s="273"/>
      <c r="J693" s="272"/>
    </row>
    <row r="694" s="267" customFormat="1" ht="15.6" spans="1:10">
      <c r="A694" s="273"/>
      <c r="B694" s="19" t="s">
        <v>6</v>
      </c>
      <c r="C694" s="20" t="s">
        <v>37</v>
      </c>
      <c r="D694" s="20"/>
      <c r="E694" s="20"/>
      <c r="F694" s="20" t="s">
        <v>7</v>
      </c>
      <c r="G694" s="20"/>
      <c r="H694" s="20"/>
      <c r="I694" s="273"/>
      <c r="J694" s="272"/>
    </row>
    <row r="695" s="267" customFormat="1" ht="15.6" spans="1:10">
      <c r="A695" s="273"/>
      <c r="B695" s="19"/>
      <c r="C695" s="20"/>
      <c r="D695" s="20"/>
      <c r="E695" s="20"/>
      <c r="F695" s="20"/>
      <c r="G695" s="20"/>
      <c r="H695" s="20"/>
      <c r="I695" s="273"/>
      <c r="J695" s="272"/>
    </row>
    <row r="696" s="267" customFormat="1" ht="15.6" spans="1:10">
      <c r="A696" s="273"/>
      <c r="B696" s="21" t="s">
        <v>8</v>
      </c>
      <c r="C696" s="22" t="s">
        <v>9</v>
      </c>
      <c r="D696" s="22" t="s">
        <v>10</v>
      </c>
      <c r="E696" s="22" t="s">
        <v>11</v>
      </c>
      <c r="F696" s="22" t="s">
        <v>9</v>
      </c>
      <c r="G696" s="22" t="s">
        <v>10</v>
      </c>
      <c r="H696" s="32" t="s">
        <v>11</v>
      </c>
      <c r="I696" s="273"/>
      <c r="J696" s="272"/>
    </row>
    <row r="697" s="267" customFormat="1" ht="15.6" spans="1:10">
      <c r="A697" s="273">
        <v>11</v>
      </c>
      <c r="B697" s="21" t="s">
        <v>349</v>
      </c>
      <c r="C697" s="24"/>
      <c r="D697" s="24" t="s">
        <v>916</v>
      </c>
      <c r="E697" s="24"/>
      <c r="F697" s="24"/>
      <c r="G697" s="24"/>
      <c r="H697" s="278"/>
      <c r="I697" s="273"/>
      <c r="J697" s="272"/>
    </row>
    <row r="698" s="267" customFormat="1" ht="15.6" spans="1:10">
      <c r="A698" s="273"/>
      <c r="B698" s="25" t="s">
        <v>40</v>
      </c>
      <c r="C698" s="26" t="s">
        <v>46</v>
      </c>
      <c r="D698" s="273"/>
      <c r="E698" s="273"/>
      <c r="F698" s="273"/>
      <c r="G698" s="273"/>
      <c r="H698" s="277"/>
      <c r="I698" s="273"/>
      <c r="J698" s="272"/>
    </row>
    <row r="699" s="267" customFormat="1" ht="15.6" spans="1:10">
      <c r="A699" s="273"/>
      <c r="B699" s="25"/>
      <c r="C699" s="26" t="s">
        <v>47</v>
      </c>
      <c r="D699" s="273"/>
      <c r="E699" s="273"/>
      <c r="F699" s="273"/>
      <c r="G699" s="273"/>
      <c r="H699" s="277"/>
      <c r="I699" s="273"/>
      <c r="J699" s="272"/>
    </row>
    <row r="700" s="267" customFormat="1" ht="15.6" spans="1:10">
      <c r="A700" s="273">
        <v>12</v>
      </c>
      <c r="B700" s="27" t="s">
        <v>350</v>
      </c>
      <c r="C700" s="16">
        <v>111.5</v>
      </c>
      <c r="D700" s="273"/>
      <c r="E700" s="273"/>
      <c r="F700" s="273"/>
      <c r="G700" s="273"/>
      <c r="H700" s="277"/>
      <c r="I700" s="273"/>
      <c r="J700" s="272"/>
    </row>
    <row r="701" s="267" customFormat="1" ht="15.6" spans="1:10">
      <c r="A701" s="273">
        <v>13</v>
      </c>
      <c r="B701" s="27" t="s">
        <v>48</v>
      </c>
      <c r="C701" s="16" t="s">
        <v>917</v>
      </c>
      <c r="D701" s="273"/>
      <c r="E701" s="273"/>
      <c r="F701" s="273"/>
      <c r="G701" s="273"/>
      <c r="H701" s="277"/>
      <c r="I701" s="273"/>
      <c r="J701" s="272"/>
    </row>
    <row r="702" s="267" customFormat="1" ht="15.6" spans="1:10">
      <c r="A702" s="273">
        <v>14</v>
      </c>
      <c r="B702" s="27" t="s">
        <v>259</v>
      </c>
      <c r="C702" s="16" t="s">
        <v>918</v>
      </c>
      <c r="D702" s="273"/>
      <c r="E702" s="273"/>
      <c r="F702" s="273"/>
      <c r="G702" s="273"/>
      <c r="H702" s="277"/>
      <c r="I702" s="273"/>
      <c r="J702" s="272"/>
    </row>
    <row r="703" s="267" customFormat="1" ht="15.6" spans="1:10">
      <c r="A703" s="273"/>
      <c r="B703" s="33" t="s">
        <v>40</v>
      </c>
      <c r="C703" s="28" t="s">
        <v>269</v>
      </c>
      <c r="D703" s="16"/>
      <c r="E703" s="16"/>
      <c r="F703" s="273"/>
      <c r="G703" s="273"/>
      <c r="H703" s="277"/>
      <c r="I703" s="273"/>
      <c r="J703" s="272"/>
    </row>
    <row r="704" s="267" customFormat="1" ht="15.6" spans="1:10">
      <c r="A704" s="273"/>
      <c r="B704" s="34"/>
      <c r="C704" s="28"/>
      <c r="D704" s="16"/>
      <c r="E704" s="16"/>
      <c r="F704" s="273"/>
      <c r="G704" s="273"/>
      <c r="H704" s="277"/>
      <c r="I704" s="273"/>
      <c r="J704" s="272"/>
    </row>
    <row r="705" s="267" customFormat="1" ht="15.6" spans="1:10">
      <c r="A705" s="273">
        <v>15</v>
      </c>
      <c r="B705" s="27" t="s">
        <v>919</v>
      </c>
      <c r="C705" s="15" t="s">
        <v>680</v>
      </c>
      <c r="D705" s="16"/>
      <c r="E705" s="16"/>
      <c r="F705" s="273"/>
      <c r="G705" s="273"/>
      <c r="H705" s="277"/>
      <c r="I705" s="273"/>
      <c r="J705" s="272"/>
    </row>
    <row r="706" s="267" customFormat="1" ht="15.6" spans="1:10">
      <c r="A706" s="273">
        <v>16</v>
      </c>
      <c r="B706" s="27" t="s">
        <v>349</v>
      </c>
      <c r="C706" s="15" t="s">
        <v>920</v>
      </c>
      <c r="D706" s="16"/>
      <c r="E706" s="16"/>
      <c r="F706" s="273"/>
      <c r="G706" s="273"/>
      <c r="H706" s="277"/>
      <c r="I706" s="273"/>
      <c r="J706" s="272"/>
    </row>
    <row r="707" s="267" customFormat="1" ht="15.6" spans="1:10">
      <c r="A707" s="273"/>
      <c r="B707" s="12" t="s">
        <v>6</v>
      </c>
      <c r="C707" s="26" t="s">
        <v>49</v>
      </c>
      <c r="D707" s="26"/>
      <c r="E707" s="26"/>
      <c r="F707" s="273"/>
      <c r="G707" s="273"/>
      <c r="H707" s="277"/>
      <c r="I707" s="273"/>
      <c r="J707" s="272"/>
    </row>
    <row r="708" s="267" customFormat="1" ht="15.6" spans="1:10">
      <c r="A708" s="273"/>
      <c r="B708" s="15" t="s">
        <v>50</v>
      </c>
      <c r="C708" s="26">
        <v>100</v>
      </c>
      <c r="D708" s="26">
        <v>200</v>
      </c>
      <c r="E708" s="26" t="s">
        <v>51</v>
      </c>
      <c r="F708" s="273"/>
      <c r="G708" s="273"/>
      <c r="H708" s="277"/>
      <c r="I708" s="273"/>
      <c r="J708" s="272"/>
    </row>
    <row r="709" s="267" customFormat="1" ht="15.6" spans="1:10">
      <c r="A709" s="273">
        <v>17</v>
      </c>
      <c r="B709" s="17" t="s">
        <v>52</v>
      </c>
      <c r="C709" s="43" t="s">
        <v>678</v>
      </c>
      <c r="D709" s="43"/>
      <c r="E709" s="43"/>
      <c r="F709" s="273"/>
      <c r="G709" s="273"/>
      <c r="H709" s="277"/>
      <c r="I709" s="273"/>
      <c r="J709" s="272"/>
    </row>
    <row r="710" s="267" customFormat="1" ht="15.6" spans="1:10">
      <c r="A710" s="273">
        <v>18</v>
      </c>
      <c r="B710" s="17" t="s">
        <v>54</v>
      </c>
      <c r="C710" s="43" t="s">
        <v>921</v>
      </c>
      <c r="D710" s="43" t="s">
        <v>922</v>
      </c>
      <c r="E710" s="43" t="s">
        <v>678</v>
      </c>
      <c r="F710" s="273"/>
      <c r="G710" s="273"/>
      <c r="H710" s="277"/>
      <c r="I710" s="273"/>
      <c r="J710" s="272"/>
    </row>
    <row r="711" s="267" customFormat="1" ht="46.8" spans="1:10">
      <c r="A711" s="273" t="s">
        <v>923</v>
      </c>
      <c r="B711" s="273"/>
      <c r="C711" s="273"/>
      <c r="D711" s="273"/>
      <c r="E711" s="273"/>
      <c r="F711" s="273"/>
      <c r="G711" s="273"/>
      <c r="H711" s="274" t="s">
        <v>924</v>
      </c>
      <c r="I711" s="275" t="s">
        <v>615</v>
      </c>
    </row>
    <row r="712" s="267" customFormat="1" ht="15.6" spans="1:10">
      <c r="A712" s="276" t="s">
        <v>5</v>
      </c>
      <c r="B712" s="12" t="s">
        <v>6</v>
      </c>
      <c r="C712" s="13" t="s">
        <v>15</v>
      </c>
      <c r="D712" s="13"/>
      <c r="E712" s="13"/>
      <c r="F712" s="13"/>
      <c r="G712" s="13"/>
      <c r="H712" s="277"/>
      <c r="I712" s="273"/>
      <c r="J712" s="272"/>
    </row>
    <row r="713" s="267" customFormat="1" ht="15.6" spans="1:10">
      <c r="A713" s="273"/>
      <c r="B713" s="15" t="s">
        <v>16</v>
      </c>
      <c r="C713" s="13" t="s">
        <v>17</v>
      </c>
      <c r="D713" s="13" t="s">
        <v>18</v>
      </c>
      <c r="E713" s="13" t="s">
        <v>19</v>
      </c>
      <c r="F713" s="13" t="s">
        <v>20</v>
      </c>
      <c r="G713" s="13" t="s">
        <v>21</v>
      </c>
      <c r="H713" s="277"/>
      <c r="I713" s="273"/>
      <c r="J713" s="272"/>
    </row>
    <row r="714" s="267" customFormat="1" ht="15.6" spans="1:10">
      <c r="A714" s="273">
        <v>1</v>
      </c>
      <c r="B714" s="15" t="s">
        <v>912</v>
      </c>
      <c r="C714" s="43" t="s">
        <v>774</v>
      </c>
      <c r="D714" s="43" t="s">
        <v>819</v>
      </c>
      <c r="E714" s="43"/>
      <c r="F714" s="43"/>
      <c r="G714" s="43"/>
      <c r="H714" s="277"/>
      <c r="I714" s="273"/>
      <c r="J714" s="272"/>
    </row>
    <row r="715" s="267" customFormat="1" ht="15.6" spans="1:10">
      <c r="A715" s="273">
        <v>2</v>
      </c>
      <c r="B715" s="15" t="s">
        <v>60</v>
      </c>
      <c r="C715" s="43" t="s">
        <v>678</v>
      </c>
      <c r="D715" s="43"/>
      <c r="E715" s="43"/>
      <c r="F715" s="43"/>
      <c r="G715" s="43"/>
      <c r="H715" s="277"/>
      <c r="I715" s="273"/>
      <c r="J715" s="272"/>
    </row>
    <row r="716" s="267" customFormat="1" ht="15.6" spans="1:10">
      <c r="A716" s="273"/>
      <c r="B716" s="12" t="s">
        <v>6</v>
      </c>
      <c r="C716" s="13" t="s">
        <v>24</v>
      </c>
      <c r="D716" s="13"/>
      <c r="E716" s="13"/>
      <c r="F716" s="13"/>
      <c r="G716" s="13"/>
      <c r="H716" s="277"/>
      <c r="I716" s="273"/>
      <c r="J716" s="272"/>
    </row>
    <row r="717" s="267" customFormat="1" ht="15.6" spans="1:10">
      <c r="A717" s="273"/>
      <c r="B717" s="15" t="s">
        <v>16</v>
      </c>
      <c r="C717" s="13" t="s">
        <v>17</v>
      </c>
      <c r="D717" s="13" t="s">
        <v>18</v>
      </c>
      <c r="E717" s="13" t="s">
        <v>19</v>
      </c>
      <c r="F717" s="13" t="s">
        <v>20</v>
      </c>
      <c r="G717" s="13" t="s">
        <v>21</v>
      </c>
      <c r="H717" s="277"/>
      <c r="I717" s="273"/>
      <c r="J717" s="272"/>
    </row>
    <row r="718" s="267" customFormat="1" ht="15.6" spans="1:10">
      <c r="A718" s="273">
        <v>3</v>
      </c>
      <c r="B718" s="17" t="s">
        <v>90</v>
      </c>
      <c r="C718" s="43" t="s">
        <v>682</v>
      </c>
      <c r="D718" s="43"/>
      <c r="E718" s="43"/>
      <c r="F718" s="43"/>
      <c r="G718" s="43"/>
      <c r="H718" s="277"/>
      <c r="I718" s="273"/>
      <c r="J718" s="272"/>
    </row>
    <row r="719" s="267" customFormat="1" ht="15.6" spans="1:10">
      <c r="A719" s="273"/>
      <c r="B719" s="12" t="s">
        <v>6</v>
      </c>
      <c r="C719" s="13" t="s">
        <v>30</v>
      </c>
      <c r="D719" s="13"/>
      <c r="E719" s="13"/>
      <c r="F719" s="13"/>
      <c r="G719" s="273"/>
      <c r="H719" s="277"/>
      <c r="I719" s="273"/>
      <c r="J719" s="272"/>
    </row>
    <row r="720" s="267" customFormat="1" ht="15.6" spans="1:10">
      <c r="A720" s="273"/>
      <c r="B720" s="15" t="s">
        <v>8</v>
      </c>
      <c r="C720" s="13">
        <v>100</v>
      </c>
      <c r="D720" s="13">
        <v>200</v>
      </c>
      <c r="E720" s="13">
        <v>300</v>
      </c>
      <c r="F720" s="13" t="s">
        <v>31</v>
      </c>
      <c r="G720" s="273"/>
      <c r="H720" s="277"/>
      <c r="I720" s="273"/>
      <c r="J720" s="272"/>
    </row>
    <row r="721" s="267" customFormat="1" ht="15.6" spans="1:10">
      <c r="A721" s="273">
        <v>4</v>
      </c>
      <c r="B721" s="17" t="s">
        <v>63</v>
      </c>
      <c r="C721" s="43" t="s">
        <v>680</v>
      </c>
      <c r="D721" s="43" t="s">
        <v>678</v>
      </c>
      <c r="E721" s="43"/>
      <c r="F721" s="43"/>
      <c r="G721" s="273"/>
      <c r="H721" s="277"/>
      <c r="I721" s="273"/>
      <c r="J721" s="272"/>
    </row>
    <row r="722" s="267" customFormat="1" ht="15.6" spans="1:10">
      <c r="A722" s="273">
        <v>5</v>
      </c>
      <c r="B722" s="17" t="s">
        <v>485</v>
      </c>
      <c r="C722" s="43"/>
      <c r="D722" s="43" t="s">
        <v>680</v>
      </c>
      <c r="E722" s="43"/>
      <c r="F722" s="43"/>
      <c r="G722" s="273"/>
      <c r="H722" s="277"/>
      <c r="I722" s="273"/>
      <c r="J722" s="272"/>
    </row>
    <row r="723" s="267" customFormat="1" ht="15.6" spans="1:10">
      <c r="A723" s="273"/>
      <c r="B723" s="19" t="s">
        <v>6</v>
      </c>
      <c r="C723" s="20" t="s">
        <v>37</v>
      </c>
      <c r="D723" s="20"/>
      <c r="E723" s="20"/>
      <c r="F723" s="20" t="s">
        <v>7</v>
      </c>
      <c r="G723" s="20"/>
      <c r="H723" s="20"/>
      <c r="I723" s="273"/>
      <c r="J723" s="272"/>
    </row>
    <row r="724" s="267" customFormat="1" ht="15.6" spans="1:10">
      <c r="A724" s="273"/>
      <c r="B724" s="19"/>
      <c r="C724" s="20"/>
      <c r="D724" s="20"/>
      <c r="E724" s="20"/>
      <c r="F724" s="20"/>
      <c r="G724" s="20"/>
      <c r="H724" s="20"/>
      <c r="I724" s="273"/>
      <c r="J724" s="272"/>
    </row>
    <row r="725" s="267" customFormat="1" ht="15.6" spans="1:10">
      <c r="A725" s="273"/>
      <c r="B725" s="21" t="s">
        <v>8</v>
      </c>
      <c r="C725" s="22" t="s">
        <v>9</v>
      </c>
      <c r="D725" s="22" t="s">
        <v>10</v>
      </c>
      <c r="E725" s="22" t="s">
        <v>11</v>
      </c>
      <c r="F725" s="22" t="s">
        <v>9</v>
      </c>
      <c r="G725" s="22" t="s">
        <v>10</v>
      </c>
      <c r="H725" s="32" t="s">
        <v>11</v>
      </c>
      <c r="I725" s="273"/>
      <c r="J725" s="272"/>
    </row>
    <row r="726" s="267" customFormat="1" ht="15.6" spans="1:10">
      <c r="A726" s="273">
        <v>6</v>
      </c>
      <c r="B726" s="21" t="s">
        <v>38</v>
      </c>
      <c r="C726" s="24"/>
      <c r="D726" s="24"/>
      <c r="E726" s="24"/>
      <c r="F726" s="24" t="s">
        <v>925</v>
      </c>
      <c r="G726" s="24"/>
      <c r="H726" s="24"/>
      <c r="I726" s="273"/>
      <c r="J726" s="272"/>
    </row>
    <row r="727" s="267" customFormat="1" ht="15.6" spans="1:10">
      <c r="A727" s="273">
        <v>7</v>
      </c>
      <c r="B727" s="21" t="s">
        <v>128</v>
      </c>
      <c r="C727" s="24"/>
      <c r="D727" s="24" t="s">
        <v>926</v>
      </c>
      <c r="E727" s="24"/>
      <c r="F727" s="24"/>
      <c r="G727" s="24"/>
      <c r="H727" s="278"/>
      <c r="I727" s="273"/>
      <c r="J727" s="272"/>
    </row>
    <row r="728" s="267" customFormat="1" ht="15.6" spans="1:10">
      <c r="A728" s="273"/>
      <c r="B728" s="25" t="s">
        <v>40</v>
      </c>
      <c r="C728" s="26" t="s">
        <v>46</v>
      </c>
      <c r="D728" s="273"/>
      <c r="E728" s="273"/>
      <c r="F728" s="273"/>
      <c r="G728" s="273"/>
      <c r="H728" s="277"/>
      <c r="I728" s="273"/>
      <c r="J728" s="272"/>
    </row>
    <row r="729" s="267" customFormat="1" ht="15.6" spans="1:10">
      <c r="A729" s="273"/>
      <c r="B729" s="25"/>
      <c r="C729" s="26" t="s">
        <v>47</v>
      </c>
      <c r="D729" s="273"/>
      <c r="E729" s="273"/>
      <c r="F729" s="273"/>
      <c r="G729" s="273"/>
      <c r="H729" s="277"/>
      <c r="I729" s="273"/>
      <c r="J729" s="272"/>
    </row>
    <row r="730" s="267" customFormat="1" ht="15.6" spans="1:10">
      <c r="A730" s="273">
        <v>8</v>
      </c>
      <c r="B730" s="27" t="s">
        <v>48</v>
      </c>
      <c r="C730" s="16" t="s">
        <v>927</v>
      </c>
      <c r="D730" s="273"/>
      <c r="E730" s="273"/>
      <c r="F730" s="273"/>
      <c r="G730" s="273"/>
      <c r="H730" s="277"/>
      <c r="I730" s="273"/>
      <c r="J730" s="272"/>
    </row>
    <row r="731" s="267" customFormat="1" ht="15.6" spans="1:10">
      <c r="A731" s="273"/>
      <c r="B731" s="33" t="s">
        <v>40</v>
      </c>
      <c r="C731" s="28" t="s">
        <v>269</v>
      </c>
      <c r="D731" s="273"/>
      <c r="E731" s="273"/>
      <c r="F731" s="273"/>
      <c r="G731" s="273"/>
      <c r="H731" s="277"/>
      <c r="I731" s="273"/>
      <c r="J731" s="272"/>
    </row>
    <row r="732" s="267" customFormat="1" ht="15.6" spans="1:10">
      <c r="A732" s="273"/>
      <c r="B732" s="34"/>
      <c r="C732" s="28"/>
      <c r="D732" s="273"/>
      <c r="E732" s="273"/>
      <c r="F732" s="273"/>
      <c r="G732" s="273"/>
      <c r="H732" s="277"/>
      <c r="I732" s="273"/>
      <c r="J732" s="272"/>
    </row>
    <row r="733" s="267" customFormat="1" ht="15.6" spans="1:10">
      <c r="A733" s="273">
        <v>9</v>
      </c>
      <c r="B733" s="27" t="s">
        <v>349</v>
      </c>
      <c r="C733" s="15" t="s">
        <v>680</v>
      </c>
      <c r="D733" s="16"/>
      <c r="E733" s="16"/>
      <c r="F733" s="273"/>
      <c r="G733" s="273"/>
      <c r="H733" s="277"/>
      <c r="I733" s="273"/>
      <c r="J733" s="272"/>
    </row>
    <row r="734" s="267" customFormat="1" ht="15.6" spans="1:10">
      <c r="A734" s="273"/>
      <c r="B734" s="12" t="s">
        <v>6</v>
      </c>
      <c r="C734" s="26" t="s">
        <v>49</v>
      </c>
      <c r="D734" s="26"/>
      <c r="E734" s="26"/>
      <c r="F734" s="273"/>
      <c r="G734" s="273"/>
      <c r="H734" s="277"/>
      <c r="I734" s="273"/>
      <c r="J734" s="272"/>
    </row>
    <row r="735" s="267" customFormat="1" ht="15.6" spans="1:10">
      <c r="A735" s="273"/>
      <c r="B735" s="15" t="s">
        <v>50</v>
      </c>
      <c r="C735" s="26">
        <v>100</v>
      </c>
      <c r="D735" s="26">
        <v>200</v>
      </c>
      <c r="E735" s="26" t="s">
        <v>51</v>
      </c>
      <c r="F735" s="273"/>
      <c r="G735" s="273"/>
      <c r="H735" s="277"/>
      <c r="I735" s="273"/>
      <c r="J735" s="272"/>
    </row>
    <row r="736" s="267" customFormat="1" ht="15.6" spans="1:10">
      <c r="A736" s="273">
        <v>10</v>
      </c>
      <c r="B736" s="17" t="s">
        <v>928</v>
      </c>
      <c r="C736" s="43" t="s">
        <v>678</v>
      </c>
      <c r="D736" s="43"/>
      <c r="E736" s="43"/>
      <c r="F736" s="273"/>
      <c r="G736" s="273"/>
      <c r="H736" s="277"/>
      <c r="I736" s="273"/>
      <c r="J736" s="272"/>
    </row>
    <row r="737" s="267" customFormat="1" ht="15.6" spans="1:10">
      <c r="A737" s="273">
        <v>11</v>
      </c>
      <c r="B737" s="17" t="s">
        <v>243</v>
      </c>
      <c r="C737" s="43" t="s">
        <v>680</v>
      </c>
      <c r="D737" s="43"/>
      <c r="E737" s="43"/>
      <c r="F737" s="273"/>
      <c r="G737" s="273"/>
      <c r="H737" s="277"/>
      <c r="I737" s="273"/>
      <c r="J737" s="272"/>
    </row>
    <row r="738" s="267" customFormat="1" ht="15.6" spans="1:10">
      <c r="A738" s="273">
        <v>12</v>
      </c>
      <c r="B738" s="17" t="s">
        <v>54</v>
      </c>
      <c r="C738" s="43" t="s">
        <v>716</v>
      </c>
      <c r="D738" s="43" t="s">
        <v>706</v>
      </c>
      <c r="E738" s="43" t="s">
        <v>679</v>
      </c>
      <c r="F738" s="273"/>
      <c r="G738" s="273"/>
      <c r="H738" s="277"/>
      <c r="I738" s="273"/>
      <c r="J738" s="272"/>
    </row>
    <row r="739" s="267" customFormat="1" ht="15.6" spans="1:10">
      <c r="A739" s="273">
        <v>13</v>
      </c>
      <c r="B739" s="17" t="s">
        <v>137</v>
      </c>
      <c r="C739" s="43"/>
      <c r="D739" s="43" t="s">
        <v>680</v>
      </c>
      <c r="E739" s="43" t="s">
        <v>740</v>
      </c>
      <c r="F739" s="273"/>
      <c r="G739" s="273"/>
      <c r="H739" s="277"/>
      <c r="I739" s="273"/>
      <c r="J739" s="272"/>
    </row>
    <row r="740" s="267" customFormat="1" ht="46.8" spans="1:10">
      <c r="A740" s="273" t="s">
        <v>929</v>
      </c>
      <c r="B740" s="273"/>
      <c r="C740" s="273"/>
      <c r="D740" s="273"/>
      <c r="E740" s="273"/>
      <c r="F740" s="273"/>
      <c r="G740" s="273"/>
      <c r="H740" s="274" t="s">
        <v>930</v>
      </c>
      <c r="I740" s="275" t="s">
        <v>615</v>
      </c>
    </row>
    <row r="741" s="267" customFormat="1" ht="15.6" spans="1:10">
      <c r="A741" s="276" t="s">
        <v>5</v>
      </c>
      <c r="B741" s="19" t="s">
        <v>6</v>
      </c>
      <c r="C741" s="20" t="s">
        <v>37</v>
      </c>
      <c r="D741" s="20"/>
      <c r="E741" s="20"/>
      <c r="F741" s="20" t="s">
        <v>7</v>
      </c>
      <c r="G741" s="20"/>
      <c r="H741" s="20"/>
      <c r="I741" s="273"/>
      <c r="J741" s="272"/>
    </row>
    <row r="742" s="267" customFormat="1" ht="15.6" spans="1:10">
      <c r="A742" s="273"/>
      <c r="B742" s="19"/>
      <c r="C742" s="20"/>
      <c r="D742" s="20"/>
      <c r="E742" s="20"/>
      <c r="F742" s="20"/>
      <c r="G742" s="20"/>
      <c r="H742" s="20"/>
      <c r="I742" s="273"/>
      <c r="J742" s="272"/>
    </row>
    <row r="743" s="267" customFormat="1" ht="15.6" spans="1:10">
      <c r="A743" s="273"/>
      <c r="B743" s="21" t="s">
        <v>8</v>
      </c>
      <c r="C743" s="22" t="s">
        <v>9</v>
      </c>
      <c r="D743" s="22" t="s">
        <v>10</v>
      </c>
      <c r="E743" s="22" t="s">
        <v>11</v>
      </c>
      <c r="F743" s="22" t="s">
        <v>9</v>
      </c>
      <c r="G743" s="22" t="s">
        <v>10</v>
      </c>
      <c r="H743" s="32" t="s">
        <v>11</v>
      </c>
      <c r="I743" s="273"/>
      <c r="J743" s="272"/>
    </row>
    <row r="744" s="267" customFormat="1" ht="15.6" spans="1:10">
      <c r="A744" s="273">
        <v>1</v>
      </c>
      <c r="B744" s="21" t="s">
        <v>128</v>
      </c>
      <c r="C744" s="24" t="s">
        <v>787</v>
      </c>
      <c r="D744" s="24" t="s">
        <v>931</v>
      </c>
      <c r="E744" s="24" t="s">
        <v>787</v>
      </c>
      <c r="F744" s="24"/>
      <c r="G744" s="24"/>
      <c r="H744" s="278"/>
      <c r="I744" s="273"/>
      <c r="J744" s="272"/>
    </row>
    <row r="745" s="267" customFormat="1" ht="15.6" spans="1:10">
      <c r="A745" s="273"/>
      <c r="B745" s="25" t="s">
        <v>40</v>
      </c>
      <c r="C745" s="26" t="s">
        <v>46</v>
      </c>
      <c r="D745" s="273"/>
      <c r="E745" s="273"/>
      <c r="F745" s="273"/>
      <c r="G745" s="273"/>
      <c r="H745" s="277"/>
      <c r="I745" s="273"/>
      <c r="J745" s="272"/>
    </row>
    <row r="746" s="267" customFormat="1" ht="15.6" spans="1:10">
      <c r="A746" s="273"/>
      <c r="B746" s="25"/>
      <c r="C746" s="26" t="s">
        <v>47</v>
      </c>
      <c r="D746" s="273"/>
      <c r="E746" s="273"/>
      <c r="F746" s="273"/>
      <c r="G746" s="273"/>
      <c r="H746" s="277"/>
      <c r="I746" s="273"/>
      <c r="J746" s="272"/>
    </row>
    <row r="747" s="267" customFormat="1" ht="15.6" spans="1:10">
      <c r="A747" s="273">
        <v>2</v>
      </c>
      <c r="B747" s="27" t="s">
        <v>143</v>
      </c>
      <c r="C747" s="16" t="s">
        <v>932</v>
      </c>
      <c r="D747" s="273"/>
      <c r="E747" s="273"/>
      <c r="F747" s="273"/>
      <c r="G747" s="273"/>
      <c r="H747" s="277"/>
      <c r="I747" s="273"/>
      <c r="J747" s="272"/>
    </row>
    <row r="748" s="267" customFormat="1" ht="15.6" spans="1:10">
      <c r="A748" s="273">
        <v>3</v>
      </c>
      <c r="B748" s="27" t="s">
        <v>48</v>
      </c>
      <c r="C748" s="16" t="s">
        <v>933</v>
      </c>
      <c r="D748" s="273"/>
      <c r="E748" s="273"/>
      <c r="F748" s="273"/>
      <c r="G748" s="273"/>
      <c r="H748" s="277"/>
      <c r="I748" s="273"/>
      <c r="J748" s="272"/>
    </row>
    <row r="749" s="267" customFormat="1" ht="15.6" spans="1:10">
      <c r="A749" s="273">
        <v>4</v>
      </c>
      <c r="B749" s="27" t="s">
        <v>779</v>
      </c>
      <c r="C749" s="16" t="s">
        <v>934</v>
      </c>
      <c r="D749" s="273"/>
      <c r="E749" s="273"/>
      <c r="F749" s="273"/>
      <c r="G749" s="273"/>
      <c r="H749" s="277"/>
      <c r="I749" s="273"/>
      <c r="J749" s="272"/>
    </row>
    <row r="750" s="267" customFormat="1" ht="31.2" spans="1:10">
      <c r="A750" s="273" t="s">
        <v>935</v>
      </c>
      <c r="B750" s="273"/>
      <c r="C750" s="273"/>
      <c r="D750" s="273"/>
      <c r="E750" s="273"/>
      <c r="F750" s="273"/>
      <c r="G750" s="273"/>
      <c r="H750" s="274" t="s">
        <v>936</v>
      </c>
      <c r="I750" s="275" t="s">
        <v>615</v>
      </c>
    </row>
    <row r="751" s="267" customFormat="1" ht="15.6" spans="1:10">
      <c r="A751" s="276" t="s">
        <v>5</v>
      </c>
      <c r="B751" s="12" t="s">
        <v>6</v>
      </c>
      <c r="C751" s="13" t="s">
        <v>15</v>
      </c>
      <c r="D751" s="13"/>
      <c r="E751" s="13"/>
      <c r="F751" s="13"/>
      <c r="G751" s="13"/>
      <c r="H751" s="277"/>
      <c r="I751" s="273"/>
      <c r="J751" s="272"/>
    </row>
    <row r="752" s="267" customFormat="1" ht="15.6" spans="1:10">
      <c r="A752" s="273"/>
      <c r="B752" s="15" t="s">
        <v>16</v>
      </c>
      <c r="C752" s="13" t="s">
        <v>17</v>
      </c>
      <c r="D752" s="13" t="s">
        <v>18</v>
      </c>
      <c r="E752" s="13" t="s">
        <v>19</v>
      </c>
      <c r="F752" s="13" t="s">
        <v>20</v>
      </c>
      <c r="G752" s="13" t="s">
        <v>21</v>
      </c>
      <c r="H752" s="277"/>
      <c r="I752" s="273"/>
      <c r="J752" s="272"/>
    </row>
    <row r="753" s="267" customFormat="1" ht="15.6" spans="1:10">
      <c r="A753" s="273">
        <v>1</v>
      </c>
      <c r="B753" s="15" t="s">
        <v>912</v>
      </c>
      <c r="C753" s="43" t="s">
        <v>680</v>
      </c>
      <c r="D753" s="43" t="s">
        <v>741</v>
      </c>
      <c r="E753" s="43"/>
      <c r="F753" s="43"/>
      <c r="G753" s="43"/>
      <c r="H753" s="277"/>
      <c r="I753" s="273"/>
      <c r="J753" s="272"/>
    </row>
    <row r="754" s="267" customFormat="1" ht="15.6" spans="1:10">
      <c r="A754" s="273"/>
      <c r="B754" s="12" t="s">
        <v>6</v>
      </c>
      <c r="C754" s="13" t="s">
        <v>24</v>
      </c>
      <c r="D754" s="13"/>
      <c r="E754" s="13"/>
      <c r="F754" s="13"/>
      <c r="G754" s="13"/>
      <c r="H754" s="277"/>
      <c r="I754" s="273"/>
      <c r="J754" s="272"/>
    </row>
    <row r="755" s="267" customFormat="1" ht="15.6" spans="1:10">
      <c r="A755" s="273"/>
      <c r="B755" s="15" t="s">
        <v>16</v>
      </c>
      <c r="C755" s="13" t="s">
        <v>17</v>
      </c>
      <c r="D755" s="13" t="s">
        <v>18</v>
      </c>
      <c r="E755" s="13" t="s">
        <v>19</v>
      </c>
      <c r="F755" s="13" t="s">
        <v>20</v>
      </c>
      <c r="G755" s="13" t="s">
        <v>21</v>
      </c>
      <c r="H755" s="277"/>
      <c r="I755" s="273"/>
      <c r="J755" s="272"/>
    </row>
    <row r="756" s="267" customFormat="1" ht="15.6" spans="1:10">
      <c r="A756" s="273">
        <v>2</v>
      </c>
      <c r="B756" s="17" t="s">
        <v>25</v>
      </c>
      <c r="C756" s="43" t="s">
        <v>680</v>
      </c>
      <c r="D756" s="43"/>
      <c r="E756" s="43"/>
      <c r="F756" s="43"/>
      <c r="G756" s="43"/>
      <c r="H756" s="277"/>
      <c r="I756" s="273"/>
      <c r="J756" s="272"/>
    </row>
    <row r="757" s="267" customFormat="1" ht="15.6" spans="1:10">
      <c r="A757" s="273"/>
      <c r="B757" s="12" t="s">
        <v>6</v>
      </c>
      <c r="C757" s="13" t="s">
        <v>35</v>
      </c>
      <c r="D757" s="13"/>
      <c r="E757" s="13"/>
      <c r="F757" s="13"/>
      <c r="G757" s="273"/>
      <c r="H757" s="277"/>
      <c r="I757" s="273"/>
      <c r="J757" s="272"/>
    </row>
    <row r="758" s="267" customFormat="1" ht="15.6" spans="1:10">
      <c r="A758" s="273"/>
      <c r="B758" s="15" t="s">
        <v>8</v>
      </c>
      <c r="C758" s="13">
        <v>100</v>
      </c>
      <c r="D758" s="13">
        <v>200</v>
      </c>
      <c r="E758" s="13">
        <v>300</v>
      </c>
      <c r="F758" s="13" t="s">
        <v>31</v>
      </c>
      <c r="G758" s="273"/>
      <c r="H758" s="277"/>
      <c r="I758" s="273"/>
      <c r="J758" s="272"/>
    </row>
    <row r="759" s="267" customFormat="1" ht="15.6" spans="1:10">
      <c r="A759" s="273">
        <v>3</v>
      </c>
      <c r="B759" s="17" t="s">
        <v>68</v>
      </c>
      <c r="C759" s="43"/>
      <c r="D759" s="43"/>
      <c r="E759" s="43" t="s">
        <v>937</v>
      </c>
      <c r="F759" s="43"/>
      <c r="G759" s="273"/>
      <c r="H759" s="277"/>
      <c r="I759" s="273"/>
      <c r="J759" s="272"/>
    </row>
    <row r="760" s="267" customFormat="1" ht="15.6" spans="1:10">
      <c r="A760" s="273"/>
      <c r="B760" s="25" t="s">
        <v>40</v>
      </c>
      <c r="C760" s="26" t="s">
        <v>41</v>
      </c>
      <c r="D760" s="26"/>
      <c r="E760" s="26"/>
      <c r="F760" s="273"/>
      <c r="G760" s="273"/>
      <c r="H760" s="277"/>
      <c r="I760" s="273"/>
      <c r="J760" s="272"/>
    </row>
    <row r="761" s="267" customFormat="1" ht="15.6" spans="1:10">
      <c r="A761" s="273"/>
      <c r="B761" s="25"/>
      <c r="C761" s="13" t="s">
        <v>42</v>
      </c>
      <c r="D761" s="13" t="s">
        <v>43</v>
      </c>
      <c r="E761" s="13" t="s">
        <v>44</v>
      </c>
      <c r="F761" s="273"/>
      <c r="G761" s="273"/>
      <c r="H761" s="277"/>
      <c r="I761" s="273"/>
      <c r="J761" s="272"/>
    </row>
    <row r="762" s="267" customFormat="1" ht="15.6" spans="1:10">
      <c r="A762" s="273">
        <v>4</v>
      </c>
      <c r="B762" s="15" t="s">
        <v>888</v>
      </c>
      <c r="C762" s="16"/>
      <c r="D762" s="16"/>
      <c r="E762" s="16">
        <v>50.4</v>
      </c>
      <c r="F762" s="273"/>
      <c r="G762" s="273"/>
      <c r="H762" s="277"/>
      <c r="I762" s="273"/>
      <c r="J762" s="272"/>
    </row>
    <row r="763" s="267" customFormat="1" ht="15.6" spans="1:10">
      <c r="A763" s="273"/>
      <c r="B763" s="25" t="s">
        <v>40</v>
      </c>
      <c r="C763" s="26" t="s">
        <v>46</v>
      </c>
      <c r="D763" s="273"/>
      <c r="E763" s="273"/>
      <c r="F763" s="273"/>
      <c r="G763" s="273"/>
      <c r="H763" s="277"/>
      <c r="I763" s="273"/>
      <c r="J763" s="272"/>
    </row>
    <row r="764" s="267" customFormat="1" ht="15.6" spans="1:10">
      <c r="A764" s="273"/>
      <c r="B764" s="25"/>
      <c r="C764" s="26" t="s">
        <v>47</v>
      </c>
      <c r="D764" s="273"/>
      <c r="E764" s="273"/>
      <c r="F764" s="273"/>
      <c r="G764" s="273"/>
      <c r="H764" s="277"/>
      <c r="I764" s="273"/>
      <c r="J764" s="272"/>
    </row>
    <row r="765" s="267" customFormat="1" ht="15.6" spans="1:10">
      <c r="A765" s="273">
        <v>5</v>
      </c>
      <c r="B765" s="27" t="s">
        <v>48</v>
      </c>
      <c r="C765" s="16" t="s">
        <v>938</v>
      </c>
      <c r="D765" s="273"/>
      <c r="E765" s="273"/>
      <c r="F765" s="273"/>
      <c r="G765" s="273"/>
      <c r="H765" s="277"/>
      <c r="I765" s="273"/>
      <c r="J765" s="272"/>
    </row>
    <row r="766" s="267" customFormat="1" ht="15.6" spans="1:10">
      <c r="A766" s="273"/>
      <c r="B766" s="12" t="s">
        <v>6</v>
      </c>
      <c r="C766" s="26" t="s">
        <v>49</v>
      </c>
      <c r="D766" s="26"/>
      <c r="E766" s="26"/>
      <c r="F766" s="273"/>
      <c r="G766" s="273"/>
      <c r="H766" s="277"/>
      <c r="I766" s="273"/>
      <c r="J766" s="272"/>
    </row>
    <row r="767" s="267" customFormat="1" ht="15.6" spans="1:10">
      <c r="A767" s="273"/>
      <c r="B767" s="15" t="s">
        <v>50</v>
      </c>
      <c r="C767" s="26">
        <v>100</v>
      </c>
      <c r="D767" s="26">
        <v>200</v>
      </c>
      <c r="E767" s="26" t="s">
        <v>51</v>
      </c>
      <c r="F767" s="273"/>
      <c r="G767" s="273"/>
      <c r="H767" s="277"/>
      <c r="I767" s="273"/>
      <c r="J767" s="272"/>
    </row>
    <row r="768" s="267" customFormat="1" ht="15.6" spans="1:10">
      <c r="A768" s="273">
        <v>6</v>
      </c>
      <c r="B768" s="17" t="s">
        <v>52</v>
      </c>
      <c r="C768" s="43" t="s">
        <v>819</v>
      </c>
      <c r="D768" s="43" t="s">
        <v>679</v>
      </c>
      <c r="E768" s="43"/>
      <c r="F768" s="273"/>
      <c r="G768" s="273"/>
      <c r="H768" s="277"/>
      <c r="I768" s="273"/>
      <c r="J768" s="272"/>
    </row>
    <row r="769" s="267" customFormat="1" ht="46.8" spans="1:10">
      <c r="A769" s="273" t="s">
        <v>939</v>
      </c>
      <c r="B769" s="273"/>
      <c r="C769" s="273"/>
      <c r="D769" s="273"/>
      <c r="E769" s="273"/>
      <c r="F769" s="273"/>
      <c r="G769" s="273"/>
      <c r="H769" s="274" t="s">
        <v>940</v>
      </c>
      <c r="I769" s="275" t="s">
        <v>615</v>
      </c>
    </row>
    <row r="770" s="267" customFormat="1" ht="15.6" spans="1:10">
      <c r="A770" s="276" t="s">
        <v>5</v>
      </c>
      <c r="B770" s="19" t="s">
        <v>6</v>
      </c>
      <c r="C770" s="20" t="s">
        <v>37</v>
      </c>
      <c r="D770" s="20"/>
      <c r="E770" s="20"/>
      <c r="F770" s="20" t="s">
        <v>7</v>
      </c>
      <c r="G770" s="20"/>
      <c r="H770" s="20"/>
      <c r="I770" s="273"/>
      <c r="J770" s="272"/>
    </row>
    <row r="771" s="267" customFormat="1" ht="15.6" spans="1:10">
      <c r="A771" s="273"/>
      <c r="B771" s="19"/>
      <c r="C771" s="20"/>
      <c r="D771" s="20"/>
      <c r="E771" s="20"/>
      <c r="F771" s="20"/>
      <c r="G771" s="20"/>
      <c r="H771" s="20"/>
      <c r="I771" s="273"/>
      <c r="J771" s="272"/>
    </row>
    <row r="772" s="267" customFormat="1" ht="15.6" spans="1:10">
      <c r="A772" s="273"/>
      <c r="B772" s="21" t="s">
        <v>8</v>
      </c>
      <c r="C772" s="22" t="s">
        <v>9</v>
      </c>
      <c r="D772" s="22" t="s">
        <v>10</v>
      </c>
      <c r="E772" s="22" t="s">
        <v>11</v>
      </c>
      <c r="F772" s="22" t="s">
        <v>9</v>
      </c>
      <c r="G772" s="22" t="s">
        <v>10</v>
      </c>
      <c r="H772" s="32" t="s">
        <v>11</v>
      </c>
      <c r="I772" s="273"/>
      <c r="J772" s="272"/>
    </row>
    <row r="773" s="267" customFormat="1" ht="15.6" spans="1:10">
      <c r="A773" s="273">
        <v>1</v>
      </c>
      <c r="B773" s="21" t="s">
        <v>400</v>
      </c>
      <c r="C773" s="24"/>
      <c r="D773" s="24" t="s">
        <v>941</v>
      </c>
      <c r="E773" s="22"/>
      <c r="F773" s="24"/>
      <c r="G773" s="24"/>
      <c r="H773" s="24"/>
      <c r="I773" s="273"/>
      <c r="J773" s="272"/>
    </row>
    <row r="774" s="267" customFormat="1" ht="15.6" spans="1:10">
      <c r="A774" s="273">
        <v>2</v>
      </c>
      <c r="B774" s="21" t="s">
        <v>38</v>
      </c>
      <c r="C774" s="24"/>
      <c r="D774" s="24"/>
      <c r="E774" s="24"/>
      <c r="F774" s="24" t="s">
        <v>942</v>
      </c>
      <c r="G774" s="24"/>
      <c r="H774" s="24"/>
      <c r="I774" s="273"/>
      <c r="J774" s="272"/>
    </row>
    <row r="775" s="267" customFormat="1" ht="15.6" spans="1:10">
      <c r="A775" s="273">
        <v>3</v>
      </c>
      <c r="B775" s="21" t="s">
        <v>128</v>
      </c>
      <c r="C775" s="24"/>
      <c r="D775" s="24" t="s">
        <v>941</v>
      </c>
      <c r="E775" s="24"/>
      <c r="F775" s="24"/>
      <c r="G775" s="24"/>
      <c r="H775" s="24"/>
      <c r="I775" s="273"/>
      <c r="J775" s="272"/>
    </row>
    <row r="776" s="267" customFormat="1" ht="15.6" spans="1:10">
      <c r="A776" s="273"/>
      <c r="B776" s="25" t="s">
        <v>40</v>
      </c>
      <c r="C776" s="26" t="s">
        <v>46</v>
      </c>
      <c r="D776" s="273"/>
      <c r="E776" s="273"/>
      <c r="F776" s="273"/>
      <c r="G776" s="273"/>
      <c r="H776" s="277"/>
      <c r="I776" s="273"/>
      <c r="J776" s="272"/>
    </row>
    <row r="777" s="267" customFormat="1" ht="15.6" spans="1:10">
      <c r="A777" s="273"/>
      <c r="B777" s="25"/>
      <c r="C777" s="26" t="s">
        <v>47</v>
      </c>
      <c r="D777" s="273"/>
      <c r="E777" s="273"/>
      <c r="F777" s="273"/>
      <c r="G777" s="273"/>
      <c r="H777" s="277"/>
      <c r="I777" s="273"/>
      <c r="J777" s="272"/>
    </row>
    <row r="778" s="267" customFormat="1" ht="15.6" spans="1:10">
      <c r="A778" s="273">
        <v>4</v>
      </c>
      <c r="B778" s="27" t="s">
        <v>400</v>
      </c>
      <c r="C778" s="16" t="s">
        <v>943</v>
      </c>
      <c r="D778" s="273"/>
      <c r="E778" s="273"/>
      <c r="F778" s="273"/>
      <c r="G778" s="273"/>
      <c r="H778" s="277"/>
      <c r="I778" s="273"/>
      <c r="J778" s="272"/>
    </row>
    <row r="779" s="267" customFormat="1" ht="46.8" spans="1:10">
      <c r="A779" s="273" t="s">
        <v>944</v>
      </c>
      <c r="B779" s="273"/>
      <c r="C779" s="273"/>
      <c r="D779" s="273"/>
      <c r="E779" s="273"/>
      <c r="F779" s="273"/>
      <c r="G779" s="273"/>
      <c r="H779" s="274" t="s">
        <v>945</v>
      </c>
      <c r="I779" s="275" t="s">
        <v>615</v>
      </c>
    </row>
    <row r="780" s="267" customFormat="1" ht="15.6" spans="1:10">
      <c r="A780" s="276" t="s">
        <v>5</v>
      </c>
      <c r="B780" s="19" t="s">
        <v>6</v>
      </c>
      <c r="C780" s="20" t="s">
        <v>37</v>
      </c>
      <c r="D780" s="20"/>
      <c r="E780" s="20"/>
      <c r="F780" s="20" t="s">
        <v>7</v>
      </c>
      <c r="G780" s="20"/>
      <c r="H780" s="20"/>
      <c r="I780" s="273"/>
      <c r="J780" s="272"/>
    </row>
    <row r="781" s="267" customFormat="1" ht="15.6" spans="1:10">
      <c r="A781" s="273"/>
      <c r="B781" s="19"/>
      <c r="C781" s="20"/>
      <c r="D781" s="20"/>
      <c r="E781" s="20"/>
      <c r="F781" s="20"/>
      <c r="G781" s="20"/>
      <c r="H781" s="20"/>
      <c r="I781" s="273"/>
      <c r="J781" s="272"/>
    </row>
    <row r="782" s="267" customFormat="1" ht="15.6" spans="1:10">
      <c r="A782" s="273"/>
      <c r="B782" s="21" t="s">
        <v>8</v>
      </c>
      <c r="C782" s="22" t="s">
        <v>9</v>
      </c>
      <c r="D782" s="22" t="s">
        <v>10</v>
      </c>
      <c r="E782" s="22" t="s">
        <v>11</v>
      </c>
      <c r="F782" s="22" t="s">
        <v>9</v>
      </c>
      <c r="G782" s="22" t="s">
        <v>10</v>
      </c>
      <c r="H782" s="32" t="s">
        <v>11</v>
      </c>
      <c r="I782" s="273"/>
      <c r="J782" s="272"/>
    </row>
    <row r="783" s="267" customFormat="1" ht="15.6" spans="1:10">
      <c r="A783" s="273">
        <v>1</v>
      </c>
      <c r="B783" s="21" t="s">
        <v>349</v>
      </c>
      <c r="C783" s="24"/>
      <c r="D783" s="24" t="s">
        <v>946</v>
      </c>
      <c r="E783" s="24"/>
      <c r="F783" s="24"/>
      <c r="G783" s="24"/>
      <c r="H783" s="24"/>
      <c r="I783" s="273"/>
      <c r="J783" s="272"/>
    </row>
    <row r="784" s="267" customFormat="1" ht="15.6" spans="1:10">
      <c r="A784" s="273">
        <v>2</v>
      </c>
      <c r="B784" s="21" t="s">
        <v>12</v>
      </c>
      <c r="C784" s="24"/>
      <c r="D784" s="24"/>
      <c r="E784" s="24"/>
      <c r="F784" s="24"/>
      <c r="G784" s="24" t="s">
        <v>947</v>
      </c>
      <c r="H784" s="24"/>
      <c r="I784" s="273"/>
      <c r="J784" s="272"/>
    </row>
    <row r="785" s="267" customFormat="1" ht="15.6" spans="1:10">
      <c r="A785" s="273"/>
      <c r="B785" s="25" t="s">
        <v>40</v>
      </c>
      <c r="C785" s="26" t="s">
        <v>46</v>
      </c>
      <c r="D785" s="273"/>
      <c r="E785" s="273"/>
      <c r="F785" s="273"/>
      <c r="G785" s="273"/>
      <c r="H785" s="277"/>
      <c r="I785" s="273"/>
      <c r="J785" s="272"/>
    </row>
    <row r="786" s="267" customFormat="1" ht="15.6" spans="1:10">
      <c r="A786" s="273"/>
      <c r="B786" s="25"/>
      <c r="C786" s="26" t="s">
        <v>47</v>
      </c>
      <c r="D786" s="273"/>
      <c r="E786" s="273"/>
      <c r="F786" s="273"/>
      <c r="G786" s="273"/>
      <c r="H786" s="277"/>
      <c r="I786" s="273"/>
      <c r="J786" s="272"/>
    </row>
    <row r="787" s="267" customFormat="1" ht="15.6" spans="1:10">
      <c r="A787" s="273">
        <v>3</v>
      </c>
      <c r="B787" s="27" t="s">
        <v>48</v>
      </c>
      <c r="C787" s="16" t="s">
        <v>948</v>
      </c>
      <c r="D787" s="273"/>
      <c r="E787" s="273"/>
      <c r="F787" s="273"/>
      <c r="G787" s="273"/>
      <c r="H787" s="277"/>
      <c r="I787" s="273"/>
      <c r="J787" s="272"/>
    </row>
    <row r="788" s="267" customFormat="1" ht="46.8" spans="1:10">
      <c r="A788" s="273" t="s">
        <v>949</v>
      </c>
      <c r="B788" s="273"/>
      <c r="C788" s="273"/>
      <c r="D788" s="273"/>
      <c r="E788" s="273"/>
      <c r="F788" s="273"/>
      <c r="G788" s="273"/>
      <c r="H788" s="274" t="s">
        <v>950</v>
      </c>
      <c r="I788" s="275" t="s">
        <v>615</v>
      </c>
    </row>
    <row r="789" s="267" customFormat="1" ht="15.6" spans="1:10">
      <c r="A789" s="276" t="s">
        <v>5</v>
      </c>
      <c r="B789" s="12" t="s">
        <v>6</v>
      </c>
      <c r="C789" s="13" t="s">
        <v>15</v>
      </c>
      <c r="D789" s="13"/>
      <c r="E789" s="13"/>
      <c r="F789" s="13"/>
      <c r="G789" s="13"/>
      <c r="H789" s="277"/>
      <c r="I789" s="273"/>
      <c r="J789" s="272"/>
    </row>
    <row r="790" s="267" customFormat="1" ht="15.6" spans="1:10">
      <c r="A790" s="273"/>
      <c r="B790" s="15" t="s">
        <v>16</v>
      </c>
      <c r="C790" s="13" t="s">
        <v>17</v>
      </c>
      <c r="D790" s="13" t="s">
        <v>18</v>
      </c>
      <c r="E790" s="13" t="s">
        <v>19</v>
      </c>
      <c r="F790" s="13" t="s">
        <v>20</v>
      </c>
      <c r="G790" s="13" t="s">
        <v>21</v>
      </c>
      <c r="H790" s="277"/>
      <c r="I790" s="273"/>
      <c r="J790" s="272"/>
    </row>
    <row r="791" s="267" customFormat="1" ht="15.6" spans="1:10">
      <c r="A791" s="273">
        <v>1</v>
      </c>
      <c r="B791" s="15" t="s">
        <v>58</v>
      </c>
      <c r="C791" s="43" t="s">
        <v>680</v>
      </c>
      <c r="D791" s="43" t="s">
        <v>679</v>
      </c>
      <c r="E791" s="43" t="s">
        <v>680</v>
      </c>
      <c r="F791" s="43"/>
      <c r="G791" s="43"/>
      <c r="H791" s="277"/>
      <c r="I791" s="273"/>
      <c r="J791" s="272"/>
    </row>
    <row r="792" s="267" customFormat="1" ht="15.6" spans="1:10">
      <c r="A792" s="273">
        <v>2</v>
      </c>
      <c r="B792" s="15" t="s">
        <v>89</v>
      </c>
      <c r="C792" s="43"/>
      <c r="D792" s="43"/>
      <c r="E792" s="43"/>
      <c r="F792" s="43" t="s">
        <v>680</v>
      </c>
      <c r="G792" s="43" t="s">
        <v>680</v>
      </c>
      <c r="H792" s="277"/>
      <c r="I792" s="273"/>
      <c r="J792" s="272"/>
    </row>
    <row r="793" s="267" customFormat="1" ht="15.6" spans="1:10">
      <c r="A793" s="273">
        <v>3</v>
      </c>
      <c r="B793" s="15" t="s">
        <v>76</v>
      </c>
      <c r="C793" s="43"/>
      <c r="D793" s="43"/>
      <c r="E793" s="43"/>
      <c r="F793" s="43"/>
      <c r="G793" s="43" t="s">
        <v>682</v>
      </c>
      <c r="H793" s="277"/>
      <c r="I793" s="273"/>
      <c r="J793" s="272"/>
    </row>
    <row r="794" s="267" customFormat="1" ht="15.6" spans="1:10">
      <c r="A794" s="273">
        <v>4</v>
      </c>
      <c r="B794" s="15" t="s">
        <v>60</v>
      </c>
      <c r="C794" s="43" t="s">
        <v>678</v>
      </c>
      <c r="D794" s="43" t="s">
        <v>680</v>
      </c>
      <c r="E794" s="43"/>
      <c r="F794" s="43"/>
      <c r="G794" s="43"/>
      <c r="H794" s="277"/>
      <c r="I794" s="273"/>
      <c r="J794" s="272"/>
    </row>
    <row r="795" s="267" customFormat="1" ht="15.6" spans="1:10">
      <c r="A795" s="273"/>
      <c r="B795" s="12" t="s">
        <v>6</v>
      </c>
      <c r="C795" s="13" t="s">
        <v>24</v>
      </c>
      <c r="D795" s="13"/>
      <c r="E795" s="13"/>
      <c r="F795" s="13"/>
      <c r="G795" s="13"/>
      <c r="H795" s="277"/>
      <c r="I795" s="273"/>
      <c r="J795" s="272"/>
    </row>
    <row r="796" s="267" customFormat="1" ht="15.6" spans="1:10">
      <c r="A796" s="273"/>
      <c r="B796" s="15" t="s">
        <v>16</v>
      </c>
      <c r="C796" s="13" t="s">
        <v>17</v>
      </c>
      <c r="D796" s="13" t="s">
        <v>18</v>
      </c>
      <c r="E796" s="13" t="s">
        <v>19</v>
      </c>
      <c r="F796" s="13" t="s">
        <v>20</v>
      </c>
      <c r="G796" s="13" t="s">
        <v>21</v>
      </c>
      <c r="H796" s="277"/>
      <c r="I796" s="273"/>
      <c r="J796" s="272"/>
    </row>
    <row r="797" s="267" customFormat="1" ht="15.6" spans="1:10">
      <c r="A797" s="273">
        <v>5</v>
      </c>
      <c r="B797" s="17" t="s">
        <v>61</v>
      </c>
      <c r="C797" s="43" t="s">
        <v>716</v>
      </c>
      <c r="D797" s="43" t="s">
        <v>680</v>
      </c>
      <c r="E797" s="43"/>
      <c r="F797" s="43"/>
      <c r="G797" s="43"/>
      <c r="H797" s="277"/>
      <c r="I797" s="273"/>
      <c r="J797" s="272"/>
    </row>
    <row r="798" s="267" customFormat="1" ht="15.6" spans="1:10">
      <c r="A798" s="273"/>
      <c r="B798" s="12" t="s">
        <v>6</v>
      </c>
      <c r="C798" s="13" t="s">
        <v>30</v>
      </c>
      <c r="D798" s="13"/>
      <c r="E798" s="13"/>
      <c r="F798" s="13"/>
      <c r="G798" s="273"/>
      <c r="H798" s="277"/>
      <c r="I798" s="273"/>
      <c r="J798" s="272"/>
    </row>
    <row r="799" s="267" customFormat="1" ht="15.6" spans="1:10">
      <c r="A799" s="273"/>
      <c r="B799" s="15" t="s">
        <v>8</v>
      </c>
      <c r="C799" s="13">
        <v>100</v>
      </c>
      <c r="D799" s="13">
        <v>200</v>
      </c>
      <c r="E799" s="13">
        <v>300</v>
      </c>
      <c r="F799" s="13" t="s">
        <v>31</v>
      </c>
      <c r="G799" s="273"/>
      <c r="H799" s="277"/>
      <c r="I799" s="273"/>
      <c r="J799" s="272"/>
    </row>
    <row r="800" s="267" customFormat="1" ht="15.6" spans="1:10">
      <c r="A800" s="273">
        <v>6</v>
      </c>
      <c r="B800" s="17" t="s">
        <v>348</v>
      </c>
      <c r="C800" s="43" t="s">
        <v>680</v>
      </c>
      <c r="D800" s="43"/>
      <c r="E800" s="43"/>
      <c r="F800" s="43"/>
      <c r="G800" s="273"/>
      <c r="H800" s="277"/>
      <c r="I800" s="273"/>
      <c r="J800" s="272"/>
    </row>
    <row r="801" s="267" customFormat="1" ht="15.6" spans="1:10">
      <c r="A801" s="273">
        <v>7</v>
      </c>
      <c r="B801" s="17" t="s">
        <v>32</v>
      </c>
      <c r="C801" s="43"/>
      <c r="D801" s="43"/>
      <c r="E801" s="43" t="s">
        <v>679</v>
      </c>
      <c r="F801" s="43" t="s">
        <v>822</v>
      </c>
      <c r="G801" s="273"/>
      <c r="H801" s="277"/>
      <c r="I801" s="273"/>
      <c r="J801" s="272"/>
    </row>
    <row r="802" s="267" customFormat="1" ht="15.6" spans="1:10">
      <c r="A802" s="273">
        <v>8</v>
      </c>
      <c r="B802" s="17" t="s">
        <v>177</v>
      </c>
      <c r="C802" s="43"/>
      <c r="D802" s="43" t="s">
        <v>764</v>
      </c>
      <c r="E802" s="43"/>
      <c r="F802" s="43"/>
      <c r="G802" s="273"/>
      <c r="H802" s="277"/>
      <c r="I802" s="273"/>
      <c r="J802" s="272"/>
    </row>
    <row r="803" s="267" customFormat="1" ht="15.6" spans="1:10">
      <c r="A803" s="273">
        <v>9</v>
      </c>
      <c r="B803" s="17" t="s">
        <v>65</v>
      </c>
      <c r="C803" s="43"/>
      <c r="D803" s="43" t="s">
        <v>680</v>
      </c>
      <c r="E803" s="43"/>
      <c r="F803" s="43"/>
      <c r="G803" s="273"/>
      <c r="H803" s="277"/>
      <c r="I803" s="273"/>
      <c r="J803" s="272"/>
    </row>
    <row r="804" s="267" customFormat="1" ht="15.6" spans="1:10">
      <c r="A804" s="273"/>
      <c r="B804" s="12" t="s">
        <v>6</v>
      </c>
      <c r="C804" s="13" t="s">
        <v>35</v>
      </c>
      <c r="D804" s="13"/>
      <c r="E804" s="13"/>
      <c r="F804" s="13"/>
      <c r="G804" s="273"/>
      <c r="H804" s="277"/>
      <c r="I804" s="273"/>
      <c r="J804" s="272"/>
    </row>
    <row r="805" s="267" customFormat="1" ht="15.6" spans="1:10">
      <c r="A805" s="273"/>
      <c r="B805" s="15" t="s">
        <v>8</v>
      </c>
      <c r="C805" s="13">
        <v>100</v>
      </c>
      <c r="D805" s="13">
        <v>200</v>
      </c>
      <c r="E805" s="13">
        <v>300</v>
      </c>
      <c r="F805" s="13" t="s">
        <v>31</v>
      </c>
      <c r="G805" s="273"/>
      <c r="H805" s="277"/>
      <c r="I805" s="273"/>
      <c r="J805" s="272"/>
    </row>
    <row r="806" s="267" customFormat="1" ht="15.6" spans="1:10">
      <c r="A806" s="273">
        <v>10</v>
      </c>
      <c r="B806" s="17" t="s">
        <v>68</v>
      </c>
      <c r="C806" s="43"/>
      <c r="D806" s="43"/>
      <c r="E806" s="43"/>
      <c r="F806" s="43" t="s">
        <v>764</v>
      </c>
      <c r="G806" s="273"/>
      <c r="H806" s="277"/>
      <c r="I806" s="273"/>
      <c r="J806" s="272"/>
    </row>
    <row r="807" s="267" customFormat="1" ht="15.6" spans="1:10">
      <c r="A807" s="273">
        <v>11</v>
      </c>
      <c r="B807" s="17" t="s">
        <v>36</v>
      </c>
      <c r="C807" s="43"/>
      <c r="D807" s="43"/>
      <c r="E807" s="43" t="s">
        <v>678</v>
      </c>
      <c r="F807" s="43" t="s">
        <v>683</v>
      </c>
      <c r="G807" s="273"/>
      <c r="H807" s="277"/>
      <c r="I807" s="273"/>
      <c r="J807" s="272"/>
    </row>
    <row r="808" s="267" customFormat="1" ht="15.6" spans="1:10">
      <c r="A808" s="273">
        <v>12</v>
      </c>
      <c r="B808" s="17" t="s">
        <v>586</v>
      </c>
      <c r="C808" s="43"/>
      <c r="D808" s="43" t="s">
        <v>862</v>
      </c>
      <c r="E808" s="43"/>
      <c r="F808" s="43"/>
      <c r="G808" s="273"/>
      <c r="H808" s="277"/>
      <c r="I808" s="273"/>
      <c r="J808" s="272"/>
    </row>
    <row r="809" s="267" customFormat="1" ht="15.6" spans="1:10">
      <c r="A809" s="273"/>
      <c r="B809" s="19" t="s">
        <v>6</v>
      </c>
      <c r="C809" s="20" t="s">
        <v>7</v>
      </c>
      <c r="D809" s="20"/>
      <c r="E809" s="20"/>
      <c r="F809" s="273"/>
      <c r="G809" s="273"/>
      <c r="H809" s="277"/>
      <c r="I809" s="273"/>
      <c r="J809" s="272"/>
    </row>
    <row r="810" s="267" customFormat="1" ht="15.6" spans="1:10">
      <c r="A810" s="273"/>
      <c r="B810" s="19"/>
      <c r="C810" s="20"/>
      <c r="D810" s="20"/>
      <c r="E810" s="20"/>
      <c r="F810" s="273"/>
      <c r="G810" s="273"/>
      <c r="H810" s="277"/>
      <c r="I810" s="273"/>
      <c r="J810" s="272"/>
    </row>
    <row r="811" s="267" customFormat="1" ht="15.6" spans="1:10">
      <c r="A811" s="273"/>
      <c r="B811" s="21" t="s">
        <v>8</v>
      </c>
      <c r="C811" s="22" t="s">
        <v>9</v>
      </c>
      <c r="D811" s="22" t="s">
        <v>10</v>
      </c>
      <c r="E811" s="22" t="s">
        <v>11</v>
      </c>
      <c r="F811" s="273"/>
      <c r="G811" s="273"/>
      <c r="H811" s="277"/>
      <c r="I811" s="273"/>
      <c r="J811" s="272"/>
    </row>
    <row r="812" s="267" customFormat="1" ht="15.6" spans="1:10">
      <c r="A812" s="273">
        <v>13</v>
      </c>
      <c r="B812" s="21" t="s">
        <v>96</v>
      </c>
      <c r="C812" s="24" t="s">
        <v>951</v>
      </c>
      <c r="D812" s="24"/>
      <c r="E812" s="24"/>
      <c r="F812" s="273"/>
      <c r="G812" s="273"/>
      <c r="H812" s="277"/>
      <c r="I812" s="273"/>
      <c r="J812" s="272"/>
    </row>
    <row r="813" s="267" customFormat="1" ht="15.6" spans="1:10">
      <c r="A813" s="273">
        <v>14</v>
      </c>
      <c r="B813" s="21" t="s">
        <v>38</v>
      </c>
      <c r="C813" s="24" t="s">
        <v>870</v>
      </c>
      <c r="D813" s="24"/>
      <c r="E813" s="24"/>
      <c r="F813" s="273"/>
      <c r="G813" s="273"/>
      <c r="H813" s="277"/>
      <c r="I813" s="273"/>
      <c r="J813" s="272"/>
    </row>
    <row r="814" s="267" customFormat="1" ht="15.6" spans="1:10">
      <c r="A814" s="273">
        <v>15</v>
      </c>
      <c r="B814" s="21" t="s">
        <v>39</v>
      </c>
      <c r="C814" s="24" t="s">
        <v>952</v>
      </c>
      <c r="D814" s="24"/>
      <c r="E814" s="24"/>
      <c r="F814" s="273"/>
      <c r="G814" s="273"/>
      <c r="H814" s="277"/>
      <c r="I814" s="273"/>
      <c r="J814" s="272"/>
    </row>
    <row r="815" s="267" customFormat="1" ht="15.6" spans="1:10">
      <c r="A815" s="273">
        <v>16</v>
      </c>
      <c r="B815" s="21" t="s">
        <v>91</v>
      </c>
      <c r="C815" s="24" t="s">
        <v>953</v>
      </c>
      <c r="D815" s="24"/>
      <c r="E815" s="24"/>
      <c r="F815" s="273"/>
      <c r="G815" s="273"/>
      <c r="H815" s="277"/>
      <c r="I815" s="273"/>
      <c r="J815" s="272"/>
    </row>
    <row r="816" s="267" customFormat="1" ht="15.6" spans="1:10">
      <c r="A816" s="273">
        <v>17</v>
      </c>
      <c r="B816" s="21" t="s">
        <v>97</v>
      </c>
      <c r="C816" s="24" t="s">
        <v>954</v>
      </c>
      <c r="D816" s="24"/>
      <c r="E816" s="24"/>
      <c r="F816" s="273"/>
      <c r="G816" s="273"/>
      <c r="H816" s="277"/>
      <c r="I816" s="273"/>
      <c r="J816" s="272"/>
    </row>
    <row r="817" s="267" customFormat="1" ht="15.6" spans="1:10">
      <c r="A817" s="273"/>
      <c r="B817" s="25" t="s">
        <v>40</v>
      </c>
      <c r="C817" s="26" t="s">
        <v>41</v>
      </c>
      <c r="D817" s="26"/>
      <c r="E817" s="26"/>
      <c r="F817" s="273"/>
      <c r="G817" s="273"/>
      <c r="H817" s="277"/>
      <c r="I817" s="273"/>
      <c r="J817" s="272"/>
    </row>
    <row r="818" s="267" customFormat="1" ht="15.6" spans="1:10">
      <c r="A818" s="273"/>
      <c r="B818" s="25"/>
      <c r="C818" s="13" t="s">
        <v>42</v>
      </c>
      <c r="D818" s="13" t="s">
        <v>43</v>
      </c>
      <c r="E818" s="13" t="s">
        <v>44</v>
      </c>
      <c r="F818" s="273"/>
      <c r="G818" s="273"/>
      <c r="H818" s="277"/>
      <c r="I818" s="273"/>
      <c r="J818" s="272"/>
    </row>
    <row r="819" s="267" customFormat="1" ht="15.6" spans="1:10">
      <c r="A819" s="273">
        <v>18</v>
      </c>
      <c r="B819" s="15" t="s">
        <v>191</v>
      </c>
      <c r="C819" s="16"/>
      <c r="D819" s="16"/>
      <c r="E819" s="16" t="s">
        <v>955</v>
      </c>
      <c r="F819" s="273"/>
      <c r="G819" s="273"/>
      <c r="H819" s="277"/>
      <c r="I819" s="273"/>
      <c r="J819" s="272"/>
    </row>
    <row r="820" s="267" customFormat="1" ht="15.6" spans="1:10">
      <c r="A820" s="273"/>
      <c r="B820" s="25" t="s">
        <v>40</v>
      </c>
      <c r="C820" s="26" t="s">
        <v>46</v>
      </c>
      <c r="D820" s="273"/>
      <c r="E820" s="273"/>
      <c r="F820" s="273"/>
      <c r="G820" s="273"/>
      <c r="H820" s="277"/>
      <c r="I820" s="273"/>
      <c r="J820" s="272"/>
    </row>
    <row r="821" s="267" customFormat="1" ht="15.6" spans="1:10">
      <c r="A821" s="273"/>
      <c r="B821" s="25"/>
      <c r="C821" s="26" t="s">
        <v>47</v>
      </c>
      <c r="D821" s="273"/>
      <c r="E821" s="273"/>
      <c r="F821" s="273"/>
      <c r="G821" s="273"/>
      <c r="H821" s="277"/>
      <c r="I821" s="273"/>
      <c r="J821" s="272"/>
    </row>
    <row r="822" s="267" customFormat="1" ht="15.6" spans="1:10">
      <c r="A822" s="273">
        <v>19</v>
      </c>
      <c r="B822" s="27" t="s">
        <v>48</v>
      </c>
      <c r="C822" s="16">
        <v>624.8</v>
      </c>
      <c r="D822" s="273"/>
      <c r="E822" s="273"/>
      <c r="F822" s="273"/>
      <c r="G822" s="273"/>
      <c r="H822" s="277"/>
      <c r="I822" s="273"/>
      <c r="J822" s="272"/>
    </row>
    <row r="823" s="267" customFormat="1" ht="15.6" spans="1:10">
      <c r="A823" s="273"/>
      <c r="B823" s="25" t="s">
        <v>40</v>
      </c>
      <c r="C823" s="26" t="s">
        <v>194</v>
      </c>
      <c r="D823" s="26"/>
      <c r="E823" s="26"/>
      <c r="F823" s="273"/>
      <c r="G823" s="273"/>
      <c r="H823" s="277"/>
      <c r="I823" s="273"/>
      <c r="J823" s="272"/>
    </row>
    <row r="824" s="267" customFormat="1" ht="31.2" spans="1:10">
      <c r="A824" s="273"/>
      <c r="B824" s="25"/>
      <c r="C824" s="28" t="s">
        <v>195</v>
      </c>
      <c r="D824" s="28" t="s">
        <v>196</v>
      </c>
      <c r="E824" s="28" t="s">
        <v>197</v>
      </c>
      <c r="F824" s="273"/>
      <c r="G824" s="273"/>
      <c r="H824" s="277"/>
      <c r="I824" s="273"/>
      <c r="J824" s="272"/>
    </row>
    <row r="825" s="267" customFormat="1" ht="15.6" spans="1:10">
      <c r="A825" s="273">
        <v>20</v>
      </c>
      <c r="B825" s="27" t="s">
        <v>212</v>
      </c>
      <c r="C825" s="16" t="s">
        <v>682</v>
      </c>
      <c r="D825" s="16" t="s">
        <v>956</v>
      </c>
      <c r="E825" s="16"/>
      <c r="F825" s="273"/>
      <c r="G825" s="273"/>
      <c r="H825" s="277"/>
      <c r="I825" s="273"/>
      <c r="J825" s="272"/>
    </row>
    <row r="826" s="267" customFormat="1" ht="15.6" spans="1:10">
      <c r="A826" s="273"/>
      <c r="B826" s="12" t="s">
        <v>6</v>
      </c>
      <c r="C826" s="26" t="s">
        <v>49</v>
      </c>
      <c r="D826" s="26"/>
      <c r="E826" s="26"/>
      <c r="F826" s="273"/>
      <c r="G826" s="273"/>
      <c r="H826" s="277"/>
      <c r="I826" s="273"/>
      <c r="J826" s="272"/>
    </row>
    <row r="827" s="267" customFormat="1" ht="15.6" spans="1:10">
      <c r="A827" s="273"/>
      <c r="B827" s="15" t="s">
        <v>50</v>
      </c>
      <c r="C827" s="26">
        <v>100</v>
      </c>
      <c r="D827" s="26">
        <v>200</v>
      </c>
      <c r="E827" s="26" t="s">
        <v>51</v>
      </c>
      <c r="F827" s="273"/>
      <c r="G827" s="273"/>
      <c r="H827" s="277"/>
      <c r="I827" s="273"/>
      <c r="J827" s="272"/>
    </row>
    <row r="828" s="267" customFormat="1" ht="15.6" spans="1:10">
      <c r="A828" s="273">
        <v>21</v>
      </c>
      <c r="B828" s="17" t="s">
        <v>275</v>
      </c>
      <c r="C828" s="43"/>
      <c r="D828" s="43" t="s">
        <v>682</v>
      </c>
      <c r="E828" s="26"/>
      <c r="F828" s="273"/>
      <c r="G828" s="273"/>
      <c r="H828" s="277"/>
      <c r="I828" s="273"/>
      <c r="J828" s="272"/>
    </row>
    <row r="829" s="267" customFormat="1" ht="15.6" spans="1:10">
      <c r="A829" s="273">
        <v>22</v>
      </c>
      <c r="B829" s="17" t="s">
        <v>84</v>
      </c>
      <c r="C829" s="43" t="s">
        <v>680</v>
      </c>
      <c r="D829" s="43" t="s">
        <v>682</v>
      </c>
      <c r="E829" s="26"/>
      <c r="F829" s="273"/>
      <c r="G829" s="273"/>
      <c r="H829" s="277"/>
      <c r="I829" s="273"/>
      <c r="J829" s="272"/>
    </row>
    <row r="830" s="267" customFormat="1" ht="15.6" spans="1:10">
      <c r="A830" s="273">
        <v>23</v>
      </c>
      <c r="B830" s="17" t="s">
        <v>53</v>
      </c>
      <c r="C830" s="43" t="s">
        <v>678</v>
      </c>
      <c r="D830" s="43" t="s">
        <v>680</v>
      </c>
      <c r="E830" s="26"/>
      <c r="F830" s="273"/>
      <c r="G830" s="273"/>
      <c r="H830" s="277"/>
      <c r="I830" s="273"/>
      <c r="J830" s="272"/>
    </row>
    <row r="831" s="267" customFormat="1" ht="15.6" spans="1:10">
      <c r="A831" s="273">
        <v>24</v>
      </c>
      <c r="B831" s="17" t="s">
        <v>252</v>
      </c>
      <c r="C831" s="43" t="s">
        <v>678</v>
      </c>
      <c r="D831" s="43"/>
      <c r="E831" s="43"/>
      <c r="F831" s="273"/>
      <c r="G831" s="273"/>
      <c r="H831" s="277"/>
      <c r="I831" s="273"/>
      <c r="J831" s="272"/>
    </row>
    <row r="832" s="267" customFormat="1" ht="15.6" spans="1:10">
      <c r="A832" s="273">
        <v>25</v>
      </c>
      <c r="B832" s="17" t="s">
        <v>55</v>
      </c>
      <c r="C832" s="43" t="s">
        <v>678</v>
      </c>
      <c r="D832" s="43" t="s">
        <v>740</v>
      </c>
      <c r="E832" s="43"/>
      <c r="F832" s="273"/>
      <c r="G832" s="273"/>
      <c r="H832" s="277"/>
      <c r="I832" s="273"/>
      <c r="J832" s="272"/>
    </row>
    <row r="833" s="267" customFormat="1" ht="15.6" spans="1:10">
      <c r="A833" s="273">
        <v>26</v>
      </c>
      <c r="B833" s="17" t="s">
        <v>607</v>
      </c>
      <c r="C833" s="43" t="s">
        <v>680</v>
      </c>
      <c r="D833" s="43" t="s">
        <v>680</v>
      </c>
      <c r="E833" s="43"/>
      <c r="F833" s="273"/>
      <c r="G833" s="273"/>
      <c r="H833" s="277"/>
      <c r="I833" s="273"/>
      <c r="J833" s="272"/>
    </row>
    <row r="834" s="267" customFormat="1" ht="46.8" spans="1:10">
      <c r="A834" s="273" t="s">
        <v>957</v>
      </c>
      <c r="B834" s="273"/>
      <c r="C834" s="273"/>
      <c r="D834" s="273"/>
      <c r="E834" s="273"/>
      <c r="F834" s="273"/>
      <c r="G834" s="273"/>
      <c r="H834" s="274" t="s">
        <v>958</v>
      </c>
      <c r="I834" s="275" t="s">
        <v>615</v>
      </c>
    </row>
    <row r="835" s="267" customFormat="1" ht="15.6" spans="1:10">
      <c r="A835" s="276" t="s">
        <v>5</v>
      </c>
      <c r="B835" s="19" t="s">
        <v>6</v>
      </c>
      <c r="C835" s="20" t="s">
        <v>37</v>
      </c>
      <c r="D835" s="20"/>
      <c r="E835" s="20"/>
      <c r="F835" s="20" t="s">
        <v>7</v>
      </c>
      <c r="G835" s="20"/>
      <c r="H835" s="20"/>
      <c r="I835" s="273"/>
      <c r="J835" s="272"/>
    </row>
    <row r="836" s="267" customFormat="1" ht="15.6" spans="1:10">
      <c r="A836" s="273"/>
      <c r="B836" s="19"/>
      <c r="C836" s="20"/>
      <c r="D836" s="20"/>
      <c r="E836" s="20"/>
      <c r="F836" s="20"/>
      <c r="G836" s="20"/>
      <c r="H836" s="20"/>
      <c r="I836" s="273"/>
      <c r="J836" s="272"/>
    </row>
    <row r="837" s="267" customFormat="1" ht="15.6" spans="1:10">
      <c r="A837" s="273"/>
      <c r="B837" s="21" t="s">
        <v>8</v>
      </c>
      <c r="C837" s="22" t="s">
        <v>9</v>
      </c>
      <c r="D837" s="22" t="s">
        <v>10</v>
      </c>
      <c r="E837" s="22" t="s">
        <v>11</v>
      </c>
      <c r="F837" s="22" t="s">
        <v>9</v>
      </c>
      <c r="G837" s="22" t="s">
        <v>10</v>
      </c>
      <c r="H837" s="32" t="s">
        <v>11</v>
      </c>
      <c r="I837" s="273"/>
      <c r="J837" s="272"/>
    </row>
    <row r="838" s="267" customFormat="1" ht="15.6" spans="1:10">
      <c r="A838" s="273">
        <v>1</v>
      </c>
      <c r="B838" s="21" t="s">
        <v>349</v>
      </c>
      <c r="C838" s="24"/>
      <c r="D838" s="24" t="s">
        <v>959</v>
      </c>
      <c r="E838" s="24"/>
      <c r="F838" s="24"/>
      <c r="G838" s="24"/>
      <c r="H838" s="278"/>
      <c r="I838" s="273"/>
      <c r="J838" s="272"/>
    </row>
    <row r="839" s="267" customFormat="1" ht="15.6" spans="1:10">
      <c r="A839" s="273"/>
      <c r="B839" s="25" t="s">
        <v>40</v>
      </c>
      <c r="C839" s="26" t="s">
        <v>46</v>
      </c>
      <c r="D839" s="273"/>
      <c r="E839" s="273"/>
      <c r="F839" s="273"/>
      <c r="G839" s="273"/>
      <c r="H839" s="277"/>
      <c r="I839" s="273"/>
      <c r="J839" s="272"/>
    </row>
    <row r="840" s="267" customFormat="1" ht="15.6" spans="1:10">
      <c r="A840" s="273"/>
      <c r="B840" s="25"/>
      <c r="C840" s="26" t="s">
        <v>47</v>
      </c>
      <c r="D840" s="273"/>
      <c r="E840" s="273"/>
      <c r="F840" s="273"/>
      <c r="G840" s="273"/>
      <c r="H840" s="277"/>
      <c r="I840" s="273"/>
      <c r="J840" s="272"/>
    </row>
    <row r="841" s="267" customFormat="1" ht="15.6" spans="1:10">
      <c r="A841" s="273">
        <v>2</v>
      </c>
      <c r="B841" s="27" t="s">
        <v>259</v>
      </c>
      <c r="C841" s="16" t="s">
        <v>960</v>
      </c>
      <c r="D841" s="273"/>
      <c r="E841" s="273"/>
      <c r="F841" s="273"/>
      <c r="G841" s="273"/>
      <c r="H841" s="277"/>
      <c r="I841" s="273"/>
      <c r="J841" s="272"/>
    </row>
    <row r="842" s="267" customFormat="1" ht="46.8" spans="1:10">
      <c r="A842" s="273" t="s">
        <v>961</v>
      </c>
      <c r="B842" s="273"/>
      <c r="C842" s="273"/>
      <c r="D842" s="273"/>
      <c r="E842" s="273"/>
      <c r="F842" s="273"/>
      <c r="G842" s="273"/>
      <c r="H842" s="274" t="s">
        <v>962</v>
      </c>
      <c r="I842" s="275" t="s">
        <v>615</v>
      </c>
    </row>
    <row r="843" s="267" customFormat="1" ht="15.6" spans="1:10">
      <c r="A843" s="276" t="s">
        <v>5</v>
      </c>
      <c r="B843" s="12" t="s">
        <v>6</v>
      </c>
      <c r="C843" s="13" t="s">
        <v>30</v>
      </c>
      <c r="D843" s="13"/>
      <c r="E843" s="13"/>
      <c r="F843" s="13"/>
      <c r="G843" s="273"/>
      <c r="H843" s="277"/>
      <c r="I843" s="273"/>
      <c r="J843" s="272"/>
    </row>
    <row r="844" s="267" customFormat="1" ht="15.6" spans="1:10">
      <c r="A844" s="273"/>
      <c r="B844" s="15" t="s">
        <v>8</v>
      </c>
      <c r="C844" s="13">
        <v>100</v>
      </c>
      <c r="D844" s="13">
        <v>200</v>
      </c>
      <c r="E844" s="13">
        <v>300</v>
      </c>
      <c r="F844" s="13" t="s">
        <v>31</v>
      </c>
      <c r="G844" s="273"/>
      <c r="H844" s="277"/>
      <c r="I844" s="273"/>
      <c r="J844" s="272"/>
    </row>
    <row r="845" s="267" customFormat="1" ht="15.6" spans="1:10">
      <c r="A845" s="273">
        <v>1</v>
      </c>
      <c r="B845" s="17" t="s">
        <v>63</v>
      </c>
      <c r="C845" s="43" t="s">
        <v>680</v>
      </c>
      <c r="D845" s="43" t="s">
        <v>682</v>
      </c>
      <c r="E845" s="43"/>
      <c r="F845" s="43"/>
      <c r="G845" s="273"/>
      <c r="H845" s="277"/>
      <c r="I845" s="273"/>
      <c r="J845" s="272"/>
    </row>
    <row r="846" s="267" customFormat="1" ht="15.6" spans="1:10">
      <c r="A846" s="273"/>
      <c r="B846" s="12" t="s">
        <v>6</v>
      </c>
      <c r="C846" s="13" t="s">
        <v>35</v>
      </c>
      <c r="D846" s="13"/>
      <c r="E846" s="13"/>
      <c r="F846" s="13"/>
      <c r="G846" s="273"/>
      <c r="H846" s="277"/>
      <c r="I846" s="273"/>
      <c r="J846" s="272"/>
    </row>
    <row r="847" s="267" customFormat="1" ht="15.6" spans="1:10">
      <c r="A847" s="273"/>
      <c r="B847" s="15" t="s">
        <v>8</v>
      </c>
      <c r="C847" s="13">
        <v>100</v>
      </c>
      <c r="D847" s="13">
        <v>200</v>
      </c>
      <c r="E847" s="13">
        <v>300</v>
      </c>
      <c r="F847" s="13" t="s">
        <v>31</v>
      </c>
      <c r="G847" s="273"/>
      <c r="H847" s="277"/>
      <c r="I847" s="273"/>
      <c r="J847" s="272"/>
    </row>
    <row r="848" s="267" customFormat="1" ht="15.6" spans="1:10">
      <c r="A848" s="273">
        <v>2</v>
      </c>
      <c r="B848" s="17" t="s">
        <v>68</v>
      </c>
      <c r="C848" s="43"/>
      <c r="D848" s="43"/>
      <c r="E848" s="43"/>
      <c r="F848" s="43" t="s">
        <v>717</v>
      </c>
      <c r="G848" s="273"/>
      <c r="H848" s="277"/>
      <c r="I848" s="273"/>
      <c r="J848" s="272"/>
    </row>
    <row r="849" s="267" customFormat="1" ht="15.6" spans="1:10">
      <c r="A849" s="273">
        <v>3</v>
      </c>
      <c r="B849" s="17" t="s">
        <v>36</v>
      </c>
      <c r="C849" s="43"/>
      <c r="D849" s="43" t="s">
        <v>682</v>
      </c>
      <c r="E849" s="43" t="s">
        <v>758</v>
      </c>
      <c r="F849" s="43" t="s">
        <v>678</v>
      </c>
      <c r="G849" s="273"/>
      <c r="H849" s="277"/>
      <c r="I849" s="273"/>
      <c r="J849" s="272"/>
    </row>
    <row r="850" s="267" customFormat="1" ht="15.6" spans="1:10">
      <c r="A850" s="273">
        <v>4</v>
      </c>
      <c r="B850" s="17" t="s">
        <v>69</v>
      </c>
      <c r="C850" s="43"/>
      <c r="D850" s="43"/>
      <c r="E850" s="43" t="s">
        <v>680</v>
      </c>
      <c r="F850" s="43"/>
      <c r="G850" s="273"/>
      <c r="H850" s="277"/>
      <c r="I850" s="273"/>
      <c r="J850" s="272"/>
    </row>
    <row r="851" s="267" customFormat="1" ht="15.6" spans="1:10">
      <c r="A851" s="273"/>
      <c r="B851" s="25" t="s">
        <v>40</v>
      </c>
      <c r="C851" s="26" t="s">
        <v>46</v>
      </c>
      <c r="D851" s="273"/>
      <c r="E851" s="273"/>
      <c r="F851" s="273"/>
      <c r="G851" s="273"/>
      <c r="H851" s="277"/>
      <c r="I851" s="273"/>
      <c r="J851" s="272"/>
    </row>
    <row r="852" s="267" customFormat="1" ht="15.6" spans="1:10">
      <c r="A852" s="273"/>
      <c r="B852" s="25"/>
      <c r="C852" s="26" t="s">
        <v>47</v>
      </c>
      <c r="D852" s="273"/>
      <c r="E852" s="273"/>
      <c r="F852" s="273"/>
      <c r="G852" s="273"/>
      <c r="H852" s="277"/>
      <c r="I852" s="273"/>
      <c r="J852" s="272"/>
    </row>
    <row r="853" s="267" customFormat="1" ht="15.6" spans="1:10">
      <c r="A853" s="273">
        <v>5</v>
      </c>
      <c r="B853" s="27" t="s">
        <v>48</v>
      </c>
      <c r="C853" s="16" t="s">
        <v>963</v>
      </c>
      <c r="D853" s="273"/>
      <c r="E853" s="273"/>
      <c r="F853" s="273"/>
      <c r="G853" s="273"/>
      <c r="H853" s="277"/>
      <c r="I853" s="273"/>
      <c r="J853" s="272"/>
    </row>
    <row r="854" s="267" customFormat="1" ht="15.6" spans="1:10">
      <c r="A854" s="273"/>
      <c r="B854" s="12" t="s">
        <v>6</v>
      </c>
      <c r="C854" s="26" t="s">
        <v>49</v>
      </c>
      <c r="D854" s="26"/>
      <c r="E854" s="26"/>
      <c r="F854" s="273"/>
      <c r="G854" s="273"/>
      <c r="H854" s="277"/>
      <c r="I854" s="273"/>
      <c r="J854" s="272"/>
    </row>
    <row r="855" s="267" customFormat="1" ht="15.6" spans="1:10">
      <c r="A855" s="273"/>
      <c r="B855" s="15" t="s">
        <v>50</v>
      </c>
      <c r="C855" s="26">
        <v>100</v>
      </c>
      <c r="D855" s="26">
        <v>200</v>
      </c>
      <c r="E855" s="26" t="s">
        <v>51</v>
      </c>
      <c r="F855" s="273"/>
      <c r="G855" s="273"/>
      <c r="H855" s="277"/>
      <c r="I855" s="273"/>
      <c r="J855" s="272"/>
    </row>
    <row r="856" s="267" customFormat="1" ht="15.6" spans="1:10">
      <c r="A856" s="273">
        <v>6</v>
      </c>
      <c r="B856" s="17" t="s">
        <v>275</v>
      </c>
      <c r="C856" s="43" t="s">
        <v>680</v>
      </c>
      <c r="D856" s="43" t="s">
        <v>774</v>
      </c>
      <c r="E856" s="43"/>
      <c r="F856" s="273"/>
      <c r="G856" s="273"/>
      <c r="H856" s="277"/>
      <c r="I856" s="273"/>
      <c r="J856" s="272"/>
    </row>
    <row r="857" s="267" customFormat="1" ht="15.6" spans="1:10">
      <c r="A857" s="273">
        <v>7</v>
      </c>
      <c r="B857" s="17" t="s">
        <v>52</v>
      </c>
      <c r="C857" s="43" t="s">
        <v>678</v>
      </c>
      <c r="D857" s="43" t="s">
        <v>684</v>
      </c>
      <c r="E857" s="43"/>
      <c r="F857" s="273"/>
      <c r="G857" s="273"/>
      <c r="H857" s="277"/>
      <c r="I857" s="273"/>
      <c r="J857" s="272"/>
    </row>
    <row r="858" s="267" customFormat="1" ht="31.2" spans="1:10">
      <c r="A858" s="273" t="s">
        <v>964</v>
      </c>
      <c r="B858" s="273"/>
      <c r="C858" s="273"/>
      <c r="D858" s="273"/>
      <c r="E858" s="273"/>
      <c r="F858" s="273"/>
      <c r="G858" s="273"/>
      <c r="H858" s="274" t="s">
        <v>965</v>
      </c>
      <c r="I858" s="275" t="s">
        <v>615</v>
      </c>
    </row>
    <row r="859" s="267" customFormat="1" ht="15.6" spans="1:10">
      <c r="A859" s="276" t="s">
        <v>5</v>
      </c>
      <c r="B859" s="19" t="s">
        <v>6</v>
      </c>
      <c r="C859" s="20" t="s">
        <v>7</v>
      </c>
      <c r="D859" s="20"/>
      <c r="E859" s="20"/>
      <c r="F859" s="273"/>
      <c r="G859" s="273"/>
      <c r="H859" s="277"/>
      <c r="I859" s="273"/>
      <c r="J859" s="272"/>
    </row>
    <row r="860" s="267" customFormat="1" ht="15.6" spans="1:10">
      <c r="A860" s="273"/>
      <c r="B860" s="19"/>
      <c r="C860" s="20"/>
      <c r="D860" s="20"/>
      <c r="E860" s="20"/>
      <c r="F860" s="273"/>
      <c r="G860" s="273"/>
      <c r="H860" s="277"/>
      <c r="I860" s="273"/>
      <c r="J860" s="272"/>
    </row>
    <row r="861" s="267" customFormat="1" ht="15.6" spans="1:10">
      <c r="A861" s="273"/>
      <c r="B861" s="21" t="s">
        <v>8</v>
      </c>
      <c r="C861" s="22" t="s">
        <v>9</v>
      </c>
      <c r="D861" s="22" t="s">
        <v>10</v>
      </c>
      <c r="E861" s="22" t="s">
        <v>11</v>
      </c>
      <c r="F861" s="273"/>
      <c r="G861" s="273"/>
      <c r="H861" s="277"/>
      <c r="I861" s="273"/>
      <c r="J861" s="272"/>
    </row>
    <row r="862" s="267" customFormat="1" ht="15.6" spans="1:10">
      <c r="A862" s="273">
        <v>1</v>
      </c>
      <c r="B862" s="21" t="s">
        <v>38</v>
      </c>
      <c r="C862" s="24">
        <v>408</v>
      </c>
      <c r="D862" s="24"/>
      <c r="E862" s="24"/>
      <c r="F862" s="273"/>
      <c r="G862" s="273"/>
      <c r="H862" s="277"/>
      <c r="I862" s="273"/>
      <c r="J862" s="272"/>
    </row>
    <row r="863" s="267" customFormat="1" ht="15.6" spans="1:10">
      <c r="A863" s="273"/>
      <c r="B863" s="12" t="s">
        <v>6</v>
      </c>
      <c r="C863" s="26" t="s">
        <v>49</v>
      </c>
      <c r="D863" s="26"/>
      <c r="E863" s="26"/>
      <c r="F863" s="273"/>
      <c r="G863" s="273"/>
      <c r="H863" s="277"/>
      <c r="I863" s="273"/>
      <c r="J863" s="272"/>
    </row>
    <row r="864" s="267" customFormat="1" ht="15.6" spans="1:10">
      <c r="A864" s="273"/>
      <c r="B864" s="15" t="s">
        <v>50</v>
      </c>
      <c r="C864" s="26">
        <v>100</v>
      </c>
      <c r="D864" s="26">
        <v>200</v>
      </c>
      <c r="E864" s="26" t="s">
        <v>51</v>
      </c>
      <c r="F864" s="273"/>
      <c r="G864" s="273"/>
      <c r="H864" s="277"/>
      <c r="I864" s="273"/>
      <c r="J864" s="272"/>
    </row>
    <row r="865" s="267" customFormat="1" ht="15.6" spans="1:10">
      <c r="A865" s="273">
        <v>2</v>
      </c>
      <c r="B865" s="17" t="s">
        <v>260</v>
      </c>
      <c r="C865" s="43" t="s">
        <v>682</v>
      </c>
      <c r="D865" s="43" t="s">
        <v>740</v>
      </c>
      <c r="E865" s="43"/>
      <c r="F865" s="273"/>
      <c r="G865" s="273"/>
      <c r="H865" s="277"/>
      <c r="I865" s="273"/>
      <c r="J865" s="272"/>
    </row>
    <row r="866" s="267" customFormat="1" ht="15.6" spans="1:10">
      <c r="A866" s="273">
        <v>3</v>
      </c>
      <c r="B866" s="17" t="s">
        <v>52</v>
      </c>
      <c r="C866" s="43" t="s">
        <v>716</v>
      </c>
      <c r="D866" s="43" t="s">
        <v>680</v>
      </c>
      <c r="E866" s="43"/>
      <c r="F866" s="273"/>
      <c r="G866" s="273"/>
      <c r="H866" s="277"/>
      <c r="I866" s="273"/>
      <c r="J866" s="272"/>
    </row>
    <row r="867" s="267" customFormat="1" ht="15.6" spans="1:10">
      <c r="A867" s="273">
        <v>4</v>
      </c>
      <c r="B867" s="17" t="s">
        <v>137</v>
      </c>
      <c r="C867" s="43"/>
      <c r="D867" s="43" t="s">
        <v>678</v>
      </c>
      <c r="E867" s="43" t="s">
        <v>679</v>
      </c>
      <c r="F867" s="273"/>
      <c r="G867" s="273"/>
      <c r="H867" s="277"/>
      <c r="I867" s="273"/>
      <c r="J867" s="272"/>
    </row>
    <row r="868" s="267" customFormat="1" ht="46.8" spans="1:10">
      <c r="A868" s="273" t="s">
        <v>966</v>
      </c>
      <c r="B868" s="273"/>
      <c r="C868" s="273"/>
      <c r="D868" s="273"/>
      <c r="E868" s="273"/>
      <c r="F868" s="273"/>
      <c r="G868" s="273"/>
      <c r="H868" s="274" t="s">
        <v>967</v>
      </c>
      <c r="I868" s="275" t="s">
        <v>615</v>
      </c>
    </row>
    <row r="869" s="267" customFormat="1" ht="15.6" spans="1:10">
      <c r="A869" s="276" t="s">
        <v>5</v>
      </c>
      <c r="B869" s="12" t="s">
        <v>6</v>
      </c>
      <c r="C869" s="13" t="s">
        <v>15</v>
      </c>
      <c r="D869" s="13"/>
      <c r="E869" s="13"/>
      <c r="F869" s="13"/>
      <c r="G869" s="13"/>
      <c r="H869" s="277"/>
      <c r="I869" s="273"/>
      <c r="J869" s="272"/>
    </row>
    <row r="870" s="267" customFormat="1" ht="15.6" spans="1:10">
      <c r="A870" s="273"/>
      <c r="B870" s="15" t="s">
        <v>16</v>
      </c>
      <c r="C870" s="13" t="s">
        <v>17</v>
      </c>
      <c r="D870" s="13" t="s">
        <v>18</v>
      </c>
      <c r="E870" s="13" t="s">
        <v>19</v>
      </c>
      <c r="F870" s="13" t="s">
        <v>20</v>
      </c>
      <c r="G870" s="13" t="s">
        <v>21</v>
      </c>
      <c r="H870" s="277"/>
      <c r="I870" s="273"/>
      <c r="J870" s="272"/>
    </row>
    <row r="871" s="267" customFormat="1" ht="15.6" spans="1:10">
      <c r="A871" s="273">
        <v>1</v>
      </c>
      <c r="B871" s="15" t="s">
        <v>140</v>
      </c>
      <c r="C871" s="43"/>
      <c r="D871" s="43" t="s">
        <v>683</v>
      </c>
      <c r="E871" s="43"/>
      <c r="F871" s="43"/>
      <c r="G871" s="43"/>
      <c r="H871" s="277"/>
      <c r="I871" s="273"/>
      <c r="J871" s="272"/>
    </row>
    <row r="872" s="267" customFormat="1" ht="15.6" spans="1:10">
      <c r="A872" s="273">
        <v>2</v>
      </c>
      <c r="B872" s="15" t="s">
        <v>115</v>
      </c>
      <c r="C872" s="43"/>
      <c r="D872" s="43" t="s">
        <v>680</v>
      </c>
      <c r="E872" s="43" t="s">
        <v>681</v>
      </c>
      <c r="F872" s="43"/>
      <c r="G872" s="43"/>
      <c r="H872" s="277"/>
      <c r="I872" s="273"/>
      <c r="J872" s="272"/>
    </row>
    <row r="873" s="267" customFormat="1" ht="15.6" spans="1:10">
      <c r="A873" s="273">
        <v>3</v>
      </c>
      <c r="B873" s="15" t="s">
        <v>89</v>
      </c>
      <c r="C873" s="43"/>
      <c r="D873" s="43" t="s">
        <v>680</v>
      </c>
      <c r="E873" s="43" t="s">
        <v>680</v>
      </c>
      <c r="F873" s="43"/>
      <c r="G873" s="43"/>
      <c r="H873" s="277"/>
      <c r="I873" s="273"/>
      <c r="J873" s="272"/>
    </row>
    <row r="874" s="267" customFormat="1" ht="15.6" spans="1:10">
      <c r="A874" s="273">
        <v>4</v>
      </c>
      <c r="B874" s="15" t="s">
        <v>60</v>
      </c>
      <c r="C874" s="43"/>
      <c r="D874" s="43" t="s">
        <v>682</v>
      </c>
      <c r="E874" s="43" t="s">
        <v>678</v>
      </c>
      <c r="F874" s="43" t="s">
        <v>680</v>
      </c>
      <c r="G874" s="43"/>
      <c r="H874" s="277"/>
      <c r="I874" s="273"/>
      <c r="J874" s="272"/>
    </row>
    <row r="875" s="267" customFormat="1" ht="15.6" spans="1:10">
      <c r="A875" s="273"/>
      <c r="B875" s="12" t="s">
        <v>6</v>
      </c>
      <c r="C875" s="13" t="s">
        <v>24</v>
      </c>
      <c r="D875" s="13"/>
      <c r="E875" s="13"/>
      <c r="F875" s="13"/>
      <c r="G875" s="13"/>
      <c r="H875" s="277"/>
      <c r="I875" s="273"/>
      <c r="J875" s="272"/>
    </row>
    <row r="876" s="267" customFormat="1" ht="15.6" spans="1:10">
      <c r="A876" s="273"/>
      <c r="B876" s="15" t="s">
        <v>16</v>
      </c>
      <c r="C876" s="13" t="s">
        <v>17</v>
      </c>
      <c r="D876" s="13" t="s">
        <v>18</v>
      </c>
      <c r="E876" s="13" t="s">
        <v>19</v>
      </c>
      <c r="F876" s="13" t="s">
        <v>20</v>
      </c>
      <c r="G876" s="13" t="s">
        <v>21</v>
      </c>
      <c r="H876" s="277"/>
      <c r="I876" s="273"/>
      <c r="J876" s="272"/>
    </row>
    <row r="877" s="267" customFormat="1" ht="15.6" spans="1:10">
      <c r="A877" s="273">
        <v>5</v>
      </c>
      <c r="B877" s="17" t="s">
        <v>61</v>
      </c>
      <c r="C877" s="43" t="s">
        <v>678</v>
      </c>
      <c r="D877" s="43" t="s">
        <v>682</v>
      </c>
      <c r="E877" s="43"/>
      <c r="F877" s="43"/>
      <c r="G877" s="43"/>
      <c r="H877" s="277"/>
      <c r="I877" s="273"/>
      <c r="J877" s="272"/>
    </row>
    <row r="878" s="267" customFormat="1" ht="15.6" spans="1:10">
      <c r="A878" s="273">
        <v>6</v>
      </c>
      <c r="B878" s="17" t="s">
        <v>25</v>
      </c>
      <c r="C878" s="43"/>
      <c r="D878" s="43"/>
      <c r="E878" s="43" t="s">
        <v>680</v>
      </c>
      <c r="F878" s="43"/>
      <c r="G878" s="43"/>
      <c r="H878" s="277"/>
      <c r="I878" s="273"/>
      <c r="J878" s="272"/>
    </row>
    <row r="879" s="267" customFormat="1" ht="15.6" spans="1:10">
      <c r="A879" s="273">
        <v>7</v>
      </c>
      <c r="B879" s="17" t="s">
        <v>390</v>
      </c>
      <c r="C879" s="43"/>
      <c r="D879" s="43"/>
      <c r="E879" s="43"/>
      <c r="F879" s="43"/>
      <c r="G879" s="43" t="s">
        <v>680</v>
      </c>
      <c r="H879" s="277"/>
      <c r="I879" s="273"/>
      <c r="J879" s="272"/>
    </row>
    <row r="880" s="267" customFormat="1" ht="15.6" spans="1:10">
      <c r="A880" s="273">
        <v>8</v>
      </c>
      <c r="B880" s="17" t="s">
        <v>187</v>
      </c>
      <c r="C880" s="43"/>
      <c r="D880" s="43"/>
      <c r="E880" s="43" t="s">
        <v>680</v>
      </c>
      <c r="F880" s="43"/>
      <c r="G880" s="43"/>
      <c r="H880" s="277"/>
      <c r="I880" s="273"/>
      <c r="J880" s="272"/>
    </row>
    <row r="881" s="267" customFormat="1" ht="15.6" spans="1:10">
      <c r="A881" s="273"/>
      <c r="B881" s="12" t="s">
        <v>6</v>
      </c>
      <c r="C881" s="13" t="s">
        <v>30</v>
      </c>
      <c r="D881" s="13"/>
      <c r="E881" s="13"/>
      <c r="F881" s="13"/>
      <c r="G881" s="273"/>
      <c r="H881" s="277"/>
      <c r="I881" s="273"/>
      <c r="J881" s="272"/>
    </row>
    <row r="882" s="267" customFormat="1" ht="15.6" spans="1:10">
      <c r="A882" s="273"/>
      <c r="B882" s="15" t="s">
        <v>8</v>
      </c>
      <c r="C882" s="13">
        <v>100</v>
      </c>
      <c r="D882" s="13">
        <v>200</v>
      </c>
      <c r="E882" s="13">
        <v>300</v>
      </c>
      <c r="F882" s="13" t="s">
        <v>31</v>
      </c>
      <c r="G882" s="273"/>
      <c r="H882" s="277"/>
      <c r="I882" s="273"/>
      <c r="J882" s="272"/>
    </row>
    <row r="883" s="267" customFormat="1" ht="15.6" spans="1:10">
      <c r="A883" s="273">
        <v>9</v>
      </c>
      <c r="B883" s="17" t="s">
        <v>63</v>
      </c>
      <c r="C883" s="43" t="s">
        <v>706</v>
      </c>
      <c r="D883" s="43" t="s">
        <v>758</v>
      </c>
      <c r="E883" s="43"/>
      <c r="F883" s="43"/>
      <c r="G883" s="273"/>
      <c r="H883" s="277"/>
      <c r="I883" s="273"/>
      <c r="J883" s="272"/>
    </row>
    <row r="884" s="267" customFormat="1" ht="15.6" spans="1:10">
      <c r="A884" s="273">
        <v>10</v>
      </c>
      <c r="B884" s="17" t="s">
        <v>32</v>
      </c>
      <c r="C884" s="43"/>
      <c r="D884" s="43" t="s">
        <v>680</v>
      </c>
      <c r="E884" s="43" t="s">
        <v>683</v>
      </c>
      <c r="F884" s="43" t="s">
        <v>937</v>
      </c>
      <c r="G884" s="273"/>
      <c r="H884" s="277"/>
      <c r="I884" s="273"/>
      <c r="J884" s="272"/>
    </row>
    <row r="885" s="267" customFormat="1" ht="15.6" spans="1:10">
      <c r="A885" s="273">
        <v>11</v>
      </c>
      <c r="B885" s="17" t="s">
        <v>91</v>
      </c>
      <c r="C885" s="43"/>
      <c r="D885" s="43"/>
      <c r="E885" s="43"/>
      <c r="F885" s="43" t="s">
        <v>682</v>
      </c>
      <c r="G885" s="273"/>
      <c r="H885" s="277"/>
      <c r="I885" s="273"/>
      <c r="J885" s="272"/>
    </row>
    <row r="886" s="267" customFormat="1" ht="15.6" spans="1:10">
      <c r="A886" s="273">
        <v>12</v>
      </c>
      <c r="B886" s="17" t="s">
        <v>177</v>
      </c>
      <c r="C886" s="43" t="s">
        <v>683</v>
      </c>
      <c r="D886" s="43"/>
      <c r="E886" s="43"/>
      <c r="F886" s="43"/>
      <c r="G886" s="273"/>
      <c r="H886" s="277"/>
      <c r="I886" s="273"/>
      <c r="J886" s="272"/>
    </row>
    <row r="887" s="267" customFormat="1" ht="15.6" spans="1:10">
      <c r="A887" s="273">
        <v>13</v>
      </c>
      <c r="B887" s="17" t="s">
        <v>968</v>
      </c>
      <c r="C887" s="43"/>
      <c r="D887" s="43" t="s">
        <v>679</v>
      </c>
      <c r="E887" s="43"/>
      <c r="F887" s="43"/>
      <c r="G887" s="273"/>
      <c r="H887" s="277"/>
      <c r="I887" s="273"/>
      <c r="J887" s="272"/>
    </row>
    <row r="888" s="267" customFormat="1" ht="15.6" spans="1:10">
      <c r="A888" s="273">
        <v>14</v>
      </c>
      <c r="B888" s="17" t="s">
        <v>189</v>
      </c>
      <c r="C888" s="43"/>
      <c r="D888" s="43" t="s">
        <v>680</v>
      </c>
      <c r="E888" s="43"/>
      <c r="F888" s="43"/>
      <c r="G888" s="273"/>
      <c r="H888" s="277"/>
      <c r="I888" s="273"/>
      <c r="J888" s="272"/>
    </row>
    <row r="889" s="267" customFormat="1" ht="15.6" spans="1:10">
      <c r="A889" s="273">
        <v>15</v>
      </c>
      <c r="B889" s="17" t="s">
        <v>969</v>
      </c>
      <c r="C889" s="43" t="s">
        <v>684</v>
      </c>
      <c r="D889" s="43"/>
      <c r="E889" s="43"/>
      <c r="F889" s="43"/>
      <c r="G889" s="273"/>
      <c r="H889" s="277"/>
      <c r="I889" s="273"/>
      <c r="J889" s="272"/>
    </row>
    <row r="890" s="267" customFormat="1" ht="15.6" spans="1:10">
      <c r="A890" s="273"/>
      <c r="B890" s="12" t="s">
        <v>6</v>
      </c>
      <c r="C890" s="13" t="s">
        <v>35</v>
      </c>
      <c r="D890" s="13"/>
      <c r="E890" s="13"/>
      <c r="F890" s="13"/>
      <c r="G890" s="273"/>
      <c r="H890" s="277"/>
      <c r="I890" s="273"/>
      <c r="J890" s="272"/>
    </row>
    <row r="891" s="267" customFormat="1" ht="15.6" spans="1:10">
      <c r="A891" s="273"/>
      <c r="B891" s="15" t="s">
        <v>8</v>
      </c>
      <c r="C891" s="13">
        <v>100</v>
      </c>
      <c r="D891" s="13">
        <v>200</v>
      </c>
      <c r="E891" s="13">
        <v>300</v>
      </c>
      <c r="F891" s="13" t="s">
        <v>31</v>
      </c>
      <c r="G891" s="273"/>
      <c r="H891" s="277"/>
      <c r="I891" s="273"/>
      <c r="J891" s="272"/>
    </row>
    <row r="892" s="267" customFormat="1" ht="15.6" spans="1:10">
      <c r="A892" s="273">
        <v>16</v>
      </c>
      <c r="B892" s="17" t="s">
        <v>68</v>
      </c>
      <c r="C892" s="43"/>
      <c r="D892" s="43"/>
      <c r="E892" s="43"/>
      <c r="F892" s="43" t="s">
        <v>681</v>
      </c>
      <c r="G892" s="273"/>
      <c r="H892" s="277"/>
      <c r="I892" s="273"/>
      <c r="J892" s="272"/>
    </row>
    <row r="893" s="267" customFormat="1" ht="15.6" spans="1:10">
      <c r="A893" s="273">
        <v>17</v>
      </c>
      <c r="B893" s="17" t="s">
        <v>765</v>
      </c>
      <c r="C893" s="43"/>
      <c r="D893" s="43" t="s">
        <v>680</v>
      </c>
      <c r="E893" s="43"/>
      <c r="F893" s="43"/>
      <c r="G893" s="273"/>
      <c r="H893" s="277"/>
      <c r="I893" s="273"/>
      <c r="J893" s="272"/>
    </row>
    <row r="894" s="267" customFormat="1" ht="15.6" spans="1:10">
      <c r="A894" s="273"/>
      <c r="B894" s="19" t="s">
        <v>6</v>
      </c>
      <c r="C894" s="20" t="s">
        <v>7</v>
      </c>
      <c r="D894" s="20"/>
      <c r="E894" s="20"/>
      <c r="F894" s="273"/>
      <c r="G894" s="273"/>
      <c r="H894" s="277"/>
      <c r="I894" s="273"/>
      <c r="J894" s="272"/>
    </row>
    <row r="895" s="267" customFormat="1" ht="15.6" spans="1:10">
      <c r="A895" s="273"/>
      <c r="B895" s="19"/>
      <c r="C895" s="20"/>
      <c r="D895" s="20"/>
      <c r="E895" s="20"/>
      <c r="F895" s="273"/>
      <c r="G895" s="273"/>
      <c r="H895" s="277"/>
      <c r="I895" s="273"/>
      <c r="J895" s="272"/>
    </row>
    <row r="896" s="267" customFormat="1" ht="15.6" spans="1:10">
      <c r="A896" s="273"/>
      <c r="B896" s="21" t="s">
        <v>8</v>
      </c>
      <c r="C896" s="22" t="s">
        <v>9</v>
      </c>
      <c r="D896" s="22" t="s">
        <v>10</v>
      </c>
      <c r="E896" s="22" t="s">
        <v>11</v>
      </c>
      <c r="F896" s="273"/>
      <c r="G896" s="273"/>
      <c r="H896" s="277"/>
      <c r="I896" s="273"/>
      <c r="J896" s="272"/>
    </row>
    <row r="897" s="267" customFormat="1" ht="15.6" spans="1:10">
      <c r="A897" s="273">
        <v>18</v>
      </c>
      <c r="B897" s="21" t="s">
        <v>96</v>
      </c>
      <c r="C897" s="24" t="s">
        <v>970</v>
      </c>
      <c r="D897" s="24"/>
      <c r="E897" s="24"/>
      <c r="F897" s="273"/>
      <c r="G897" s="273"/>
      <c r="H897" s="277"/>
      <c r="I897" s="273"/>
      <c r="J897" s="272"/>
    </row>
    <row r="898" s="267" customFormat="1" ht="15.6" spans="1:10">
      <c r="A898" s="273">
        <v>19</v>
      </c>
      <c r="B898" s="21" t="s">
        <v>118</v>
      </c>
      <c r="C898" s="24" t="s">
        <v>971</v>
      </c>
      <c r="D898" s="24"/>
      <c r="E898" s="24"/>
      <c r="F898" s="273"/>
      <c r="G898" s="273"/>
      <c r="H898" s="277"/>
      <c r="I898" s="273"/>
      <c r="J898" s="272"/>
    </row>
    <row r="899" s="267" customFormat="1" ht="15.6" spans="1:10">
      <c r="A899" s="273">
        <v>20</v>
      </c>
      <c r="B899" s="21" t="s">
        <v>91</v>
      </c>
      <c r="C899" s="24" t="s">
        <v>972</v>
      </c>
      <c r="D899" s="24"/>
      <c r="E899" s="24"/>
      <c r="F899" s="273"/>
      <c r="G899" s="273"/>
      <c r="H899" s="277"/>
      <c r="I899" s="273"/>
      <c r="J899" s="272"/>
    </row>
    <row r="900" s="267" customFormat="1" ht="15.6" spans="1:10">
      <c r="A900" s="273">
        <v>21</v>
      </c>
      <c r="B900" s="21" t="s">
        <v>33</v>
      </c>
      <c r="C900" s="24" t="s">
        <v>973</v>
      </c>
      <c r="D900" s="24" t="s">
        <v>974</v>
      </c>
      <c r="E900" s="24"/>
      <c r="F900" s="273"/>
      <c r="G900" s="273"/>
      <c r="H900" s="277"/>
      <c r="I900" s="273"/>
      <c r="J900" s="272"/>
    </row>
    <row r="901" s="267" customFormat="1" ht="15.6" spans="1:10">
      <c r="A901" s="273"/>
      <c r="B901" s="25" t="s">
        <v>40</v>
      </c>
      <c r="C901" s="26" t="s">
        <v>41</v>
      </c>
      <c r="D901" s="26"/>
      <c r="E901" s="26"/>
      <c r="F901" s="273"/>
      <c r="G901" s="273"/>
      <c r="H901" s="277"/>
      <c r="I901" s="273"/>
      <c r="J901" s="272"/>
    </row>
    <row r="902" s="267" customFormat="1" ht="15.6" spans="1:10">
      <c r="A902" s="273"/>
      <c r="B902" s="25"/>
      <c r="C902" s="13" t="s">
        <v>42</v>
      </c>
      <c r="D902" s="13" t="s">
        <v>43</v>
      </c>
      <c r="E902" s="13" t="s">
        <v>44</v>
      </c>
      <c r="F902" s="273"/>
      <c r="G902" s="273"/>
      <c r="H902" s="277"/>
      <c r="I902" s="273"/>
      <c r="J902" s="272"/>
    </row>
    <row r="903" s="267" customFormat="1" ht="15.6" spans="1:10">
      <c r="A903" s="273">
        <v>22</v>
      </c>
      <c r="B903" s="15" t="s">
        <v>191</v>
      </c>
      <c r="C903" s="16"/>
      <c r="D903" s="16"/>
      <c r="E903" s="16">
        <v>54.4</v>
      </c>
      <c r="F903" s="273"/>
      <c r="G903" s="273"/>
      <c r="H903" s="277"/>
      <c r="I903" s="273"/>
      <c r="J903" s="272"/>
    </row>
    <row r="904" s="267" customFormat="1" ht="15.6" spans="1:10">
      <c r="A904" s="273"/>
      <c r="B904" s="25" t="s">
        <v>40</v>
      </c>
      <c r="C904" s="26" t="s">
        <v>46</v>
      </c>
      <c r="D904" s="273"/>
      <c r="E904" s="273"/>
      <c r="F904" s="273"/>
      <c r="G904" s="273"/>
      <c r="H904" s="277"/>
      <c r="I904" s="273"/>
      <c r="J904" s="272"/>
    </row>
    <row r="905" s="267" customFormat="1" ht="15.6" spans="1:10">
      <c r="A905" s="273"/>
      <c r="B905" s="25"/>
      <c r="C905" s="26" t="s">
        <v>47</v>
      </c>
      <c r="D905" s="273"/>
      <c r="E905" s="273"/>
      <c r="F905" s="273"/>
      <c r="G905" s="273"/>
      <c r="H905" s="277"/>
      <c r="I905" s="273"/>
      <c r="J905" s="272"/>
    </row>
    <row r="906" s="267" customFormat="1" ht="15.6" spans="1:10">
      <c r="A906" s="273">
        <v>23</v>
      </c>
      <c r="B906" s="27" t="s">
        <v>48</v>
      </c>
      <c r="C906" s="16" t="s">
        <v>975</v>
      </c>
      <c r="D906" s="273"/>
      <c r="E906" s="273"/>
      <c r="F906" s="273"/>
      <c r="G906" s="273"/>
      <c r="H906" s="277"/>
      <c r="I906" s="273"/>
      <c r="J906" s="272"/>
    </row>
    <row r="907" s="267" customFormat="1" ht="15.6" spans="1:10">
      <c r="A907" s="273"/>
      <c r="B907" s="12" t="s">
        <v>6</v>
      </c>
      <c r="C907" s="26" t="s">
        <v>49</v>
      </c>
      <c r="D907" s="26"/>
      <c r="E907" s="26"/>
      <c r="F907" s="273"/>
      <c r="G907" s="273"/>
      <c r="H907" s="277"/>
      <c r="I907" s="273"/>
      <c r="J907" s="272"/>
    </row>
    <row r="908" s="267" customFormat="1" ht="15.6" spans="1:10">
      <c r="A908" s="273"/>
      <c r="B908" s="15" t="s">
        <v>50</v>
      </c>
      <c r="C908" s="26">
        <v>100</v>
      </c>
      <c r="D908" s="26">
        <v>200</v>
      </c>
      <c r="E908" s="26" t="s">
        <v>51</v>
      </c>
      <c r="F908" s="273"/>
      <c r="G908" s="273"/>
      <c r="H908" s="277"/>
      <c r="I908" s="273"/>
      <c r="J908" s="272"/>
    </row>
    <row r="909" s="267" customFormat="1" ht="15.6" spans="1:10">
      <c r="A909" s="273">
        <v>24</v>
      </c>
      <c r="B909" s="17" t="s">
        <v>52</v>
      </c>
      <c r="C909" s="43" t="s">
        <v>764</v>
      </c>
      <c r="D909" s="43" t="s">
        <v>678</v>
      </c>
      <c r="E909" s="43"/>
      <c r="F909" s="273"/>
      <c r="G909" s="273"/>
      <c r="H909" s="277"/>
      <c r="I909" s="273"/>
      <c r="J909" s="272"/>
    </row>
    <row r="910" s="267" customFormat="1" ht="15.6" spans="1:10">
      <c r="A910" s="273">
        <v>25</v>
      </c>
      <c r="B910" s="17" t="s">
        <v>53</v>
      </c>
      <c r="C910" s="43" t="s">
        <v>682</v>
      </c>
      <c r="D910" s="43" t="s">
        <v>682</v>
      </c>
      <c r="E910" s="43"/>
      <c r="F910" s="273"/>
      <c r="G910" s="273"/>
      <c r="H910" s="277"/>
      <c r="I910" s="273"/>
      <c r="J910" s="272"/>
    </row>
    <row r="911" s="267" customFormat="1" ht="46.8" spans="1:10">
      <c r="A911" s="273" t="s">
        <v>976</v>
      </c>
      <c r="B911" s="273"/>
      <c r="C911" s="273"/>
      <c r="D911" s="273"/>
      <c r="E911" s="273"/>
      <c r="F911" s="273"/>
      <c r="G911" s="273"/>
      <c r="H911" s="274" t="s">
        <v>977</v>
      </c>
      <c r="I911" s="275" t="s">
        <v>615</v>
      </c>
    </row>
    <row r="912" s="267" customFormat="1" ht="15.6" spans="1:10">
      <c r="A912" s="276" t="s">
        <v>5</v>
      </c>
      <c r="B912" s="12" t="s">
        <v>6</v>
      </c>
      <c r="C912" s="13" t="s">
        <v>15</v>
      </c>
      <c r="D912" s="13"/>
      <c r="E912" s="13"/>
      <c r="F912" s="13"/>
      <c r="G912" s="13"/>
      <c r="H912" s="277"/>
      <c r="I912" s="273"/>
      <c r="J912" s="272"/>
    </row>
    <row r="913" s="267" customFormat="1" ht="15.6" spans="1:10">
      <c r="A913" s="273"/>
      <c r="B913" s="15" t="s">
        <v>16</v>
      </c>
      <c r="C913" s="13" t="s">
        <v>17</v>
      </c>
      <c r="D913" s="13" t="s">
        <v>18</v>
      </c>
      <c r="E913" s="13" t="s">
        <v>19</v>
      </c>
      <c r="F913" s="13" t="s">
        <v>20</v>
      </c>
      <c r="G913" s="13" t="s">
        <v>21</v>
      </c>
      <c r="H913" s="277"/>
      <c r="I913" s="273"/>
      <c r="J913" s="272"/>
    </row>
    <row r="914" s="267" customFormat="1" ht="15.6" spans="1:10">
      <c r="A914" s="273">
        <v>1</v>
      </c>
      <c r="B914" s="15" t="s">
        <v>58</v>
      </c>
      <c r="C914" s="43"/>
      <c r="D914" s="43" t="s">
        <v>684</v>
      </c>
      <c r="E914" s="43" t="s">
        <v>978</v>
      </c>
      <c r="F914" s="43" t="s">
        <v>682</v>
      </c>
      <c r="G914" s="43"/>
      <c r="H914" s="277"/>
      <c r="I914" s="273"/>
      <c r="J914" s="272"/>
    </row>
    <row r="915" s="267" customFormat="1" ht="15.6" spans="1:10">
      <c r="A915" s="273"/>
      <c r="B915" s="19" t="s">
        <v>6</v>
      </c>
      <c r="C915" s="20" t="s">
        <v>7</v>
      </c>
      <c r="D915" s="20"/>
      <c r="E915" s="20"/>
      <c r="F915" s="273"/>
      <c r="G915" s="273"/>
      <c r="H915" s="277"/>
      <c r="I915" s="273"/>
      <c r="J915" s="272"/>
    </row>
    <row r="916" s="267" customFormat="1" ht="15.6" spans="1:10">
      <c r="A916" s="273"/>
      <c r="B916" s="19"/>
      <c r="C916" s="20"/>
      <c r="D916" s="20"/>
      <c r="E916" s="20"/>
      <c r="F916" s="273"/>
      <c r="G916" s="273"/>
      <c r="H916" s="277"/>
      <c r="I916" s="273"/>
      <c r="J916" s="272"/>
    </row>
    <row r="917" s="267" customFormat="1" ht="15.6" spans="1:10">
      <c r="A917" s="273"/>
      <c r="B917" s="21" t="s">
        <v>8</v>
      </c>
      <c r="C917" s="22" t="s">
        <v>9</v>
      </c>
      <c r="D917" s="22" t="s">
        <v>10</v>
      </c>
      <c r="E917" s="22" t="s">
        <v>11</v>
      </c>
      <c r="F917" s="273"/>
      <c r="G917" s="273"/>
      <c r="H917" s="277"/>
      <c r="I917" s="273"/>
      <c r="J917" s="272"/>
    </row>
    <row r="918" s="267" customFormat="1" ht="15.6" spans="1:10">
      <c r="A918" s="273">
        <v>2</v>
      </c>
      <c r="B918" s="21" t="s">
        <v>628</v>
      </c>
      <c r="C918" s="24" t="s">
        <v>979</v>
      </c>
      <c r="D918" s="24">
        <v>77.4</v>
      </c>
      <c r="E918" s="24"/>
      <c r="F918" s="273"/>
      <c r="G918" s="273"/>
      <c r="H918" s="277"/>
      <c r="I918" s="273"/>
      <c r="J918" s="272"/>
    </row>
    <row r="919" s="267" customFormat="1" ht="15.6" spans="1:10">
      <c r="A919" s="273"/>
      <c r="B919" s="25" t="s">
        <v>40</v>
      </c>
      <c r="C919" s="26" t="s">
        <v>46</v>
      </c>
      <c r="D919" s="273"/>
      <c r="E919" s="273"/>
      <c r="F919" s="273"/>
      <c r="G919" s="273"/>
      <c r="H919" s="277"/>
      <c r="I919" s="273"/>
      <c r="J919" s="272"/>
    </row>
    <row r="920" s="267" customFormat="1" ht="15.6" spans="1:10">
      <c r="A920" s="273"/>
      <c r="B920" s="25"/>
      <c r="C920" s="26" t="s">
        <v>47</v>
      </c>
      <c r="D920" s="273"/>
      <c r="E920" s="273"/>
      <c r="F920" s="273"/>
      <c r="G920" s="273"/>
      <c r="H920" s="277"/>
      <c r="I920" s="273"/>
      <c r="J920" s="272"/>
    </row>
    <row r="921" s="267" customFormat="1" ht="15.6" spans="1:10">
      <c r="A921" s="273">
        <v>3</v>
      </c>
      <c r="B921" s="27" t="s">
        <v>48</v>
      </c>
      <c r="C921" s="16" t="s">
        <v>980</v>
      </c>
      <c r="D921" s="273"/>
      <c r="E921" s="273"/>
      <c r="F921" s="273"/>
      <c r="G921" s="273"/>
      <c r="H921" s="277"/>
      <c r="I921" s="273"/>
      <c r="J921" s="272"/>
    </row>
    <row r="922" s="267" customFormat="1" ht="46.8" spans="1:10">
      <c r="A922" s="277" t="s">
        <v>981</v>
      </c>
      <c r="B922" s="277"/>
      <c r="C922" s="277"/>
      <c r="D922" s="277"/>
      <c r="E922" s="277"/>
      <c r="F922" s="277"/>
      <c r="G922" s="277"/>
      <c r="H922" s="274" t="s">
        <v>982</v>
      </c>
      <c r="I922" s="275" t="s">
        <v>615</v>
      </c>
    </row>
    <row r="923" s="267" customFormat="1" ht="15.6" spans="1:10">
      <c r="A923" s="276" t="s">
        <v>5</v>
      </c>
      <c r="B923" s="12" t="s">
        <v>6</v>
      </c>
      <c r="C923" s="13" t="s">
        <v>15</v>
      </c>
      <c r="D923" s="13"/>
      <c r="E923" s="13"/>
      <c r="F923" s="13"/>
      <c r="G923" s="13"/>
      <c r="H923" s="277"/>
      <c r="I923" s="273"/>
      <c r="J923" s="272"/>
    </row>
    <row r="924" s="267" customFormat="1" ht="15.6" spans="1:10">
      <c r="A924" s="273"/>
      <c r="B924" s="15" t="s">
        <v>16</v>
      </c>
      <c r="C924" s="13" t="s">
        <v>17</v>
      </c>
      <c r="D924" s="13" t="s">
        <v>18</v>
      </c>
      <c r="E924" s="13" t="s">
        <v>19</v>
      </c>
      <c r="F924" s="13" t="s">
        <v>20</v>
      </c>
      <c r="G924" s="13" t="s">
        <v>21</v>
      </c>
      <c r="H924" s="277"/>
      <c r="I924" s="273"/>
      <c r="J924" s="272"/>
    </row>
    <row r="925" s="267" customFormat="1" ht="15.6" spans="1:10">
      <c r="A925" s="273">
        <v>1</v>
      </c>
      <c r="B925" s="15" t="s">
        <v>58</v>
      </c>
      <c r="C925" s="43" t="s">
        <v>680</v>
      </c>
      <c r="D925" s="43" t="s">
        <v>774</v>
      </c>
      <c r="E925" s="43" t="s">
        <v>983</v>
      </c>
      <c r="F925" s="43" t="s">
        <v>682</v>
      </c>
      <c r="G925" s="43"/>
      <c r="H925" s="277"/>
      <c r="I925" s="273"/>
      <c r="J925" s="272"/>
    </row>
    <row r="926" s="267" customFormat="1" ht="15.6" spans="1:10">
      <c r="A926" s="273"/>
      <c r="B926" s="19" t="s">
        <v>6</v>
      </c>
      <c r="C926" s="20" t="s">
        <v>7</v>
      </c>
      <c r="D926" s="20"/>
      <c r="E926" s="20"/>
      <c r="F926" s="273"/>
      <c r="G926" s="273"/>
      <c r="H926" s="277"/>
      <c r="I926" s="273"/>
      <c r="J926" s="272"/>
    </row>
    <row r="927" s="267" customFormat="1" ht="15.6" spans="1:10">
      <c r="A927" s="273"/>
      <c r="B927" s="19"/>
      <c r="C927" s="20"/>
      <c r="D927" s="20"/>
      <c r="E927" s="20"/>
      <c r="F927" s="273"/>
      <c r="G927" s="273"/>
      <c r="H927" s="277"/>
      <c r="I927" s="273"/>
      <c r="J927" s="272"/>
    </row>
    <row r="928" s="267" customFormat="1" ht="15.6" spans="1:10">
      <c r="A928" s="273"/>
      <c r="B928" s="21" t="s">
        <v>8</v>
      </c>
      <c r="C928" s="22" t="s">
        <v>9</v>
      </c>
      <c r="D928" s="22" t="s">
        <v>10</v>
      </c>
      <c r="E928" s="22" t="s">
        <v>11</v>
      </c>
      <c r="F928" s="273"/>
      <c r="G928" s="273"/>
      <c r="H928" s="277"/>
      <c r="I928" s="273"/>
      <c r="J928" s="272"/>
    </row>
    <row r="929" s="267" customFormat="1" ht="15.6" spans="1:10">
      <c r="A929" s="273">
        <v>2</v>
      </c>
      <c r="B929" s="21" t="s">
        <v>628</v>
      </c>
      <c r="C929" s="24" t="s">
        <v>984</v>
      </c>
      <c r="D929" s="24" t="s">
        <v>736</v>
      </c>
      <c r="E929" s="24"/>
      <c r="F929" s="273"/>
      <c r="G929" s="273"/>
      <c r="H929" s="277"/>
      <c r="I929" s="273"/>
      <c r="J929" s="272"/>
    </row>
    <row r="930" s="267" customFormat="1" ht="15.6" spans="1:10">
      <c r="A930" s="273"/>
      <c r="B930" s="25" t="s">
        <v>40</v>
      </c>
      <c r="C930" s="26" t="s">
        <v>46</v>
      </c>
      <c r="D930" s="273"/>
      <c r="E930" s="273"/>
      <c r="F930" s="273"/>
      <c r="G930" s="273"/>
      <c r="H930" s="277"/>
      <c r="I930" s="273"/>
      <c r="J930" s="272"/>
    </row>
    <row r="931" s="267" customFormat="1" ht="15.6" spans="1:10">
      <c r="A931" s="273"/>
      <c r="B931" s="25"/>
      <c r="C931" s="26" t="s">
        <v>47</v>
      </c>
      <c r="D931" s="273"/>
      <c r="E931" s="273"/>
      <c r="F931" s="273"/>
      <c r="G931" s="273"/>
      <c r="H931" s="277"/>
      <c r="I931" s="273"/>
      <c r="J931" s="272"/>
    </row>
    <row r="932" s="267" customFormat="1" ht="15.6" spans="1:10">
      <c r="A932" s="273">
        <v>3</v>
      </c>
      <c r="B932" s="27" t="s">
        <v>48</v>
      </c>
      <c r="C932" s="16">
        <v>116.1</v>
      </c>
      <c r="D932" s="273"/>
      <c r="E932" s="273"/>
      <c r="F932" s="273"/>
      <c r="G932" s="273"/>
      <c r="H932" s="277"/>
      <c r="I932" s="273"/>
      <c r="J932" s="272"/>
    </row>
    <row r="933" s="267" customFormat="1" ht="15.6" spans="1:10">
      <c r="A933" s="273"/>
      <c r="B933" s="12" t="s">
        <v>6</v>
      </c>
      <c r="C933" s="26" t="s">
        <v>49</v>
      </c>
      <c r="D933" s="26"/>
      <c r="E933" s="26"/>
      <c r="F933" s="273"/>
      <c r="G933" s="273"/>
      <c r="H933" s="277"/>
      <c r="I933" s="273"/>
      <c r="J933" s="272"/>
    </row>
    <row r="934" s="267" customFormat="1" ht="15.6" spans="1:10">
      <c r="A934" s="273"/>
      <c r="B934" s="15" t="s">
        <v>50</v>
      </c>
      <c r="C934" s="26">
        <v>100</v>
      </c>
      <c r="D934" s="26">
        <v>200</v>
      </c>
      <c r="E934" s="26" t="s">
        <v>51</v>
      </c>
      <c r="F934" s="273"/>
      <c r="G934" s="273"/>
      <c r="H934" s="277"/>
      <c r="I934" s="273"/>
      <c r="J934" s="272"/>
    </row>
    <row r="935" s="267" customFormat="1" ht="15.6" spans="1:10">
      <c r="A935" s="273">
        <v>4</v>
      </c>
      <c r="B935" s="17" t="s">
        <v>985</v>
      </c>
      <c r="C935" s="43" t="s">
        <v>683</v>
      </c>
      <c r="D935" s="43"/>
      <c r="E935" s="43"/>
      <c r="F935" s="273"/>
      <c r="G935" s="273"/>
      <c r="H935" s="277"/>
      <c r="I935" s="273"/>
      <c r="J935" s="272"/>
    </row>
    <row r="936" s="267" customFormat="1" ht="46.8" spans="1:10">
      <c r="A936" s="273" t="s">
        <v>986</v>
      </c>
      <c r="B936" s="273"/>
      <c r="C936" s="273"/>
      <c r="D936" s="273"/>
      <c r="E936" s="273"/>
      <c r="F936" s="273"/>
      <c r="G936" s="273"/>
      <c r="H936" s="274" t="s">
        <v>987</v>
      </c>
      <c r="I936" s="275" t="s">
        <v>615</v>
      </c>
    </row>
    <row r="937" s="267" customFormat="1" ht="15.6" spans="1:10">
      <c r="A937" s="276" t="s">
        <v>5</v>
      </c>
      <c r="B937" s="12" t="s">
        <v>6</v>
      </c>
      <c r="C937" s="13" t="s">
        <v>15</v>
      </c>
      <c r="D937" s="13"/>
      <c r="E937" s="13"/>
      <c r="F937" s="13"/>
      <c r="G937" s="13"/>
      <c r="H937" s="277"/>
      <c r="I937" s="273"/>
      <c r="J937" s="272"/>
    </row>
    <row r="938" s="267" customFormat="1" ht="15.6" spans="1:10">
      <c r="A938" s="273"/>
      <c r="B938" s="15" t="s">
        <v>16</v>
      </c>
      <c r="C938" s="13" t="s">
        <v>17</v>
      </c>
      <c r="D938" s="13" t="s">
        <v>18</v>
      </c>
      <c r="E938" s="13" t="s">
        <v>19</v>
      </c>
      <c r="F938" s="13" t="s">
        <v>20</v>
      </c>
      <c r="G938" s="13" t="s">
        <v>21</v>
      </c>
      <c r="H938" s="277"/>
      <c r="I938" s="273"/>
      <c r="J938" s="272"/>
    </row>
    <row r="939" s="267" customFormat="1" ht="15.6" spans="1:10">
      <c r="A939" s="273">
        <v>1</v>
      </c>
      <c r="B939" s="15" t="s">
        <v>115</v>
      </c>
      <c r="C939" s="43"/>
      <c r="D939" s="43" t="s">
        <v>678</v>
      </c>
      <c r="E939" s="43" t="s">
        <v>679</v>
      </c>
      <c r="F939" s="43" t="s">
        <v>680</v>
      </c>
      <c r="G939" s="43"/>
      <c r="H939" s="277"/>
      <c r="I939" s="273"/>
      <c r="J939" s="272"/>
    </row>
    <row r="940" s="267" customFormat="1" ht="15.6" spans="1:10">
      <c r="A940" s="273"/>
      <c r="B940" s="12" t="s">
        <v>6</v>
      </c>
      <c r="C940" s="13" t="s">
        <v>24</v>
      </c>
      <c r="D940" s="13"/>
      <c r="E940" s="13"/>
      <c r="F940" s="13"/>
      <c r="G940" s="13"/>
      <c r="H940" s="277"/>
      <c r="I940" s="273"/>
      <c r="J940" s="272"/>
    </row>
    <row r="941" s="267" customFormat="1" ht="15.6" spans="1:10">
      <c r="A941" s="273"/>
      <c r="B941" s="15" t="s">
        <v>16</v>
      </c>
      <c r="C941" s="13" t="s">
        <v>17</v>
      </c>
      <c r="D941" s="13" t="s">
        <v>18</v>
      </c>
      <c r="E941" s="13" t="s">
        <v>19</v>
      </c>
      <c r="F941" s="13" t="s">
        <v>20</v>
      </c>
      <c r="G941" s="13" t="s">
        <v>21</v>
      </c>
      <c r="H941" s="277"/>
      <c r="I941" s="273"/>
      <c r="J941" s="272"/>
    </row>
    <row r="942" s="267" customFormat="1" ht="15.6" spans="1:10">
      <c r="A942" s="273">
        <v>2</v>
      </c>
      <c r="B942" s="17" t="s">
        <v>147</v>
      </c>
      <c r="C942" s="43"/>
      <c r="D942" s="43"/>
      <c r="E942" s="43" t="s">
        <v>680</v>
      </c>
      <c r="F942" s="43"/>
      <c r="G942" s="43"/>
      <c r="H942" s="277"/>
      <c r="I942" s="273"/>
      <c r="J942" s="272"/>
    </row>
    <row r="943" s="267" customFormat="1" ht="15.6" spans="1:10">
      <c r="A943" s="273"/>
      <c r="B943" s="12" t="s">
        <v>6</v>
      </c>
      <c r="C943" s="13" t="s">
        <v>30</v>
      </c>
      <c r="D943" s="13"/>
      <c r="E943" s="13"/>
      <c r="F943" s="13"/>
      <c r="G943" s="273"/>
      <c r="H943" s="277"/>
      <c r="I943" s="273"/>
      <c r="J943" s="272"/>
    </row>
    <row r="944" s="267" customFormat="1" ht="15.6" spans="1:10">
      <c r="A944" s="273"/>
      <c r="B944" s="15" t="s">
        <v>8</v>
      </c>
      <c r="C944" s="13">
        <v>100</v>
      </c>
      <c r="D944" s="13">
        <v>200</v>
      </c>
      <c r="E944" s="13">
        <v>300</v>
      </c>
      <c r="F944" s="13" t="s">
        <v>31</v>
      </c>
      <c r="G944" s="273"/>
      <c r="H944" s="277"/>
      <c r="I944" s="273"/>
      <c r="J944" s="272"/>
    </row>
    <row r="945" s="267" customFormat="1" ht="15.6" spans="1:10">
      <c r="A945" s="273">
        <v>3</v>
      </c>
      <c r="B945" s="17" t="s">
        <v>63</v>
      </c>
      <c r="C945" s="43" t="s">
        <v>680</v>
      </c>
      <c r="D945" s="43"/>
      <c r="E945" s="43"/>
      <c r="F945" s="43"/>
      <c r="G945" s="273"/>
      <c r="H945" s="277"/>
      <c r="I945" s="273"/>
      <c r="J945" s="272"/>
    </row>
    <row r="946" s="267" customFormat="1" ht="15.6" spans="1:10">
      <c r="A946" s="273"/>
      <c r="B946" s="19" t="s">
        <v>6</v>
      </c>
      <c r="C946" s="20" t="s">
        <v>7</v>
      </c>
      <c r="D946" s="20"/>
      <c r="E946" s="20"/>
      <c r="F946" s="273"/>
      <c r="G946" s="273"/>
      <c r="H946" s="277"/>
      <c r="I946" s="273"/>
      <c r="J946" s="272"/>
    </row>
    <row r="947" s="267" customFormat="1" ht="15.6" spans="1:10">
      <c r="A947" s="273"/>
      <c r="B947" s="19"/>
      <c r="C947" s="20"/>
      <c r="D947" s="20"/>
      <c r="E947" s="20"/>
      <c r="F947" s="273"/>
      <c r="G947" s="273"/>
      <c r="H947" s="277"/>
      <c r="I947" s="273"/>
      <c r="J947" s="272"/>
    </row>
    <row r="948" s="267" customFormat="1" ht="15.6" spans="1:10">
      <c r="A948" s="273"/>
      <c r="B948" s="21" t="s">
        <v>8</v>
      </c>
      <c r="C948" s="22" t="s">
        <v>9</v>
      </c>
      <c r="D948" s="22" t="s">
        <v>10</v>
      </c>
      <c r="E948" s="22" t="s">
        <v>11</v>
      </c>
      <c r="F948" s="273"/>
      <c r="G948" s="273"/>
      <c r="H948" s="277"/>
      <c r="I948" s="273"/>
      <c r="J948" s="272"/>
    </row>
    <row r="949" s="267" customFormat="1" ht="15.6" spans="1:10">
      <c r="A949" s="273">
        <v>4</v>
      </c>
      <c r="B949" s="21" t="s">
        <v>33</v>
      </c>
      <c r="C949" s="24" t="s">
        <v>988</v>
      </c>
      <c r="D949" s="24" t="s">
        <v>850</v>
      </c>
      <c r="E949" s="24"/>
      <c r="F949" s="273"/>
      <c r="G949" s="273"/>
      <c r="H949" s="277"/>
      <c r="I949" s="273"/>
      <c r="J949" s="272"/>
    </row>
    <row r="950" s="267" customFormat="1" ht="15.6" spans="1:10">
      <c r="A950" s="273"/>
      <c r="B950" s="25" t="s">
        <v>40</v>
      </c>
      <c r="C950" s="26" t="s">
        <v>46</v>
      </c>
      <c r="D950" s="273"/>
      <c r="E950" s="273"/>
      <c r="F950" s="273"/>
      <c r="G950" s="273"/>
      <c r="H950" s="277"/>
      <c r="I950" s="273"/>
      <c r="J950" s="272"/>
    </row>
    <row r="951" s="267" customFormat="1" ht="15.6" spans="1:10">
      <c r="A951" s="273"/>
      <c r="B951" s="25"/>
      <c r="C951" s="26" t="s">
        <v>47</v>
      </c>
      <c r="D951" s="273"/>
      <c r="E951" s="273"/>
      <c r="F951" s="273"/>
      <c r="G951" s="273"/>
      <c r="H951" s="277"/>
      <c r="I951" s="273"/>
      <c r="J951" s="272"/>
    </row>
    <row r="952" s="267" customFormat="1" ht="15.6" spans="1:10">
      <c r="A952" s="273">
        <v>5</v>
      </c>
      <c r="B952" s="27" t="s">
        <v>48</v>
      </c>
      <c r="C952" s="16" t="s">
        <v>989</v>
      </c>
      <c r="D952" s="273"/>
      <c r="E952" s="273"/>
      <c r="F952" s="273"/>
      <c r="G952" s="273"/>
      <c r="H952" s="277"/>
      <c r="I952" s="273"/>
      <c r="J952" s="272"/>
    </row>
    <row r="953" s="267" customFormat="1" ht="15.6" spans="1:10">
      <c r="A953" s="273"/>
      <c r="B953" s="12" t="s">
        <v>6</v>
      </c>
      <c r="C953" s="26" t="s">
        <v>49</v>
      </c>
      <c r="D953" s="26"/>
      <c r="E953" s="26"/>
      <c r="F953" s="273"/>
      <c r="G953" s="273"/>
      <c r="H953" s="277"/>
      <c r="I953" s="273"/>
      <c r="J953" s="272"/>
    </row>
    <row r="954" s="267" customFormat="1" ht="15.6" spans="1:10">
      <c r="A954" s="273"/>
      <c r="B954" s="15" t="s">
        <v>50</v>
      </c>
      <c r="C954" s="26">
        <v>100</v>
      </c>
      <c r="D954" s="26">
        <v>200</v>
      </c>
      <c r="E954" s="26" t="s">
        <v>51</v>
      </c>
      <c r="F954" s="273"/>
      <c r="G954" s="273"/>
      <c r="H954" s="277"/>
      <c r="I954" s="273"/>
      <c r="J954" s="272"/>
    </row>
    <row r="955" s="267" customFormat="1" ht="15.6" spans="1:10">
      <c r="A955" s="273">
        <v>6</v>
      </c>
      <c r="B955" s="17" t="s">
        <v>52</v>
      </c>
      <c r="C955" s="43" t="s">
        <v>740</v>
      </c>
      <c r="D955" s="43" t="s">
        <v>706</v>
      </c>
      <c r="E955" s="43"/>
      <c r="F955" s="273"/>
      <c r="G955" s="273"/>
      <c r="H955" s="277"/>
      <c r="I955" s="273"/>
      <c r="J955" s="272"/>
    </row>
    <row r="956" s="267" customFormat="1" ht="46.8" spans="1:10">
      <c r="A956" s="273" t="s">
        <v>990</v>
      </c>
      <c r="B956" s="273"/>
      <c r="C956" s="273"/>
      <c r="D956" s="273"/>
      <c r="E956" s="273"/>
      <c r="F956" s="273"/>
      <c r="G956" s="273"/>
      <c r="H956" s="274" t="s">
        <v>991</v>
      </c>
      <c r="I956" s="275" t="s">
        <v>615</v>
      </c>
    </row>
    <row r="957" s="267" customFormat="1" ht="15.6" spans="1:10">
      <c r="A957" s="276" t="s">
        <v>5</v>
      </c>
      <c r="B957" s="12" t="s">
        <v>6</v>
      </c>
      <c r="C957" s="13" t="s">
        <v>15</v>
      </c>
      <c r="D957" s="13"/>
      <c r="E957" s="13"/>
      <c r="F957" s="13"/>
      <c r="G957" s="13"/>
      <c r="H957" s="277"/>
      <c r="I957" s="273"/>
      <c r="J957" s="272"/>
    </row>
    <row r="958" s="267" customFormat="1" ht="15.6" spans="1:10">
      <c r="A958" s="273"/>
      <c r="B958" s="15" t="s">
        <v>16</v>
      </c>
      <c r="C958" s="13" t="s">
        <v>17</v>
      </c>
      <c r="D958" s="13" t="s">
        <v>18</v>
      </c>
      <c r="E958" s="13" t="s">
        <v>19</v>
      </c>
      <c r="F958" s="13" t="s">
        <v>20</v>
      </c>
      <c r="G958" s="13" t="s">
        <v>21</v>
      </c>
      <c r="H958" s="277"/>
      <c r="I958" s="273"/>
      <c r="J958" s="272"/>
    </row>
    <row r="959" s="267" customFormat="1" ht="15.6" spans="1:10">
      <c r="A959" s="273">
        <v>1</v>
      </c>
      <c r="B959" s="17" t="s">
        <v>147</v>
      </c>
      <c r="C959" s="43"/>
      <c r="D959" s="43"/>
      <c r="E959" s="43" t="s">
        <v>680</v>
      </c>
      <c r="F959" s="43"/>
      <c r="G959" s="43"/>
      <c r="H959" s="277"/>
      <c r="I959" s="273"/>
      <c r="J959" s="272"/>
    </row>
    <row r="960" s="267" customFormat="1" ht="15.6" spans="1:10">
      <c r="A960" s="273"/>
      <c r="B960" s="19" t="s">
        <v>6</v>
      </c>
      <c r="C960" s="20" t="s">
        <v>7</v>
      </c>
      <c r="D960" s="20"/>
      <c r="E960" s="20"/>
      <c r="F960" s="273"/>
      <c r="G960" s="273"/>
      <c r="H960" s="277"/>
      <c r="I960" s="273"/>
      <c r="J960" s="272"/>
    </row>
    <row r="961" s="267" customFormat="1" ht="15.6" spans="1:10">
      <c r="A961" s="273"/>
      <c r="B961" s="19"/>
      <c r="C961" s="20"/>
      <c r="D961" s="20"/>
      <c r="E961" s="20"/>
      <c r="F961" s="273"/>
      <c r="G961" s="273"/>
      <c r="H961" s="277"/>
      <c r="I961" s="273"/>
      <c r="J961" s="272"/>
    </row>
    <row r="962" s="267" customFormat="1" ht="15.6" spans="1:10">
      <c r="A962" s="273"/>
      <c r="B962" s="21" t="s">
        <v>8</v>
      </c>
      <c r="C962" s="22" t="s">
        <v>9</v>
      </c>
      <c r="D962" s="22" t="s">
        <v>10</v>
      </c>
      <c r="E962" s="22" t="s">
        <v>11</v>
      </c>
      <c r="F962" s="273"/>
      <c r="G962" s="273"/>
      <c r="H962" s="277"/>
      <c r="I962" s="273"/>
      <c r="J962" s="272"/>
    </row>
    <row r="963" s="267" customFormat="1" ht="15.6" spans="1:10">
      <c r="A963" s="273">
        <v>2</v>
      </c>
      <c r="B963" s="21" t="s">
        <v>628</v>
      </c>
      <c r="C963" s="24" t="s">
        <v>992</v>
      </c>
      <c r="D963" s="24"/>
      <c r="E963" s="24"/>
      <c r="F963" s="273"/>
      <c r="G963" s="273"/>
      <c r="H963" s="277"/>
      <c r="I963" s="273"/>
      <c r="J963" s="272"/>
    </row>
    <row r="964" s="267" customFormat="1" ht="15.6" spans="1:10">
      <c r="A964" s="273">
        <v>3</v>
      </c>
      <c r="B964" s="21" t="s">
        <v>81</v>
      </c>
      <c r="C964" s="24" t="s">
        <v>993</v>
      </c>
      <c r="D964" s="24"/>
      <c r="E964" s="24"/>
      <c r="F964" s="273"/>
      <c r="G964" s="273"/>
      <c r="H964" s="277"/>
      <c r="I964" s="273"/>
      <c r="J964" s="272"/>
    </row>
    <row r="965" s="267" customFormat="1" ht="15.6" spans="1:10">
      <c r="A965" s="273">
        <v>4</v>
      </c>
      <c r="B965" s="21" t="s">
        <v>128</v>
      </c>
      <c r="C965" s="24" t="s">
        <v>994</v>
      </c>
      <c r="D965" s="24"/>
      <c r="E965" s="24"/>
      <c r="F965" s="273"/>
      <c r="G965" s="273"/>
      <c r="H965" s="277"/>
      <c r="I965" s="273"/>
      <c r="J965" s="272"/>
    </row>
    <row r="966" s="267" customFormat="1" ht="15.6" spans="1:10">
      <c r="A966" s="273"/>
      <c r="B966" s="25" t="s">
        <v>40</v>
      </c>
      <c r="C966" s="26" t="s">
        <v>46</v>
      </c>
      <c r="D966" s="273"/>
      <c r="E966" s="273"/>
      <c r="F966" s="273"/>
      <c r="G966" s="273"/>
      <c r="H966" s="277"/>
      <c r="I966" s="273"/>
      <c r="J966" s="272"/>
    </row>
    <row r="967" s="267" customFormat="1" ht="15.6" spans="1:10">
      <c r="A967" s="273"/>
      <c r="B967" s="25"/>
      <c r="C967" s="26" t="s">
        <v>47</v>
      </c>
      <c r="D967" s="273"/>
      <c r="E967" s="273"/>
      <c r="F967" s="273"/>
      <c r="G967" s="273"/>
      <c r="H967" s="277"/>
      <c r="I967" s="273"/>
      <c r="J967" s="272"/>
    </row>
    <row r="968" s="267" customFormat="1" ht="15.6" spans="1:10">
      <c r="A968" s="273">
        <v>5</v>
      </c>
      <c r="B968" s="27" t="s">
        <v>48</v>
      </c>
      <c r="C968" s="16" t="s">
        <v>995</v>
      </c>
      <c r="D968" s="273"/>
      <c r="E968" s="273"/>
      <c r="F968" s="273"/>
      <c r="G968" s="273"/>
      <c r="H968" s="277"/>
      <c r="I968" s="273"/>
      <c r="J968" s="272"/>
    </row>
    <row r="969" s="267" customFormat="1" ht="15.6" spans="1:10">
      <c r="A969" s="273"/>
      <c r="B969" s="12" t="s">
        <v>6</v>
      </c>
      <c r="C969" s="26" t="s">
        <v>49</v>
      </c>
      <c r="D969" s="26"/>
      <c r="E969" s="26"/>
      <c r="F969" s="273"/>
      <c r="G969" s="273"/>
      <c r="H969" s="277"/>
      <c r="I969" s="273"/>
      <c r="J969" s="272"/>
    </row>
    <row r="970" s="267" customFormat="1" ht="15.6" spans="1:10">
      <c r="A970" s="273"/>
      <c r="B970" s="15" t="s">
        <v>50</v>
      </c>
      <c r="C970" s="26">
        <v>100</v>
      </c>
      <c r="D970" s="26">
        <v>200</v>
      </c>
      <c r="E970" s="26" t="s">
        <v>51</v>
      </c>
      <c r="F970" s="273"/>
      <c r="G970" s="273"/>
      <c r="H970" s="277"/>
      <c r="I970" s="273"/>
      <c r="J970" s="272"/>
    </row>
    <row r="971" s="267" customFormat="1" ht="15.6" spans="1:10">
      <c r="A971" s="273">
        <v>6</v>
      </c>
      <c r="B971" s="17" t="s">
        <v>52</v>
      </c>
      <c r="C971" s="43" t="s">
        <v>682</v>
      </c>
      <c r="D971" s="43" t="s">
        <v>680</v>
      </c>
      <c r="E971" s="43"/>
      <c r="F971" s="273"/>
      <c r="G971" s="273"/>
      <c r="H971" s="277"/>
      <c r="I971" s="273"/>
      <c r="J971" s="272"/>
    </row>
    <row r="972" s="267" customFormat="1" ht="46.8" spans="1:10">
      <c r="A972" s="273" t="s">
        <v>996</v>
      </c>
      <c r="B972" s="273"/>
      <c r="C972" s="273"/>
      <c r="D972" s="273"/>
      <c r="E972" s="273"/>
      <c r="F972" s="273"/>
      <c r="G972" s="273"/>
      <c r="H972" s="274" t="s">
        <v>997</v>
      </c>
      <c r="I972" s="275" t="s">
        <v>615</v>
      </c>
    </row>
    <row r="973" s="267" customFormat="1" ht="15.6" spans="1:10">
      <c r="A973" s="276" t="s">
        <v>5</v>
      </c>
      <c r="B973" s="12" t="s">
        <v>6</v>
      </c>
      <c r="C973" s="13" t="s">
        <v>15</v>
      </c>
      <c r="D973" s="13"/>
      <c r="E973" s="13"/>
      <c r="F973" s="13"/>
      <c r="G973" s="13"/>
      <c r="H973" s="277"/>
      <c r="I973" s="273"/>
      <c r="J973" s="272"/>
    </row>
    <row r="974" s="267" customFormat="1" ht="15.6" spans="1:10">
      <c r="A974" s="273"/>
      <c r="B974" s="15" t="s">
        <v>16</v>
      </c>
      <c r="C974" s="13" t="s">
        <v>17</v>
      </c>
      <c r="D974" s="13" t="s">
        <v>18</v>
      </c>
      <c r="E974" s="13" t="s">
        <v>19</v>
      </c>
      <c r="F974" s="13" t="s">
        <v>20</v>
      </c>
      <c r="G974" s="13" t="s">
        <v>21</v>
      </c>
      <c r="H974" s="277"/>
      <c r="I974" s="273"/>
      <c r="J974" s="272"/>
    </row>
    <row r="975" s="267" customFormat="1" ht="15.6" spans="1:10">
      <c r="A975" s="273">
        <v>1</v>
      </c>
      <c r="B975" s="15" t="s">
        <v>58</v>
      </c>
      <c r="C975" s="43"/>
      <c r="D975" s="43" t="s">
        <v>684</v>
      </c>
      <c r="E975" s="43" t="s">
        <v>717</v>
      </c>
      <c r="F975" s="43" t="s">
        <v>680</v>
      </c>
      <c r="G975" s="43"/>
      <c r="H975" s="277"/>
      <c r="I975" s="273"/>
      <c r="J975" s="272"/>
    </row>
    <row r="976" s="267" customFormat="1" ht="15.6" spans="1:10">
      <c r="A976" s="273"/>
      <c r="B976" s="19" t="s">
        <v>6</v>
      </c>
      <c r="C976" s="20" t="s">
        <v>7</v>
      </c>
      <c r="D976" s="20"/>
      <c r="E976" s="20"/>
      <c r="F976" s="273"/>
      <c r="G976" s="273"/>
      <c r="H976" s="277"/>
      <c r="I976" s="273"/>
      <c r="J976" s="272"/>
    </row>
    <row r="977" s="267" customFormat="1" ht="15.6" spans="1:10">
      <c r="A977" s="273"/>
      <c r="B977" s="19"/>
      <c r="C977" s="20"/>
      <c r="D977" s="20"/>
      <c r="E977" s="20"/>
      <c r="F977" s="273"/>
      <c r="G977" s="273"/>
      <c r="H977" s="277"/>
      <c r="I977" s="273"/>
      <c r="J977" s="272"/>
    </row>
    <row r="978" s="267" customFormat="1" ht="15.6" spans="1:10">
      <c r="A978" s="273"/>
      <c r="B978" s="21" t="s">
        <v>8</v>
      </c>
      <c r="C978" s="22" t="s">
        <v>9</v>
      </c>
      <c r="D978" s="22" t="s">
        <v>10</v>
      </c>
      <c r="E978" s="22" t="s">
        <v>11</v>
      </c>
      <c r="F978" s="273"/>
      <c r="G978" s="273"/>
      <c r="H978" s="277"/>
      <c r="I978" s="273"/>
      <c r="J978" s="272"/>
    </row>
    <row r="979" s="267" customFormat="1" ht="15.6" spans="1:10">
      <c r="A979" s="273">
        <v>2</v>
      </c>
      <c r="B979" s="21" t="s">
        <v>628</v>
      </c>
      <c r="C979" s="24" t="s">
        <v>998</v>
      </c>
      <c r="D979" s="24" t="s">
        <v>978</v>
      </c>
      <c r="E979" s="24"/>
      <c r="F979" s="273"/>
      <c r="G979" s="273"/>
      <c r="H979" s="277"/>
      <c r="I979" s="273"/>
      <c r="J979" s="272"/>
    </row>
    <row r="980" s="267" customFormat="1" ht="15.6" spans="1:10">
      <c r="A980" s="273"/>
      <c r="B980" s="25" t="s">
        <v>40</v>
      </c>
      <c r="C980" s="26" t="s">
        <v>46</v>
      </c>
      <c r="D980" s="273"/>
      <c r="E980" s="273"/>
      <c r="F980" s="273"/>
      <c r="G980" s="273"/>
      <c r="H980" s="277"/>
      <c r="I980" s="273"/>
      <c r="J980" s="272"/>
    </row>
    <row r="981" s="267" customFormat="1" ht="15.6" spans="1:10">
      <c r="A981" s="273"/>
      <c r="B981" s="25"/>
      <c r="C981" s="26" t="s">
        <v>47</v>
      </c>
      <c r="D981" s="273"/>
      <c r="E981" s="273"/>
      <c r="F981" s="273"/>
      <c r="G981" s="273"/>
      <c r="H981" s="277"/>
      <c r="I981" s="273"/>
      <c r="J981" s="272"/>
    </row>
    <row r="982" s="267" customFormat="1" ht="15.6" spans="1:10">
      <c r="A982" s="273">
        <v>3</v>
      </c>
      <c r="B982" s="27" t="s">
        <v>73</v>
      </c>
      <c r="C982" s="16" t="s">
        <v>999</v>
      </c>
      <c r="D982" s="273"/>
      <c r="E982" s="273"/>
      <c r="F982" s="273"/>
      <c r="G982" s="273"/>
      <c r="H982" s="277"/>
      <c r="I982" s="273"/>
      <c r="J982" s="272"/>
    </row>
    <row r="983" s="267" customFormat="1" ht="15.6" spans="1:10">
      <c r="A983" s="273">
        <v>4</v>
      </c>
      <c r="B983" s="27" t="s">
        <v>48</v>
      </c>
      <c r="C983" s="16" t="s">
        <v>731</v>
      </c>
      <c r="D983" s="273"/>
      <c r="E983" s="273"/>
      <c r="F983" s="273"/>
      <c r="G983" s="273"/>
      <c r="H983" s="277"/>
      <c r="I983" s="273"/>
      <c r="J983" s="272"/>
    </row>
    <row r="984" s="267" customFormat="1" ht="46.8" spans="1:10">
      <c r="A984" s="273" t="s">
        <v>1000</v>
      </c>
      <c r="B984" s="273"/>
      <c r="C984" s="273"/>
      <c r="D984" s="273"/>
      <c r="E984" s="273"/>
      <c r="F984" s="273"/>
      <c r="G984" s="273"/>
      <c r="H984" s="274" t="s">
        <v>1001</v>
      </c>
      <c r="I984" s="275" t="s">
        <v>615</v>
      </c>
    </row>
    <row r="985" s="267" customFormat="1" ht="15.6" spans="1:10">
      <c r="A985" s="276" t="s">
        <v>5</v>
      </c>
      <c r="B985" s="12" t="s">
        <v>6</v>
      </c>
      <c r="C985" s="13" t="s">
        <v>15</v>
      </c>
      <c r="D985" s="13"/>
      <c r="E985" s="13"/>
      <c r="F985" s="13"/>
      <c r="G985" s="13"/>
      <c r="H985" s="277"/>
      <c r="I985" s="273"/>
      <c r="J985" s="272"/>
    </row>
    <row r="986" s="267" customFormat="1" ht="15.6" spans="1:10">
      <c r="A986" s="273"/>
      <c r="B986" s="15" t="s">
        <v>16</v>
      </c>
      <c r="C986" s="13" t="s">
        <v>17</v>
      </c>
      <c r="D986" s="13" t="s">
        <v>18</v>
      </c>
      <c r="E986" s="13" t="s">
        <v>19</v>
      </c>
      <c r="F986" s="13" t="s">
        <v>20</v>
      </c>
      <c r="G986" s="13" t="s">
        <v>21</v>
      </c>
      <c r="H986" s="277"/>
      <c r="I986" s="273"/>
      <c r="J986" s="272"/>
    </row>
    <row r="987" s="267" customFormat="1" ht="15.6" spans="1:10">
      <c r="A987" s="273">
        <v>1</v>
      </c>
      <c r="B987" s="15" t="s">
        <v>58</v>
      </c>
      <c r="C987" s="43"/>
      <c r="D987" s="43" t="s">
        <v>682</v>
      </c>
      <c r="E987" s="43" t="s">
        <v>1002</v>
      </c>
      <c r="F987" s="43" t="s">
        <v>680</v>
      </c>
      <c r="G987" s="43"/>
      <c r="H987" s="277"/>
      <c r="I987" s="273"/>
      <c r="J987" s="272"/>
    </row>
    <row r="988" s="267" customFormat="1" ht="15.6" spans="1:10">
      <c r="A988" s="273"/>
      <c r="B988" s="19" t="s">
        <v>6</v>
      </c>
      <c r="C988" s="20" t="s">
        <v>7</v>
      </c>
      <c r="D988" s="20"/>
      <c r="E988" s="20"/>
      <c r="F988" s="273"/>
      <c r="G988" s="273"/>
      <c r="H988" s="277"/>
      <c r="I988" s="273"/>
      <c r="J988" s="272"/>
    </row>
    <row r="989" s="267" customFormat="1" ht="15.6" spans="1:10">
      <c r="A989" s="273"/>
      <c r="B989" s="19"/>
      <c r="C989" s="20"/>
      <c r="D989" s="20"/>
      <c r="E989" s="20"/>
      <c r="F989" s="273"/>
      <c r="G989" s="273"/>
      <c r="H989" s="277"/>
      <c r="I989" s="273"/>
      <c r="J989" s="272"/>
    </row>
    <row r="990" s="267" customFormat="1" ht="15.6" spans="1:10">
      <c r="A990" s="273"/>
      <c r="B990" s="21" t="s">
        <v>8</v>
      </c>
      <c r="C990" s="22" t="s">
        <v>9</v>
      </c>
      <c r="D990" s="22" t="s">
        <v>10</v>
      </c>
      <c r="E990" s="22" t="s">
        <v>11</v>
      </c>
      <c r="F990" s="273"/>
      <c r="G990" s="273"/>
      <c r="H990" s="277"/>
      <c r="I990" s="273"/>
      <c r="J990" s="272"/>
    </row>
    <row r="991" s="267" customFormat="1" ht="15.6" spans="1:10">
      <c r="A991" s="273">
        <v>2</v>
      </c>
      <c r="B991" s="21" t="s">
        <v>628</v>
      </c>
      <c r="C991" s="24" t="s">
        <v>1003</v>
      </c>
      <c r="D991" s="24" t="s">
        <v>1004</v>
      </c>
      <c r="E991" s="24"/>
      <c r="F991" s="273"/>
      <c r="G991" s="273"/>
      <c r="H991" s="277"/>
      <c r="I991" s="273"/>
      <c r="J991" s="272"/>
    </row>
    <row r="992" s="267" customFormat="1" ht="15.6" spans="1:10">
      <c r="A992" s="273"/>
      <c r="B992" s="25" t="s">
        <v>40</v>
      </c>
      <c r="C992" s="26" t="s">
        <v>46</v>
      </c>
      <c r="D992" s="273"/>
      <c r="E992" s="273"/>
      <c r="F992" s="273"/>
      <c r="G992" s="273"/>
      <c r="H992" s="277"/>
      <c r="I992" s="273"/>
      <c r="J992" s="272"/>
    </row>
    <row r="993" s="267" customFormat="1" ht="15.6" spans="1:10">
      <c r="A993" s="273"/>
      <c r="B993" s="25"/>
      <c r="C993" s="26" t="s">
        <v>47</v>
      </c>
      <c r="D993" s="273"/>
      <c r="E993" s="273"/>
      <c r="F993" s="273"/>
      <c r="G993" s="273"/>
      <c r="H993" s="277"/>
      <c r="I993" s="273"/>
      <c r="J993" s="272"/>
    </row>
    <row r="994" s="267" customFormat="1" ht="15.6" spans="1:10">
      <c r="A994" s="273">
        <v>3</v>
      </c>
      <c r="B994" s="27" t="s">
        <v>48</v>
      </c>
      <c r="C994" s="16" t="s">
        <v>1005</v>
      </c>
      <c r="D994" s="273"/>
      <c r="E994" s="273"/>
      <c r="F994" s="273"/>
      <c r="G994" s="273"/>
      <c r="H994" s="277"/>
      <c r="I994" s="273"/>
      <c r="J994" s="272"/>
    </row>
    <row r="995" s="267" customFormat="1" ht="46.8" spans="1:10">
      <c r="A995" s="273" t="s">
        <v>1006</v>
      </c>
      <c r="B995" s="273"/>
      <c r="C995" s="273"/>
      <c r="D995" s="273"/>
      <c r="E995" s="273"/>
      <c r="F995" s="273"/>
      <c r="G995" s="273"/>
      <c r="H995" s="274" t="s">
        <v>1007</v>
      </c>
      <c r="I995" s="275" t="s">
        <v>615</v>
      </c>
    </row>
    <row r="996" s="267" customFormat="1" ht="15.6" spans="1:10">
      <c r="A996" s="276" t="s">
        <v>5</v>
      </c>
      <c r="B996" s="12" t="s">
        <v>6</v>
      </c>
      <c r="C996" s="13" t="s">
        <v>15</v>
      </c>
      <c r="D996" s="13"/>
      <c r="E996" s="13"/>
      <c r="F996" s="13"/>
      <c r="G996" s="13"/>
      <c r="H996" s="277"/>
      <c r="I996" s="273"/>
      <c r="J996" s="272"/>
    </row>
    <row r="997" s="267" customFormat="1" ht="15.6" spans="1:10">
      <c r="A997" s="273"/>
      <c r="B997" s="15" t="s">
        <v>16</v>
      </c>
      <c r="C997" s="13" t="s">
        <v>17</v>
      </c>
      <c r="D997" s="13" t="s">
        <v>18</v>
      </c>
      <c r="E997" s="13" t="s">
        <v>19</v>
      </c>
      <c r="F997" s="13" t="s">
        <v>20</v>
      </c>
      <c r="G997" s="13" t="s">
        <v>21</v>
      </c>
      <c r="H997" s="277"/>
      <c r="I997" s="273"/>
      <c r="J997" s="272"/>
    </row>
    <row r="998" s="267" customFormat="1" ht="15.6" spans="1:10">
      <c r="A998" s="273">
        <v>1</v>
      </c>
      <c r="B998" s="15" t="s">
        <v>140</v>
      </c>
      <c r="C998" s="43"/>
      <c r="D998" s="43"/>
      <c r="E998" s="43" t="s">
        <v>678</v>
      </c>
      <c r="F998" s="43"/>
      <c r="G998" s="43"/>
      <c r="H998" s="277"/>
      <c r="I998" s="273"/>
      <c r="J998" s="272"/>
    </row>
    <row r="999" s="267" customFormat="1" ht="15.6" spans="1:10">
      <c r="A999" s="273">
        <v>2</v>
      </c>
      <c r="B999" s="15" t="s">
        <v>115</v>
      </c>
      <c r="C999" s="43"/>
      <c r="D999" s="43"/>
      <c r="E999" s="43" t="s">
        <v>740</v>
      </c>
      <c r="F999" s="43" t="s">
        <v>678</v>
      </c>
      <c r="G999" s="43"/>
      <c r="H999" s="277"/>
      <c r="I999" s="273"/>
      <c r="J999" s="272"/>
    </row>
    <row r="1000" s="267" customFormat="1" ht="15.6" spans="1:10">
      <c r="A1000" s="273"/>
      <c r="B1000" s="12" t="s">
        <v>6</v>
      </c>
      <c r="C1000" s="13" t="s">
        <v>24</v>
      </c>
      <c r="D1000" s="13"/>
      <c r="E1000" s="13"/>
      <c r="F1000" s="13"/>
      <c r="G1000" s="13"/>
      <c r="H1000" s="277"/>
      <c r="I1000" s="273"/>
      <c r="J1000" s="272"/>
    </row>
    <row r="1001" s="267" customFormat="1" ht="15.6" spans="1:10">
      <c r="A1001" s="273"/>
      <c r="B1001" s="15" t="s">
        <v>16</v>
      </c>
      <c r="C1001" s="13" t="s">
        <v>17</v>
      </c>
      <c r="D1001" s="13" t="s">
        <v>18</v>
      </c>
      <c r="E1001" s="13" t="s">
        <v>19</v>
      </c>
      <c r="F1001" s="13" t="s">
        <v>20</v>
      </c>
      <c r="G1001" s="13" t="s">
        <v>21</v>
      </c>
      <c r="H1001" s="277"/>
      <c r="I1001" s="273"/>
      <c r="J1001" s="272"/>
    </row>
    <row r="1002" s="267" customFormat="1" ht="15.6" spans="1:10">
      <c r="A1002" s="273">
        <v>3</v>
      </c>
      <c r="B1002" s="17" t="s">
        <v>61</v>
      </c>
      <c r="C1002" s="43" t="s">
        <v>682</v>
      </c>
      <c r="D1002" s="43"/>
      <c r="E1002" s="43"/>
      <c r="F1002" s="43"/>
      <c r="G1002" s="43"/>
      <c r="H1002" s="277"/>
      <c r="I1002" s="273"/>
      <c r="J1002" s="272"/>
    </row>
    <row r="1003" s="267" customFormat="1" ht="15.6" spans="1:10">
      <c r="A1003" s="273">
        <v>4</v>
      </c>
      <c r="B1003" s="17" t="s">
        <v>211</v>
      </c>
      <c r="C1003" s="43"/>
      <c r="D1003" s="43"/>
      <c r="E1003" s="43"/>
      <c r="F1003" s="43" t="s">
        <v>680</v>
      </c>
      <c r="G1003" s="43"/>
      <c r="H1003" s="277"/>
      <c r="I1003" s="273"/>
      <c r="J1003" s="272"/>
    </row>
    <row r="1004" s="267" customFormat="1" ht="15.6" spans="1:10">
      <c r="A1004" s="273">
        <v>5</v>
      </c>
      <c r="B1004" s="17" t="s">
        <v>187</v>
      </c>
      <c r="C1004" s="43"/>
      <c r="D1004" s="43"/>
      <c r="E1004" s="43" t="s">
        <v>680</v>
      </c>
      <c r="F1004" s="43"/>
      <c r="G1004" s="43"/>
      <c r="H1004" s="277"/>
      <c r="I1004" s="273"/>
      <c r="J1004" s="272"/>
    </row>
    <row r="1005" s="267" customFormat="1" ht="15.6" spans="1:10">
      <c r="A1005" s="273"/>
      <c r="B1005" s="12" t="s">
        <v>6</v>
      </c>
      <c r="C1005" s="13" t="s">
        <v>30</v>
      </c>
      <c r="D1005" s="13"/>
      <c r="E1005" s="13"/>
      <c r="F1005" s="13"/>
      <c r="G1005" s="273"/>
      <c r="H1005" s="277"/>
      <c r="I1005" s="273"/>
      <c r="J1005" s="272"/>
    </row>
    <row r="1006" s="267" customFormat="1" ht="15.6" spans="1:10">
      <c r="A1006" s="273"/>
      <c r="B1006" s="15" t="s">
        <v>8</v>
      </c>
      <c r="C1006" s="13">
        <v>100</v>
      </c>
      <c r="D1006" s="13">
        <v>200</v>
      </c>
      <c r="E1006" s="13">
        <v>300</v>
      </c>
      <c r="F1006" s="13" t="s">
        <v>31</v>
      </c>
      <c r="G1006" s="273"/>
      <c r="H1006" s="277"/>
      <c r="I1006" s="273"/>
      <c r="J1006" s="272"/>
    </row>
    <row r="1007" s="267" customFormat="1" ht="15.6" spans="1:10">
      <c r="A1007" s="273">
        <v>6</v>
      </c>
      <c r="B1007" s="17" t="s">
        <v>32</v>
      </c>
      <c r="C1007" s="43"/>
      <c r="D1007" s="43"/>
      <c r="E1007" s="43"/>
      <c r="F1007" s="43" t="s">
        <v>708</v>
      </c>
      <c r="G1007" s="273"/>
      <c r="H1007" s="277"/>
      <c r="I1007" s="273"/>
      <c r="J1007" s="272"/>
    </row>
    <row r="1008" s="267" customFormat="1" ht="15.6" spans="1:10">
      <c r="A1008" s="273">
        <v>7</v>
      </c>
      <c r="B1008" s="17" t="s">
        <v>128</v>
      </c>
      <c r="C1008" s="43" t="s">
        <v>680</v>
      </c>
      <c r="D1008" s="43"/>
      <c r="E1008" s="43"/>
      <c r="F1008" s="43"/>
      <c r="G1008" s="273"/>
      <c r="H1008" s="277"/>
      <c r="I1008" s="273"/>
      <c r="J1008" s="272"/>
    </row>
    <row r="1009" s="267" customFormat="1" ht="15.6" spans="1:10">
      <c r="A1009" s="273">
        <v>8</v>
      </c>
      <c r="B1009" s="17" t="s">
        <v>1008</v>
      </c>
      <c r="C1009" s="43" t="s">
        <v>679</v>
      </c>
      <c r="D1009" s="43"/>
      <c r="E1009" s="43"/>
      <c r="F1009" s="43"/>
      <c r="G1009" s="273"/>
      <c r="H1009" s="277"/>
      <c r="I1009" s="273"/>
      <c r="J1009" s="272"/>
    </row>
    <row r="1010" s="267" customFormat="1" ht="15.6" spans="1:10">
      <c r="A1010" s="273"/>
      <c r="B1010" s="12" t="s">
        <v>6</v>
      </c>
      <c r="C1010" s="13" t="s">
        <v>35</v>
      </c>
      <c r="D1010" s="13"/>
      <c r="E1010" s="13"/>
      <c r="F1010" s="13"/>
      <c r="G1010" s="273"/>
      <c r="H1010" s="277"/>
      <c r="I1010" s="273"/>
      <c r="J1010" s="272"/>
    </row>
    <row r="1011" s="267" customFormat="1" ht="15.6" spans="1:10">
      <c r="A1011" s="273"/>
      <c r="B1011" s="15" t="s">
        <v>8</v>
      </c>
      <c r="C1011" s="13">
        <v>100</v>
      </c>
      <c r="D1011" s="13">
        <v>200</v>
      </c>
      <c r="E1011" s="13">
        <v>300</v>
      </c>
      <c r="F1011" s="13" t="s">
        <v>31</v>
      </c>
      <c r="G1011" s="273"/>
      <c r="H1011" s="277"/>
      <c r="I1011" s="273"/>
      <c r="J1011" s="272"/>
    </row>
    <row r="1012" s="267" customFormat="1" ht="15.6" spans="1:10">
      <c r="A1012" s="273">
        <v>9</v>
      </c>
      <c r="B1012" s="17" t="s">
        <v>68</v>
      </c>
      <c r="C1012" s="43"/>
      <c r="D1012" s="43"/>
      <c r="E1012" s="43"/>
      <c r="F1012" s="43" t="s">
        <v>684</v>
      </c>
      <c r="G1012" s="273"/>
      <c r="H1012" s="277"/>
      <c r="I1012" s="273"/>
      <c r="J1012" s="272"/>
    </row>
    <row r="1013" s="267" customFormat="1" ht="15.6" spans="1:10">
      <c r="A1013" s="273"/>
      <c r="B1013" s="19" t="s">
        <v>6</v>
      </c>
      <c r="C1013" s="20" t="s">
        <v>7</v>
      </c>
      <c r="D1013" s="20"/>
      <c r="E1013" s="20"/>
      <c r="F1013" s="273"/>
      <c r="G1013" s="273"/>
      <c r="H1013" s="277"/>
      <c r="I1013" s="273"/>
      <c r="J1013" s="272"/>
    </row>
    <row r="1014" s="267" customFormat="1" ht="15.6" spans="1:10">
      <c r="A1014" s="273"/>
      <c r="B1014" s="19"/>
      <c r="C1014" s="20"/>
      <c r="D1014" s="20"/>
      <c r="E1014" s="20"/>
      <c r="F1014" s="273"/>
      <c r="G1014" s="273"/>
      <c r="H1014" s="277"/>
      <c r="I1014" s="273"/>
      <c r="J1014" s="272"/>
    </row>
    <row r="1015" s="267" customFormat="1" ht="15.6" spans="1:10">
      <c r="A1015" s="273"/>
      <c r="B1015" s="21" t="s">
        <v>8</v>
      </c>
      <c r="C1015" s="22" t="s">
        <v>9</v>
      </c>
      <c r="D1015" s="22" t="s">
        <v>10</v>
      </c>
      <c r="E1015" s="22" t="s">
        <v>11</v>
      </c>
      <c r="F1015" s="273"/>
      <c r="G1015" s="273"/>
      <c r="H1015" s="277"/>
      <c r="I1015" s="273"/>
      <c r="J1015" s="272"/>
    </row>
    <row r="1016" s="267" customFormat="1" ht="15.6" spans="1:10">
      <c r="A1016" s="273">
        <v>10</v>
      </c>
      <c r="B1016" s="21" t="s">
        <v>33</v>
      </c>
      <c r="C1016" s="24" t="s">
        <v>1009</v>
      </c>
      <c r="D1016" s="24" t="s">
        <v>1010</v>
      </c>
      <c r="E1016" s="24"/>
      <c r="F1016" s="273"/>
      <c r="G1016" s="273"/>
      <c r="H1016" s="277"/>
      <c r="I1016" s="273"/>
      <c r="J1016" s="272"/>
    </row>
    <row r="1017" s="267" customFormat="1" ht="15.6" spans="1:10">
      <c r="A1017" s="273">
        <v>11</v>
      </c>
      <c r="B1017" s="21" t="s">
        <v>349</v>
      </c>
      <c r="C1017" s="24"/>
      <c r="D1017" s="24" t="s">
        <v>1011</v>
      </c>
      <c r="E1017" s="24"/>
      <c r="F1017" s="273"/>
      <c r="G1017" s="273"/>
      <c r="H1017" s="277"/>
      <c r="I1017" s="273"/>
      <c r="J1017" s="272"/>
    </row>
    <row r="1018" s="267" customFormat="1" ht="15.6" spans="1:10">
      <c r="A1018" s="273"/>
      <c r="B1018" s="25" t="s">
        <v>40</v>
      </c>
      <c r="C1018" s="26" t="s">
        <v>46</v>
      </c>
      <c r="D1018" s="273"/>
      <c r="E1018" s="273"/>
      <c r="F1018" s="273"/>
      <c r="G1018" s="273"/>
      <c r="H1018" s="277"/>
      <c r="I1018" s="273"/>
      <c r="J1018" s="272"/>
    </row>
    <row r="1019" s="267" customFormat="1" ht="15.6" spans="1:10">
      <c r="A1019" s="273"/>
      <c r="B1019" s="25"/>
      <c r="C1019" s="26" t="s">
        <v>47</v>
      </c>
      <c r="D1019" s="273"/>
      <c r="E1019" s="273"/>
      <c r="F1019" s="273"/>
      <c r="G1019" s="273"/>
      <c r="H1019" s="277"/>
      <c r="I1019" s="273"/>
      <c r="J1019" s="272"/>
    </row>
    <row r="1020" s="267" customFormat="1" ht="15.6" spans="1:10">
      <c r="A1020" s="273">
        <v>12</v>
      </c>
      <c r="B1020" s="27" t="s">
        <v>112</v>
      </c>
      <c r="C1020" s="16" t="s">
        <v>1012</v>
      </c>
      <c r="D1020" s="273"/>
      <c r="E1020" s="273"/>
      <c r="F1020" s="273"/>
      <c r="G1020" s="273"/>
      <c r="H1020" s="277"/>
      <c r="I1020" s="273"/>
      <c r="J1020" s="272"/>
    </row>
    <row r="1021" s="267" customFormat="1" ht="15.6" spans="1:10">
      <c r="A1021" s="273">
        <v>13</v>
      </c>
      <c r="B1021" s="27" t="s">
        <v>48</v>
      </c>
      <c r="C1021" s="16">
        <v>628.1</v>
      </c>
      <c r="D1021" s="273"/>
      <c r="E1021" s="273"/>
      <c r="F1021" s="273"/>
      <c r="G1021" s="273"/>
      <c r="H1021" s="277"/>
      <c r="I1021" s="273"/>
      <c r="J1021" s="272"/>
    </row>
    <row r="1022" s="267" customFormat="1" ht="15.6" spans="1:10">
      <c r="A1022" s="273"/>
      <c r="B1022" s="12" t="s">
        <v>6</v>
      </c>
      <c r="C1022" s="26" t="s">
        <v>49</v>
      </c>
      <c r="D1022" s="26"/>
      <c r="E1022" s="26"/>
      <c r="F1022" s="273"/>
      <c r="G1022" s="273"/>
      <c r="H1022" s="277"/>
      <c r="I1022" s="273"/>
      <c r="J1022" s="272"/>
    </row>
    <row r="1023" s="267" customFormat="1" ht="15.6" spans="1:10">
      <c r="A1023" s="273"/>
      <c r="B1023" s="15" t="s">
        <v>50</v>
      </c>
      <c r="C1023" s="26">
        <v>100</v>
      </c>
      <c r="D1023" s="26">
        <v>200</v>
      </c>
      <c r="E1023" s="26" t="s">
        <v>51</v>
      </c>
      <c r="F1023" s="273"/>
      <c r="G1023" s="273"/>
      <c r="H1023" s="277"/>
      <c r="I1023" s="273"/>
      <c r="J1023" s="272"/>
    </row>
    <row r="1024" s="267" customFormat="1" ht="15.6" spans="1:10">
      <c r="A1024" s="273">
        <v>14</v>
      </c>
      <c r="B1024" s="17" t="s">
        <v>52</v>
      </c>
      <c r="C1024" s="43" t="s">
        <v>716</v>
      </c>
      <c r="D1024" s="43" t="s">
        <v>684</v>
      </c>
      <c r="E1024" s="43"/>
      <c r="F1024" s="273"/>
      <c r="G1024" s="273"/>
      <c r="H1024" s="277"/>
      <c r="I1024" s="273"/>
      <c r="J1024" s="272"/>
    </row>
    <row r="1025" s="267" customFormat="1" ht="15.6" spans="1:10">
      <c r="A1025" s="273">
        <v>15</v>
      </c>
      <c r="B1025" s="17" t="s">
        <v>55</v>
      </c>
      <c r="C1025" s="43"/>
      <c r="D1025" s="43" t="s">
        <v>679</v>
      </c>
      <c r="E1025" s="43" t="s">
        <v>680</v>
      </c>
      <c r="F1025" s="273"/>
      <c r="G1025" s="273"/>
      <c r="H1025" s="277"/>
      <c r="I1025" s="273"/>
      <c r="J1025" s="272"/>
    </row>
    <row r="1026" s="267" customFormat="1" ht="46.8" spans="1:10">
      <c r="A1026" s="273" t="s">
        <v>1013</v>
      </c>
      <c r="B1026" s="273"/>
      <c r="C1026" s="273"/>
      <c r="D1026" s="273"/>
      <c r="E1026" s="273"/>
      <c r="F1026" s="273"/>
      <c r="G1026" s="273"/>
      <c r="H1026" s="274" t="s">
        <v>1014</v>
      </c>
      <c r="I1026" s="275" t="s">
        <v>615</v>
      </c>
    </row>
    <row r="1027" s="267" customFormat="1" ht="15.6" spans="1:10">
      <c r="A1027" s="276" t="s">
        <v>5</v>
      </c>
      <c r="B1027" s="12" t="s">
        <v>6</v>
      </c>
      <c r="C1027" s="13" t="s">
        <v>24</v>
      </c>
      <c r="D1027" s="13"/>
      <c r="E1027" s="13"/>
      <c r="F1027" s="13"/>
      <c r="G1027" s="13"/>
      <c r="H1027" s="277"/>
      <c r="I1027" s="273"/>
      <c r="J1027" s="272"/>
    </row>
    <row r="1028" s="267" customFormat="1" ht="15.6" spans="1:10">
      <c r="A1028" s="273"/>
      <c r="B1028" s="15" t="s">
        <v>16</v>
      </c>
      <c r="C1028" s="13" t="s">
        <v>17</v>
      </c>
      <c r="D1028" s="13" t="s">
        <v>18</v>
      </c>
      <c r="E1028" s="13" t="s">
        <v>19</v>
      </c>
      <c r="F1028" s="13" t="s">
        <v>20</v>
      </c>
      <c r="G1028" s="13" t="s">
        <v>21</v>
      </c>
      <c r="H1028" s="277"/>
      <c r="I1028" s="273"/>
      <c r="J1028" s="272"/>
    </row>
    <row r="1029" s="267" customFormat="1" ht="15.6" spans="1:10">
      <c r="A1029" s="273">
        <v>1</v>
      </c>
      <c r="B1029" s="21" t="s">
        <v>628</v>
      </c>
      <c r="C1029" s="43"/>
      <c r="D1029" s="43"/>
      <c r="E1029" s="43"/>
      <c r="F1029" s="43"/>
      <c r="G1029" s="43"/>
      <c r="H1029" s="277"/>
      <c r="I1029" s="273"/>
      <c r="J1029" s="272"/>
    </row>
    <row r="1030" s="267" customFormat="1" ht="15.6" spans="1:10">
      <c r="A1030" s="273">
        <v>2</v>
      </c>
      <c r="B1030" s="21" t="s">
        <v>59</v>
      </c>
      <c r="C1030" s="43"/>
      <c r="D1030" s="43"/>
      <c r="E1030" s="43"/>
      <c r="F1030" s="43"/>
      <c r="G1030" s="43"/>
      <c r="H1030" s="277"/>
      <c r="I1030" s="273"/>
      <c r="J1030" s="272"/>
    </row>
    <row r="1031" s="267" customFormat="1" ht="15.6" spans="1:10">
      <c r="A1031" s="273"/>
      <c r="B1031" s="19" t="s">
        <v>6</v>
      </c>
      <c r="C1031" s="20" t="s">
        <v>7</v>
      </c>
      <c r="D1031" s="20"/>
      <c r="E1031" s="20"/>
      <c r="F1031" s="273"/>
      <c r="G1031" s="273"/>
      <c r="H1031" s="277"/>
      <c r="I1031" s="273"/>
      <c r="J1031" s="272"/>
    </row>
    <row r="1032" s="267" customFormat="1" ht="15.6" spans="1:10">
      <c r="A1032" s="273"/>
      <c r="B1032" s="19"/>
      <c r="C1032" s="20"/>
      <c r="D1032" s="20"/>
      <c r="E1032" s="20"/>
      <c r="F1032" s="273"/>
      <c r="G1032" s="273"/>
      <c r="H1032" s="277"/>
      <c r="I1032" s="273"/>
      <c r="J1032" s="272"/>
    </row>
    <row r="1033" s="267" customFormat="1" ht="15.6" spans="1:10">
      <c r="A1033" s="273"/>
      <c r="B1033" s="21" t="s">
        <v>8</v>
      </c>
      <c r="C1033" s="22" t="s">
        <v>9</v>
      </c>
      <c r="D1033" s="22" t="s">
        <v>10</v>
      </c>
      <c r="E1033" s="22" t="s">
        <v>11</v>
      </c>
      <c r="F1033" s="273"/>
      <c r="G1033" s="273"/>
      <c r="H1033" s="277"/>
      <c r="I1033" s="273"/>
      <c r="J1033" s="272"/>
    </row>
    <row r="1034" s="267" customFormat="1" ht="15.6" spans="1:10">
      <c r="A1034" s="273">
        <v>3</v>
      </c>
      <c r="B1034" s="21" t="s">
        <v>628</v>
      </c>
      <c r="C1034" s="24">
        <v>527.5</v>
      </c>
      <c r="D1034" s="24" t="s">
        <v>1015</v>
      </c>
      <c r="E1034" s="24"/>
      <c r="F1034" s="273"/>
      <c r="G1034" s="273"/>
      <c r="H1034" s="277"/>
      <c r="I1034" s="273"/>
      <c r="J1034" s="272"/>
    </row>
    <row r="1035" s="267" customFormat="1" ht="15.6" spans="1:10">
      <c r="A1035" s="273">
        <v>4</v>
      </c>
      <c r="B1035" s="21" t="s">
        <v>59</v>
      </c>
      <c r="C1035" s="24"/>
      <c r="D1035" s="24">
        <v>55</v>
      </c>
      <c r="E1035" s="24"/>
      <c r="F1035" s="273"/>
      <c r="G1035" s="273"/>
      <c r="H1035" s="277"/>
      <c r="I1035" s="273"/>
      <c r="J1035" s="272"/>
    </row>
    <row r="1036" s="267" customFormat="1" ht="15.6" spans="1:10">
      <c r="A1036" s="273"/>
      <c r="B1036" s="25" t="s">
        <v>40</v>
      </c>
      <c r="C1036" s="26" t="s">
        <v>46</v>
      </c>
      <c r="D1036" s="273"/>
      <c r="E1036" s="273"/>
      <c r="F1036" s="273"/>
      <c r="G1036" s="273"/>
      <c r="H1036" s="277"/>
      <c r="I1036" s="273"/>
      <c r="J1036" s="272"/>
    </row>
    <row r="1037" s="267" customFormat="1" ht="15.6" spans="1:10">
      <c r="A1037" s="273"/>
      <c r="B1037" s="25"/>
      <c r="C1037" s="26" t="s">
        <v>47</v>
      </c>
      <c r="D1037" s="273"/>
      <c r="E1037" s="273"/>
      <c r="F1037" s="273"/>
      <c r="G1037" s="273"/>
      <c r="H1037" s="277"/>
      <c r="I1037" s="273"/>
      <c r="J1037" s="272"/>
    </row>
    <row r="1038" s="267" customFormat="1" ht="15.6" spans="1:10">
      <c r="A1038" s="273">
        <v>5</v>
      </c>
      <c r="B1038" s="27" t="s">
        <v>48</v>
      </c>
      <c r="C1038" s="16" t="s">
        <v>1016</v>
      </c>
      <c r="D1038" s="273"/>
      <c r="E1038" s="273"/>
      <c r="F1038" s="273"/>
      <c r="G1038" s="273"/>
      <c r="H1038" s="277"/>
      <c r="I1038" s="273"/>
      <c r="J1038" s="272"/>
    </row>
    <row r="1039" s="267" customFormat="1" ht="15.6" spans="1:10">
      <c r="A1039" s="273"/>
      <c r="B1039" s="12" t="s">
        <v>6</v>
      </c>
      <c r="C1039" s="26" t="s">
        <v>49</v>
      </c>
      <c r="D1039" s="26"/>
      <c r="E1039" s="26"/>
      <c r="F1039" s="273"/>
      <c r="G1039" s="273"/>
      <c r="H1039" s="277"/>
      <c r="I1039" s="273"/>
      <c r="J1039" s="272"/>
    </row>
    <row r="1040" s="267" customFormat="1" ht="15.6" spans="1:10">
      <c r="A1040" s="273">
        <v>6</v>
      </c>
      <c r="B1040" s="15" t="s">
        <v>50</v>
      </c>
      <c r="C1040" s="26">
        <v>100</v>
      </c>
      <c r="D1040" s="26">
        <v>200</v>
      </c>
      <c r="E1040" s="26" t="s">
        <v>51</v>
      </c>
      <c r="F1040" s="273"/>
      <c r="G1040" s="273"/>
      <c r="H1040" s="277"/>
      <c r="I1040" s="273"/>
      <c r="J1040" s="272"/>
    </row>
    <row r="1041" s="267" customFormat="1" ht="46.8" spans="1:10">
      <c r="A1041" s="273" t="s">
        <v>1017</v>
      </c>
      <c r="B1041" s="273"/>
      <c r="C1041" s="273"/>
      <c r="D1041" s="273"/>
      <c r="E1041" s="273"/>
      <c r="F1041" s="273"/>
      <c r="G1041" s="273"/>
      <c r="H1041" s="274" t="s">
        <v>1018</v>
      </c>
      <c r="I1041" s="275" t="s">
        <v>615</v>
      </c>
    </row>
    <row r="1042" s="267" customFormat="1" ht="15.6" spans="1:10">
      <c r="A1042" s="276" t="s">
        <v>5</v>
      </c>
      <c r="B1042" s="12" t="s">
        <v>6</v>
      </c>
      <c r="C1042" s="13" t="s">
        <v>35</v>
      </c>
      <c r="D1042" s="13"/>
      <c r="E1042" s="13"/>
      <c r="F1042" s="13"/>
      <c r="G1042" s="273"/>
      <c r="H1042" s="277"/>
      <c r="I1042" s="273"/>
      <c r="J1042" s="272"/>
    </row>
    <row r="1043" s="267" customFormat="1" ht="15.6" spans="1:10">
      <c r="A1043" s="273"/>
      <c r="B1043" s="15" t="s">
        <v>8</v>
      </c>
      <c r="C1043" s="13">
        <v>100</v>
      </c>
      <c r="D1043" s="13">
        <v>200</v>
      </c>
      <c r="E1043" s="13">
        <v>300</v>
      </c>
      <c r="F1043" s="13" t="s">
        <v>31</v>
      </c>
      <c r="G1043" s="273"/>
      <c r="H1043" s="277"/>
      <c r="I1043" s="273"/>
      <c r="J1043" s="272"/>
    </row>
    <row r="1044" s="267" customFormat="1" ht="15.6" spans="1:10">
      <c r="A1044" s="273"/>
      <c r="B1044" s="17" t="s">
        <v>68</v>
      </c>
      <c r="C1044" s="43" t="s">
        <v>787</v>
      </c>
      <c r="D1044" s="43" t="s">
        <v>787</v>
      </c>
      <c r="E1044" s="43" t="s">
        <v>787</v>
      </c>
      <c r="F1044" s="43" t="s">
        <v>1019</v>
      </c>
      <c r="G1044" s="273"/>
      <c r="H1044" s="277"/>
      <c r="I1044" s="273"/>
      <c r="J1044" s="272"/>
    </row>
    <row r="1045" s="267" customFormat="1" ht="15.6" spans="1:10">
      <c r="A1045" s="273"/>
      <c r="B1045" s="25" t="s">
        <v>40</v>
      </c>
      <c r="C1045" s="26" t="s">
        <v>46</v>
      </c>
      <c r="D1045" s="273"/>
      <c r="E1045" s="273"/>
      <c r="F1045" s="273"/>
      <c r="G1045" s="273"/>
      <c r="H1045" s="277"/>
      <c r="I1045" s="273"/>
      <c r="J1045" s="272"/>
    </row>
    <row r="1046" s="267" customFormat="1" ht="15.6" spans="1:10">
      <c r="A1046" s="273"/>
      <c r="B1046" s="25"/>
      <c r="C1046" s="26" t="s">
        <v>47</v>
      </c>
      <c r="D1046" s="273"/>
      <c r="E1046" s="273"/>
      <c r="F1046" s="273"/>
      <c r="G1046" s="273"/>
      <c r="H1046" s="277"/>
      <c r="I1046" s="273"/>
      <c r="J1046" s="272"/>
    </row>
    <row r="1047" s="267" customFormat="1" ht="15.6" spans="1:10">
      <c r="A1047" s="273"/>
      <c r="B1047" s="27" t="s">
        <v>112</v>
      </c>
      <c r="C1047" s="16" t="s">
        <v>1020</v>
      </c>
      <c r="D1047" s="273"/>
      <c r="E1047" s="273"/>
      <c r="F1047" s="273"/>
      <c r="G1047" s="273"/>
      <c r="H1047" s="277"/>
      <c r="I1047" s="273"/>
      <c r="J1047" s="272"/>
    </row>
    <row r="1048" s="267" customFormat="1" ht="46.8" spans="1:10">
      <c r="A1048" s="273" t="s">
        <v>1021</v>
      </c>
      <c r="B1048" s="273"/>
      <c r="C1048" s="273"/>
      <c r="D1048" s="273"/>
      <c r="E1048" s="273"/>
      <c r="F1048" s="273"/>
      <c r="G1048" s="273"/>
      <c r="H1048" s="274" t="s">
        <v>1022</v>
      </c>
      <c r="I1048" s="275" t="s">
        <v>615</v>
      </c>
    </row>
    <row r="1049" s="267" customFormat="1" ht="15.6" spans="1:10">
      <c r="A1049" s="276" t="s">
        <v>5</v>
      </c>
      <c r="B1049" s="12" t="s">
        <v>6</v>
      </c>
      <c r="C1049" s="13" t="s">
        <v>15</v>
      </c>
      <c r="D1049" s="13"/>
      <c r="E1049" s="13"/>
      <c r="F1049" s="13"/>
      <c r="G1049" s="13"/>
      <c r="H1049" s="277"/>
      <c r="I1049" s="273"/>
      <c r="J1049" s="272"/>
    </row>
    <row r="1050" s="267" customFormat="1" ht="15.6" spans="1:10">
      <c r="A1050" s="273"/>
      <c r="B1050" s="15" t="s">
        <v>16</v>
      </c>
      <c r="C1050" s="13" t="s">
        <v>17</v>
      </c>
      <c r="D1050" s="13" t="s">
        <v>18</v>
      </c>
      <c r="E1050" s="13" t="s">
        <v>19</v>
      </c>
      <c r="F1050" s="13" t="s">
        <v>20</v>
      </c>
      <c r="G1050" s="13" t="s">
        <v>21</v>
      </c>
      <c r="H1050" s="277"/>
      <c r="I1050" s="273"/>
      <c r="J1050" s="272"/>
    </row>
    <row r="1051" s="267" customFormat="1" ht="15.6" spans="1:10">
      <c r="A1051" s="273">
        <v>1</v>
      </c>
      <c r="B1051" s="15" t="s">
        <v>115</v>
      </c>
      <c r="C1051" s="43"/>
      <c r="D1051" s="43"/>
      <c r="E1051" s="43" t="s">
        <v>680</v>
      </c>
      <c r="F1051" s="43"/>
      <c r="G1051" s="43"/>
      <c r="H1051" s="277"/>
      <c r="I1051" s="273"/>
      <c r="J1051" s="272"/>
    </row>
    <row r="1052" s="267" customFormat="1" ht="15.6" spans="1:10">
      <c r="A1052" s="273">
        <v>2</v>
      </c>
      <c r="B1052" s="15" t="s">
        <v>60</v>
      </c>
      <c r="C1052" s="43" t="s">
        <v>680</v>
      </c>
      <c r="D1052" s="43"/>
      <c r="E1052" s="43"/>
      <c r="F1052" s="43"/>
      <c r="G1052" s="43"/>
      <c r="H1052" s="277"/>
      <c r="I1052" s="273"/>
      <c r="J1052" s="272"/>
    </row>
    <row r="1053" s="267" customFormat="1" ht="15.6" spans="1:10">
      <c r="A1053" s="273"/>
      <c r="B1053" s="12" t="s">
        <v>6</v>
      </c>
      <c r="C1053" s="13" t="s">
        <v>24</v>
      </c>
      <c r="D1053" s="13"/>
      <c r="E1053" s="13"/>
      <c r="F1053" s="13"/>
      <c r="G1053" s="13"/>
      <c r="H1053" s="277"/>
      <c r="I1053" s="273"/>
      <c r="J1053" s="272"/>
    </row>
    <row r="1054" s="267" customFormat="1" ht="15.6" spans="1:10">
      <c r="A1054" s="273"/>
      <c r="B1054" s="15" t="s">
        <v>16</v>
      </c>
      <c r="C1054" s="13" t="s">
        <v>17</v>
      </c>
      <c r="D1054" s="13" t="s">
        <v>18</v>
      </c>
      <c r="E1054" s="13" t="s">
        <v>19</v>
      </c>
      <c r="F1054" s="13" t="s">
        <v>20</v>
      </c>
      <c r="G1054" s="13" t="s">
        <v>21</v>
      </c>
      <c r="H1054" s="277"/>
      <c r="I1054" s="273"/>
      <c r="J1054" s="272"/>
    </row>
    <row r="1055" s="267" customFormat="1" ht="15.6" spans="1:10">
      <c r="A1055" s="273">
        <v>3</v>
      </c>
      <c r="B1055" s="17" t="s">
        <v>124</v>
      </c>
      <c r="C1055" s="43"/>
      <c r="D1055" s="43" t="s">
        <v>680</v>
      </c>
      <c r="E1055" s="43" t="s">
        <v>683</v>
      </c>
      <c r="F1055" s="43"/>
      <c r="G1055" s="43"/>
      <c r="H1055" s="277"/>
      <c r="I1055" s="273"/>
      <c r="J1055" s="272"/>
    </row>
    <row r="1056" s="267" customFormat="1" ht="15.6" spans="1:10">
      <c r="A1056" s="273"/>
      <c r="B1056" s="12" t="s">
        <v>6</v>
      </c>
      <c r="C1056" s="13" t="s">
        <v>30</v>
      </c>
      <c r="D1056" s="13"/>
      <c r="E1056" s="13"/>
      <c r="F1056" s="13"/>
      <c r="G1056" s="273"/>
      <c r="H1056" s="277"/>
      <c r="I1056" s="273"/>
      <c r="J1056" s="272"/>
    </row>
    <row r="1057" s="267" customFormat="1" ht="15.6" spans="1:10">
      <c r="A1057" s="273"/>
      <c r="B1057" s="15" t="s">
        <v>8</v>
      </c>
      <c r="C1057" s="13">
        <v>100</v>
      </c>
      <c r="D1057" s="13">
        <v>200</v>
      </c>
      <c r="E1057" s="13">
        <v>300</v>
      </c>
      <c r="F1057" s="13" t="s">
        <v>31</v>
      </c>
      <c r="G1057" s="273"/>
      <c r="H1057" s="277"/>
      <c r="I1057" s="273"/>
      <c r="J1057" s="272"/>
    </row>
    <row r="1058" s="267" customFormat="1" ht="15.6" spans="1:10">
      <c r="A1058" s="273">
        <v>4</v>
      </c>
      <c r="B1058" s="17" t="s">
        <v>32</v>
      </c>
      <c r="C1058" s="43"/>
      <c r="D1058" s="43"/>
      <c r="E1058" s="43"/>
      <c r="F1058" s="43" t="s">
        <v>1023</v>
      </c>
      <c r="G1058" s="273"/>
      <c r="H1058" s="277"/>
      <c r="I1058" s="273"/>
      <c r="J1058" s="272"/>
    </row>
    <row r="1059" s="267" customFormat="1" ht="15.6" spans="1:10">
      <c r="A1059" s="273"/>
      <c r="B1059" s="25" t="s">
        <v>40</v>
      </c>
      <c r="C1059" s="26" t="s">
        <v>46</v>
      </c>
      <c r="D1059" s="273"/>
      <c r="E1059" s="273"/>
      <c r="F1059" s="273"/>
      <c r="G1059" s="273"/>
      <c r="H1059" s="277"/>
      <c r="I1059" s="273"/>
      <c r="J1059" s="272"/>
    </row>
    <row r="1060" s="267" customFormat="1" ht="15.6" spans="1:10">
      <c r="A1060" s="273"/>
      <c r="B1060" s="25"/>
      <c r="C1060" s="26" t="s">
        <v>47</v>
      </c>
      <c r="D1060" s="273"/>
      <c r="E1060" s="273"/>
      <c r="F1060" s="273"/>
      <c r="G1060" s="273"/>
      <c r="H1060" s="277"/>
      <c r="I1060" s="273"/>
      <c r="J1060" s="272"/>
    </row>
    <row r="1061" s="267" customFormat="1" ht="15.6" spans="1:10">
      <c r="A1061" s="273">
        <v>5</v>
      </c>
      <c r="B1061" s="27" t="s">
        <v>72</v>
      </c>
      <c r="C1061" s="16" t="s">
        <v>1024</v>
      </c>
      <c r="D1061" s="273"/>
      <c r="E1061" s="273"/>
      <c r="F1061" s="273"/>
      <c r="G1061" s="273"/>
      <c r="H1061" s="277"/>
      <c r="I1061" s="273"/>
      <c r="J1061" s="272"/>
    </row>
    <row r="1062" s="267" customFormat="1" ht="15.6" spans="1:10">
      <c r="A1062" s="273">
        <v>6</v>
      </c>
      <c r="B1062" s="27" t="s">
        <v>488</v>
      </c>
      <c r="C1062" s="16" t="s">
        <v>1025</v>
      </c>
      <c r="D1062" s="273"/>
      <c r="E1062" s="273"/>
      <c r="F1062" s="273"/>
      <c r="G1062" s="273"/>
      <c r="H1062" s="277"/>
      <c r="I1062" s="273"/>
      <c r="J1062" s="272"/>
    </row>
    <row r="1063" s="267" customFormat="1" ht="15.6" spans="1:10">
      <c r="A1063" s="273">
        <v>7</v>
      </c>
      <c r="B1063" s="27" t="s">
        <v>112</v>
      </c>
      <c r="C1063" s="16">
        <v>237.4</v>
      </c>
      <c r="D1063" s="273"/>
      <c r="E1063" s="273"/>
      <c r="F1063" s="273"/>
      <c r="G1063" s="273"/>
      <c r="H1063" s="277"/>
      <c r="I1063" s="273"/>
      <c r="J1063" s="272"/>
    </row>
    <row r="1064" s="267" customFormat="1" ht="15.6" spans="1:10">
      <c r="A1064" s="273">
        <v>8</v>
      </c>
      <c r="B1064" s="27" t="s">
        <v>48</v>
      </c>
      <c r="C1064" s="16" t="s">
        <v>1026</v>
      </c>
      <c r="D1064" s="273"/>
      <c r="E1064" s="273"/>
      <c r="F1064" s="273"/>
      <c r="G1064" s="273"/>
      <c r="H1064" s="277"/>
      <c r="I1064" s="273"/>
      <c r="J1064" s="272"/>
    </row>
    <row r="1065" s="267" customFormat="1" ht="15.6" spans="1:10">
      <c r="A1065" s="273"/>
      <c r="B1065" s="33" t="s">
        <v>40</v>
      </c>
      <c r="C1065" s="28" t="s">
        <v>269</v>
      </c>
      <c r="D1065" s="16"/>
      <c r="E1065" s="16"/>
      <c r="F1065" s="273"/>
      <c r="G1065" s="273"/>
      <c r="H1065" s="277"/>
      <c r="I1065" s="273"/>
      <c r="J1065" s="272"/>
    </row>
    <row r="1066" s="267" customFormat="1" ht="15.6" spans="1:10">
      <c r="A1066" s="273"/>
      <c r="B1066" s="34"/>
      <c r="C1066" s="28"/>
      <c r="D1066" s="16"/>
      <c r="E1066" s="16"/>
      <c r="F1066" s="273"/>
      <c r="G1066" s="273"/>
      <c r="H1066" s="277"/>
      <c r="I1066" s="273"/>
      <c r="J1066" s="272"/>
    </row>
    <row r="1067" s="267" customFormat="1" ht="15.6" spans="1:10">
      <c r="A1067" s="273">
        <v>9</v>
      </c>
      <c r="B1067" s="27" t="s">
        <v>349</v>
      </c>
      <c r="C1067" s="15" t="s">
        <v>682</v>
      </c>
      <c r="D1067" s="16"/>
      <c r="E1067" s="16"/>
      <c r="F1067" s="273"/>
      <c r="G1067" s="273"/>
      <c r="H1067" s="277"/>
      <c r="I1067" s="273"/>
      <c r="J1067" s="272"/>
    </row>
    <row r="1068" s="267" customFormat="1" ht="15.6" spans="1:10">
      <c r="A1068" s="273"/>
      <c r="B1068" s="12" t="s">
        <v>6</v>
      </c>
      <c r="C1068" s="26" t="s">
        <v>49</v>
      </c>
      <c r="D1068" s="26"/>
      <c r="E1068" s="26"/>
      <c r="F1068" s="273"/>
      <c r="G1068" s="273"/>
      <c r="H1068" s="277"/>
      <c r="I1068" s="273"/>
      <c r="J1068" s="272"/>
    </row>
    <row r="1069" s="267" customFormat="1" ht="15.6" spans="1:10">
      <c r="A1069" s="273"/>
      <c r="B1069" s="15" t="s">
        <v>50</v>
      </c>
      <c r="C1069" s="26">
        <v>100</v>
      </c>
      <c r="D1069" s="26">
        <v>200</v>
      </c>
      <c r="E1069" s="26" t="s">
        <v>51</v>
      </c>
      <c r="F1069" s="273"/>
      <c r="G1069" s="273"/>
      <c r="H1069" s="277"/>
      <c r="I1069" s="273"/>
      <c r="J1069" s="272"/>
    </row>
    <row r="1070" s="267" customFormat="1" ht="15.6" spans="1:10">
      <c r="A1070" s="273">
        <v>10</v>
      </c>
      <c r="B1070" s="17" t="s">
        <v>53</v>
      </c>
      <c r="C1070" s="43" t="s">
        <v>678</v>
      </c>
      <c r="D1070" s="43"/>
      <c r="E1070" s="43"/>
      <c r="F1070" s="273"/>
      <c r="G1070" s="273"/>
      <c r="H1070" s="277"/>
      <c r="I1070" s="273"/>
      <c r="J1070" s="272"/>
    </row>
    <row r="1071" s="267" customFormat="1" ht="46.8" spans="1:10">
      <c r="A1071" s="273" t="s">
        <v>1027</v>
      </c>
      <c r="B1071" s="273"/>
      <c r="C1071" s="273"/>
      <c r="D1071" s="273"/>
      <c r="E1071" s="273"/>
      <c r="F1071" s="273"/>
      <c r="G1071" s="273"/>
      <c r="H1071" s="274" t="s">
        <v>1028</v>
      </c>
      <c r="I1071" s="275" t="s">
        <v>615</v>
      </c>
    </row>
    <row r="1072" s="267" customFormat="1" ht="15.6" spans="1:10">
      <c r="A1072" s="276" t="s">
        <v>5</v>
      </c>
      <c r="B1072" s="12" t="s">
        <v>6</v>
      </c>
      <c r="C1072" s="13" t="s">
        <v>30</v>
      </c>
      <c r="D1072" s="13"/>
      <c r="E1072" s="13"/>
      <c r="F1072" s="13"/>
      <c r="G1072" s="273"/>
      <c r="H1072" s="277"/>
      <c r="I1072" s="273"/>
      <c r="J1072" s="272"/>
    </row>
    <row r="1073" s="267" customFormat="1" ht="15.6" spans="1:10">
      <c r="A1073" s="273"/>
      <c r="B1073" s="15" t="s">
        <v>8</v>
      </c>
      <c r="C1073" s="13">
        <v>100</v>
      </c>
      <c r="D1073" s="13">
        <v>200</v>
      </c>
      <c r="E1073" s="13">
        <v>300</v>
      </c>
      <c r="F1073" s="13" t="s">
        <v>31</v>
      </c>
      <c r="G1073" s="273"/>
      <c r="H1073" s="277"/>
      <c r="I1073" s="273"/>
      <c r="J1073" s="272"/>
    </row>
    <row r="1074" s="267" customFormat="1" ht="15.6" spans="1:10">
      <c r="A1074" s="273">
        <v>1</v>
      </c>
      <c r="B1074" s="17" t="s">
        <v>177</v>
      </c>
      <c r="C1074" s="43"/>
      <c r="D1074" s="43" t="s">
        <v>678</v>
      </c>
      <c r="E1074" s="43"/>
      <c r="F1074" s="43"/>
      <c r="G1074" s="273"/>
      <c r="H1074" s="277"/>
      <c r="I1074" s="273"/>
      <c r="J1074" s="272"/>
    </row>
    <row r="1075" s="267" customFormat="1" ht="15.6" spans="1:10">
      <c r="A1075" s="273"/>
      <c r="B1075" s="19" t="s">
        <v>6</v>
      </c>
      <c r="C1075" s="20" t="s">
        <v>7</v>
      </c>
      <c r="D1075" s="20"/>
      <c r="E1075" s="20"/>
      <c r="F1075" s="273"/>
      <c r="G1075" s="273"/>
      <c r="H1075" s="277"/>
      <c r="I1075" s="273"/>
      <c r="J1075" s="272"/>
    </row>
    <row r="1076" s="267" customFormat="1" ht="15.6" spans="1:10">
      <c r="A1076" s="273"/>
      <c r="B1076" s="19"/>
      <c r="C1076" s="20"/>
      <c r="D1076" s="20"/>
      <c r="E1076" s="20"/>
      <c r="F1076" s="273"/>
      <c r="G1076" s="273"/>
      <c r="H1076" s="277"/>
      <c r="I1076" s="273"/>
      <c r="J1076" s="272"/>
    </row>
    <row r="1077" s="267" customFormat="1" ht="15.6" spans="1:10">
      <c r="A1077" s="273"/>
      <c r="B1077" s="21" t="s">
        <v>8</v>
      </c>
      <c r="C1077" s="22" t="s">
        <v>9</v>
      </c>
      <c r="D1077" s="22" t="s">
        <v>10</v>
      </c>
      <c r="E1077" s="22" t="s">
        <v>11</v>
      </c>
      <c r="F1077" s="273"/>
      <c r="G1077" s="273"/>
      <c r="H1077" s="277"/>
      <c r="I1077" s="273"/>
      <c r="J1077" s="272"/>
    </row>
    <row r="1078" s="267" customFormat="1" ht="15.6" spans="1:10">
      <c r="A1078" s="273">
        <v>2</v>
      </c>
      <c r="B1078" s="21" t="s">
        <v>39</v>
      </c>
      <c r="C1078" s="24" t="s">
        <v>1029</v>
      </c>
      <c r="D1078" s="24"/>
      <c r="E1078" s="24"/>
      <c r="F1078" s="273"/>
      <c r="G1078" s="273"/>
      <c r="H1078" s="277"/>
      <c r="I1078" s="273"/>
      <c r="J1078" s="272"/>
    </row>
    <row r="1079" s="267" customFormat="1" ht="15.6" spans="1:10">
      <c r="A1079" s="273">
        <v>3</v>
      </c>
      <c r="B1079" s="21" t="s">
        <v>91</v>
      </c>
      <c r="C1079" s="24" t="s">
        <v>1030</v>
      </c>
      <c r="D1079" s="24"/>
      <c r="E1079" s="24"/>
      <c r="F1079" s="273"/>
      <c r="G1079" s="273"/>
      <c r="H1079" s="277"/>
      <c r="I1079" s="273"/>
      <c r="J1079" s="272"/>
    </row>
    <row r="1080" s="267" customFormat="1" ht="15.6" spans="1:10">
      <c r="A1080" s="273">
        <v>4</v>
      </c>
      <c r="B1080" s="21" t="s">
        <v>628</v>
      </c>
      <c r="C1080" s="24" t="s">
        <v>1031</v>
      </c>
      <c r="D1080" s="24" t="s">
        <v>1032</v>
      </c>
      <c r="E1080" s="24"/>
      <c r="F1080" s="273"/>
      <c r="G1080" s="273"/>
      <c r="H1080" s="277"/>
      <c r="I1080" s="273"/>
      <c r="J1080" s="272"/>
    </row>
    <row r="1081" s="267" customFormat="1" ht="15.6" spans="1:10">
      <c r="A1081" s="273"/>
      <c r="B1081" s="25" t="s">
        <v>40</v>
      </c>
      <c r="C1081" s="26" t="s">
        <v>46</v>
      </c>
      <c r="D1081" s="273"/>
      <c r="E1081" s="273"/>
      <c r="F1081" s="273"/>
      <c r="G1081" s="273"/>
      <c r="H1081" s="277"/>
      <c r="I1081" s="273"/>
      <c r="J1081" s="272"/>
    </row>
    <row r="1082" s="267" customFormat="1" ht="15.6" spans="1:10">
      <c r="A1082" s="273"/>
      <c r="B1082" s="25"/>
      <c r="C1082" s="26" t="s">
        <v>47</v>
      </c>
      <c r="D1082" s="273"/>
      <c r="E1082" s="273"/>
      <c r="F1082" s="273"/>
      <c r="G1082" s="273"/>
      <c r="H1082" s="277"/>
      <c r="I1082" s="273"/>
      <c r="J1082" s="272"/>
    </row>
    <row r="1083" s="267" customFormat="1" ht="15.6" spans="1:10">
      <c r="A1083" s="273">
        <v>5</v>
      </c>
      <c r="B1083" s="27" t="s">
        <v>72</v>
      </c>
      <c r="C1083" s="16" t="s">
        <v>1033</v>
      </c>
      <c r="D1083" s="273"/>
      <c r="E1083" s="273"/>
      <c r="F1083" s="273"/>
      <c r="G1083" s="273"/>
      <c r="H1083" s="277"/>
      <c r="I1083" s="273"/>
      <c r="J1083" s="272"/>
    </row>
    <row r="1084" s="267" customFormat="1" ht="15.6" spans="1:10">
      <c r="A1084" s="273">
        <v>6</v>
      </c>
      <c r="B1084" s="27" t="s">
        <v>112</v>
      </c>
      <c r="C1084" s="16" t="s">
        <v>1034</v>
      </c>
      <c r="D1084" s="273"/>
      <c r="E1084" s="273"/>
      <c r="F1084" s="273"/>
      <c r="G1084" s="273"/>
      <c r="H1084" s="277"/>
      <c r="I1084" s="273"/>
      <c r="J1084" s="272"/>
    </row>
    <row r="1085" s="267" customFormat="1" ht="15.6" spans="1:10">
      <c r="A1085" s="273">
        <v>7</v>
      </c>
      <c r="B1085" s="27" t="s">
        <v>48</v>
      </c>
      <c r="C1085" s="16">
        <v>274.2</v>
      </c>
      <c r="D1085" s="273"/>
      <c r="E1085" s="273"/>
      <c r="F1085" s="273"/>
      <c r="G1085" s="273"/>
      <c r="H1085" s="277"/>
      <c r="I1085" s="273"/>
      <c r="J1085" s="272"/>
    </row>
    <row r="1086" s="267" customFormat="1" ht="15.6" spans="1:10">
      <c r="A1086" s="273">
        <v>8</v>
      </c>
      <c r="B1086" s="27" t="s">
        <v>428</v>
      </c>
      <c r="C1086" s="16" t="s">
        <v>1035</v>
      </c>
      <c r="D1086" s="273"/>
      <c r="E1086" s="273"/>
      <c r="F1086" s="273"/>
      <c r="G1086" s="273"/>
      <c r="H1086" s="277"/>
      <c r="I1086" s="273"/>
      <c r="J1086" s="272"/>
    </row>
    <row r="1087" s="267" customFormat="1" ht="15.6" spans="1:10">
      <c r="A1087" s="273"/>
      <c r="B1087" s="12" t="s">
        <v>6</v>
      </c>
      <c r="C1087" s="26" t="s">
        <v>49</v>
      </c>
      <c r="D1087" s="26"/>
      <c r="E1087" s="26"/>
      <c r="F1087" s="273"/>
      <c r="G1087" s="273"/>
      <c r="H1087" s="277"/>
      <c r="I1087" s="273"/>
      <c r="J1087" s="272"/>
    </row>
    <row r="1088" s="267" customFormat="1" ht="15.6" spans="1:10">
      <c r="A1088" s="273"/>
      <c r="B1088" s="15" t="s">
        <v>50</v>
      </c>
      <c r="C1088" s="26">
        <v>100</v>
      </c>
      <c r="D1088" s="26">
        <v>200</v>
      </c>
      <c r="E1088" s="26" t="s">
        <v>51</v>
      </c>
      <c r="F1088" s="273"/>
      <c r="G1088" s="273"/>
      <c r="H1088" s="277"/>
      <c r="I1088" s="273"/>
      <c r="J1088" s="272"/>
    </row>
    <row r="1089" s="267" customFormat="1" ht="15.6" spans="1:10">
      <c r="A1089" s="273">
        <v>9</v>
      </c>
      <c r="B1089" s="17" t="s">
        <v>53</v>
      </c>
      <c r="C1089" s="43"/>
      <c r="D1089" s="43" t="s">
        <v>679</v>
      </c>
      <c r="E1089" s="43"/>
      <c r="F1089" s="273"/>
      <c r="G1089" s="273"/>
      <c r="H1089" s="277"/>
      <c r="I1089" s="273"/>
      <c r="J1089" s="272"/>
    </row>
    <row r="1090" s="267" customFormat="1" ht="15.6" spans="1:10">
      <c r="A1090" s="273">
        <v>10</v>
      </c>
      <c r="B1090" s="17" t="s">
        <v>137</v>
      </c>
      <c r="C1090" s="43"/>
      <c r="D1090" s="43" t="s">
        <v>680</v>
      </c>
      <c r="E1090" s="43"/>
      <c r="F1090" s="273"/>
      <c r="G1090" s="273"/>
      <c r="H1090" s="277"/>
      <c r="I1090" s="273"/>
      <c r="J1090" s="272"/>
    </row>
    <row r="1091" s="267" customFormat="1" ht="15.6" spans="1:10">
      <c r="A1091" s="273">
        <v>11</v>
      </c>
      <c r="B1091" s="17" t="s">
        <v>86</v>
      </c>
      <c r="C1091" s="43"/>
      <c r="D1091" s="43" t="s">
        <v>680</v>
      </c>
      <c r="E1091" s="43"/>
      <c r="F1091" s="273"/>
      <c r="G1091" s="273"/>
      <c r="H1091" s="277"/>
      <c r="I1091" s="273"/>
      <c r="J1091" s="272"/>
    </row>
    <row r="1092" s="267" customFormat="1" ht="46.8" spans="1:10">
      <c r="A1092" s="273" t="s">
        <v>1036</v>
      </c>
      <c r="B1092" s="273"/>
      <c r="C1092" s="273"/>
      <c r="D1092" s="273"/>
      <c r="E1092" s="273"/>
      <c r="F1092" s="273"/>
      <c r="G1092" s="273"/>
      <c r="H1092" s="274" t="s">
        <v>1037</v>
      </c>
      <c r="I1092" s="275" t="s">
        <v>615</v>
      </c>
    </row>
    <row r="1093" s="267" customFormat="1" ht="15.6" spans="1:10">
      <c r="A1093" s="276" t="s">
        <v>5</v>
      </c>
      <c r="B1093" s="19" t="s">
        <v>6</v>
      </c>
      <c r="C1093" s="20" t="s">
        <v>7</v>
      </c>
      <c r="D1093" s="20"/>
      <c r="E1093" s="20"/>
      <c r="F1093" s="273"/>
      <c r="G1093" s="273"/>
      <c r="H1093" s="277"/>
      <c r="I1093" s="273"/>
      <c r="J1093" s="272"/>
    </row>
    <row r="1094" s="267" customFormat="1" ht="15.6" spans="1:10">
      <c r="A1094" s="273"/>
      <c r="B1094" s="19"/>
      <c r="C1094" s="20"/>
      <c r="D1094" s="20"/>
      <c r="E1094" s="20"/>
      <c r="F1094" s="273"/>
      <c r="G1094" s="273"/>
      <c r="H1094" s="277"/>
      <c r="I1094" s="273"/>
      <c r="J1094" s="272"/>
    </row>
    <row r="1095" s="267" customFormat="1" ht="15.6" spans="1:10">
      <c r="A1095" s="273"/>
      <c r="B1095" s="21" t="s">
        <v>8</v>
      </c>
      <c r="C1095" s="22" t="s">
        <v>9</v>
      </c>
      <c r="D1095" s="22" t="s">
        <v>10</v>
      </c>
      <c r="E1095" s="22" t="s">
        <v>11</v>
      </c>
      <c r="F1095" s="273"/>
      <c r="G1095" s="273"/>
      <c r="H1095" s="277"/>
      <c r="I1095" s="273"/>
      <c r="J1095" s="272"/>
    </row>
    <row r="1096" s="267" customFormat="1" ht="15.6" spans="1:10">
      <c r="A1096" s="273">
        <v>1</v>
      </c>
      <c r="B1096" s="21" t="s">
        <v>91</v>
      </c>
      <c r="C1096" s="24" t="s">
        <v>1038</v>
      </c>
      <c r="D1096" s="24"/>
      <c r="E1096" s="24"/>
      <c r="F1096" s="273"/>
      <c r="G1096" s="273"/>
      <c r="H1096" s="277"/>
      <c r="I1096" s="273"/>
      <c r="J1096" s="272"/>
    </row>
    <row r="1097" s="267" customFormat="1" ht="15.6" spans="1:10">
      <c r="A1097" s="273">
        <v>2</v>
      </c>
      <c r="B1097" s="21" t="s">
        <v>628</v>
      </c>
      <c r="C1097" s="24" t="s">
        <v>1039</v>
      </c>
      <c r="D1097" s="24" t="s">
        <v>1040</v>
      </c>
      <c r="E1097" s="24"/>
      <c r="F1097" s="273"/>
      <c r="G1097" s="273"/>
      <c r="H1097" s="277"/>
      <c r="I1097" s="273"/>
      <c r="J1097" s="272"/>
    </row>
    <row r="1098" s="267" customFormat="1" ht="15.6" spans="1:10">
      <c r="A1098" s="273"/>
      <c r="B1098" s="25" t="s">
        <v>40</v>
      </c>
      <c r="C1098" s="26" t="s">
        <v>46</v>
      </c>
      <c r="D1098" s="273"/>
      <c r="E1098" s="273"/>
      <c r="F1098" s="273"/>
      <c r="G1098" s="273"/>
      <c r="H1098" s="277"/>
      <c r="I1098" s="273"/>
      <c r="J1098" s="272"/>
    </row>
    <row r="1099" s="267" customFormat="1" ht="15.6" spans="1:10">
      <c r="A1099" s="273"/>
      <c r="B1099" s="25"/>
      <c r="C1099" s="26" t="s">
        <v>47</v>
      </c>
      <c r="D1099" s="273"/>
      <c r="E1099" s="273"/>
      <c r="F1099" s="273"/>
      <c r="G1099" s="273"/>
      <c r="H1099" s="277"/>
      <c r="I1099" s="273"/>
      <c r="J1099" s="272"/>
    </row>
    <row r="1100" s="267" customFormat="1" ht="15.6" spans="1:10">
      <c r="A1100" s="273">
        <v>3</v>
      </c>
      <c r="B1100" s="27" t="s">
        <v>48</v>
      </c>
      <c r="C1100" s="16" t="s">
        <v>1041</v>
      </c>
      <c r="D1100" s="273"/>
      <c r="E1100" s="273"/>
      <c r="F1100" s="273"/>
      <c r="G1100" s="273"/>
      <c r="H1100" s="277"/>
      <c r="I1100" s="273"/>
      <c r="J1100" s="272"/>
    </row>
    <row r="1101" s="267" customFormat="1" ht="46.8" spans="1:10">
      <c r="A1101" s="273" t="s">
        <v>1042</v>
      </c>
      <c r="B1101" s="273"/>
      <c r="C1101" s="273"/>
      <c r="D1101" s="273"/>
      <c r="E1101" s="273"/>
      <c r="F1101" s="273"/>
      <c r="G1101" s="273"/>
      <c r="H1101" s="274" t="s">
        <v>1043</v>
      </c>
      <c r="I1101" s="275" t="s">
        <v>615</v>
      </c>
    </row>
    <row r="1102" s="267" customFormat="1" ht="15.6" spans="1:10">
      <c r="A1102" s="276" t="s">
        <v>5</v>
      </c>
      <c r="B1102" s="12" t="s">
        <v>6</v>
      </c>
      <c r="C1102" s="13" t="s">
        <v>15</v>
      </c>
      <c r="D1102" s="13"/>
      <c r="E1102" s="13"/>
      <c r="F1102" s="13"/>
      <c r="G1102" s="13"/>
      <c r="H1102" s="277"/>
      <c r="I1102" s="273"/>
      <c r="J1102" s="272"/>
    </row>
    <row r="1103" s="267" customFormat="1" ht="15.6" spans="1:10">
      <c r="A1103" s="273"/>
      <c r="B1103" s="15" t="s">
        <v>16</v>
      </c>
      <c r="C1103" s="13" t="s">
        <v>17</v>
      </c>
      <c r="D1103" s="13" t="s">
        <v>18</v>
      </c>
      <c r="E1103" s="13" t="s">
        <v>19</v>
      </c>
      <c r="F1103" s="13" t="s">
        <v>20</v>
      </c>
      <c r="G1103" s="13" t="s">
        <v>21</v>
      </c>
      <c r="H1103" s="277"/>
      <c r="I1103" s="273"/>
      <c r="J1103" s="272"/>
    </row>
    <row r="1104" s="267" customFormat="1" ht="15.6" spans="1:10">
      <c r="A1104" s="273">
        <v>1</v>
      </c>
      <c r="B1104" s="15" t="s">
        <v>115</v>
      </c>
      <c r="C1104" s="43" t="s">
        <v>680</v>
      </c>
      <c r="D1104" s="43"/>
      <c r="E1104" s="43"/>
      <c r="F1104" s="43" t="s">
        <v>680</v>
      </c>
      <c r="G1104" s="43"/>
      <c r="H1104" s="277"/>
      <c r="I1104" s="273"/>
      <c r="J1104" s="272"/>
    </row>
    <row r="1105" s="267" customFormat="1" ht="15.6" spans="1:10">
      <c r="A1105" s="273">
        <v>2</v>
      </c>
      <c r="B1105" s="15" t="s">
        <v>89</v>
      </c>
      <c r="C1105" s="43"/>
      <c r="D1105" s="43" t="s">
        <v>680</v>
      </c>
      <c r="E1105" s="43" t="s">
        <v>679</v>
      </c>
      <c r="F1105" s="43"/>
      <c r="G1105" s="43"/>
      <c r="H1105" s="277"/>
      <c r="I1105" s="273"/>
      <c r="J1105" s="272"/>
    </row>
    <row r="1106" s="267" customFormat="1" ht="15.6" spans="1:10">
      <c r="A1106" s="273"/>
      <c r="B1106" s="12" t="s">
        <v>6</v>
      </c>
      <c r="C1106" s="13" t="s">
        <v>24</v>
      </c>
      <c r="D1106" s="13"/>
      <c r="E1106" s="13"/>
      <c r="F1106" s="13"/>
      <c r="G1106" s="13"/>
      <c r="H1106" s="277"/>
      <c r="I1106" s="273"/>
      <c r="J1106" s="272"/>
    </row>
    <row r="1107" s="267" customFormat="1" ht="15.6" spans="1:10">
      <c r="A1107" s="273"/>
      <c r="B1107" s="15" t="s">
        <v>16</v>
      </c>
      <c r="C1107" s="13" t="s">
        <v>17</v>
      </c>
      <c r="D1107" s="13" t="s">
        <v>18</v>
      </c>
      <c r="E1107" s="13" t="s">
        <v>19</v>
      </c>
      <c r="F1107" s="13" t="s">
        <v>20</v>
      </c>
      <c r="G1107" s="13" t="s">
        <v>21</v>
      </c>
      <c r="H1107" s="277"/>
      <c r="I1107" s="273"/>
      <c r="J1107" s="272"/>
    </row>
    <row r="1108" s="267" customFormat="1" ht="15.6" spans="1:10">
      <c r="A1108" s="273">
        <v>3</v>
      </c>
      <c r="B1108" s="17" t="s">
        <v>61</v>
      </c>
      <c r="C1108" s="43" t="s">
        <v>740</v>
      </c>
      <c r="D1108" s="43"/>
      <c r="E1108" s="43"/>
      <c r="F1108" s="43"/>
      <c r="G1108" s="43"/>
      <c r="H1108" s="277"/>
      <c r="I1108" s="273"/>
      <c r="J1108" s="272"/>
    </row>
    <row r="1109" s="267" customFormat="1" ht="15.6" spans="1:10">
      <c r="A1109" s="273">
        <v>4</v>
      </c>
      <c r="B1109" s="17" t="s">
        <v>25</v>
      </c>
      <c r="C1109" s="43"/>
      <c r="D1109" s="43"/>
      <c r="E1109" s="43" t="s">
        <v>680</v>
      </c>
      <c r="F1109" s="43"/>
      <c r="G1109" s="43"/>
      <c r="H1109" s="277"/>
      <c r="I1109" s="273"/>
      <c r="J1109" s="272"/>
    </row>
    <row r="1110" s="267" customFormat="1" ht="15.6" spans="1:10">
      <c r="A1110" s="273">
        <v>5</v>
      </c>
      <c r="B1110" s="17" t="s">
        <v>107</v>
      </c>
      <c r="C1110" s="43" t="s">
        <v>682</v>
      </c>
      <c r="D1110" s="43"/>
      <c r="E1110" s="43"/>
      <c r="F1110" s="43"/>
      <c r="G1110" s="43"/>
      <c r="H1110" s="277"/>
      <c r="I1110" s="273"/>
      <c r="J1110" s="272"/>
    </row>
    <row r="1111" s="267" customFormat="1" ht="15.6" spans="1:10">
      <c r="A1111" s="273">
        <v>6</v>
      </c>
      <c r="B1111" s="17" t="s">
        <v>187</v>
      </c>
      <c r="C1111" s="43"/>
      <c r="D1111" s="43" t="s">
        <v>683</v>
      </c>
      <c r="E1111" s="43"/>
      <c r="F1111" s="43"/>
      <c r="G1111" s="43"/>
      <c r="H1111" s="277"/>
      <c r="I1111" s="273"/>
      <c r="J1111" s="272"/>
    </row>
    <row r="1112" s="267" customFormat="1" ht="15.6" spans="1:10">
      <c r="A1112" s="273"/>
      <c r="B1112" s="12" t="s">
        <v>6</v>
      </c>
      <c r="C1112" s="13" t="s">
        <v>30</v>
      </c>
      <c r="D1112" s="13"/>
      <c r="E1112" s="13"/>
      <c r="F1112" s="13"/>
      <c r="G1112" s="273"/>
      <c r="H1112" s="277"/>
      <c r="I1112" s="273"/>
      <c r="J1112" s="272"/>
    </row>
    <row r="1113" s="267" customFormat="1" ht="15.6" spans="1:10">
      <c r="A1113" s="273"/>
      <c r="B1113" s="15" t="s">
        <v>8</v>
      </c>
      <c r="C1113" s="13">
        <v>100</v>
      </c>
      <c r="D1113" s="13">
        <v>200</v>
      </c>
      <c r="E1113" s="13">
        <v>300</v>
      </c>
      <c r="F1113" s="13" t="s">
        <v>31</v>
      </c>
      <c r="G1113" s="273"/>
      <c r="H1113" s="277"/>
      <c r="I1113" s="273"/>
      <c r="J1113" s="272"/>
    </row>
    <row r="1114" s="267" customFormat="1" ht="15.6" spans="1:10">
      <c r="A1114" s="273">
        <v>7</v>
      </c>
      <c r="B1114" s="17" t="s">
        <v>63</v>
      </c>
      <c r="C1114" s="43"/>
      <c r="D1114" s="43" t="s">
        <v>680</v>
      </c>
      <c r="E1114" s="43"/>
      <c r="F1114" s="43"/>
      <c r="G1114" s="273"/>
      <c r="H1114" s="277"/>
      <c r="I1114" s="273"/>
      <c r="J1114" s="272"/>
    </row>
    <row r="1115" s="267" customFormat="1" ht="15.6" spans="1:10">
      <c r="A1115" s="273">
        <v>8</v>
      </c>
      <c r="B1115" s="17" t="s">
        <v>32</v>
      </c>
      <c r="C1115" s="43"/>
      <c r="D1115" s="43"/>
      <c r="E1115" s="43"/>
      <c r="F1115" s="43" t="s">
        <v>1044</v>
      </c>
      <c r="G1115" s="273"/>
      <c r="H1115" s="277"/>
      <c r="I1115" s="273"/>
      <c r="J1115" s="272"/>
    </row>
    <row r="1116" s="267" customFormat="1" ht="15.6" spans="1:10">
      <c r="A1116" s="273"/>
      <c r="B1116" s="12" t="s">
        <v>6</v>
      </c>
      <c r="C1116" s="13" t="s">
        <v>35</v>
      </c>
      <c r="D1116" s="13"/>
      <c r="E1116" s="13"/>
      <c r="F1116" s="13"/>
      <c r="G1116" s="273"/>
      <c r="H1116" s="277"/>
      <c r="I1116" s="273"/>
      <c r="J1116" s="272"/>
    </row>
    <row r="1117" s="267" customFormat="1" ht="15.6" spans="1:10">
      <c r="A1117" s="273"/>
      <c r="B1117" s="15" t="s">
        <v>8</v>
      </c>
      <c r="C1117" s="13">
        <v>100</v>
      </c>
      <c r="D1117" s="13">
        <v>200</v>
      </c>
      <c r="E1117" s="13">
        <v>300</v>
      </c>
      <c r="F1117" s="13" t="s">
        <v>31</v>
      </c>
      <c r="G1117" s="273"/>
      <c r="H1117" s="277"/>
      <c r="I1117" s="273"/>
      <c r="J1117" s="272"/>
    </row>
    <row r="1118" s="267" customFormat="1" ht="15.6" spans="1:10">
      <c r="A1118" s="273">
        <v>9</v>
      </c>
      <c r="B1118" s="17" t="s">
        <v>142</v>
      </c>
      <c r="C1118" s="43"/>
      <c r="D1118" s="43"/>
      <c r="E1118" s="43"/>
      <c r="F1118" s="43" t="s">
        <v>678</v>
      </c>
      <c r="G1118" s="273"/>
      <c r="H1118" s="277"/>
      <c r="I1118" s="273"/>
      <c r="J1118" s="272"/>
    </row>
    <row r="1119" s="267" customFormat="1" ht="15.6" spans="1:10">
      <c r="A1119" s="273"/>
      <c r="B1119" s="19" t="s">
        <v>6</v>
      </c>
      <c r="C1119" s="20" t="s">
        <v>37</v>
      </c>
      <c r="D1119" s="20"/>
      <c r="E1119" s="20"/>
      <c r="F1119" s="20" t="s">
        <v>7</v>
      </c>
      <c r="G1119" s="20"/>
      <c r="H1119" s="20"/>
      <c r="I1119" s="273"/>
      <c r="J1119" s="272"/>
    </row>
    <row r="1120" s="267" customFormat="1" ht="15.6" spans="1:10">
      <c r="A1120" s="273"/>
      <c r="B1120" s="19"/>
      <c r="C1120" s="20"/>
      <c r="D1120" s="20"/>
      <c r="E1120" s="20"/>
      <c r="F1120" s="20"/>
      <c r="G1120" s="20"/>
      <c r="H1120" s="20"/>
      <c r="I1120" s="273"/>
      <c r="J1120" s="272"/>
    </row>
    <row r="1121" s="267" customFormat="1" ht="15.6" spans="1:10">
      <c r="A1121" s="273"/>
      <c r="B1121" s="21" t="s">
        <v>8</v>
      </c>
      <c r="C1121" s="22" t="s">
        <v>9</v>
      </c>
      <c r="D1121" s="22" t="s">
        <v>10</v>
      </c>
      <c r="E1121" s="22" t="s">
        <v>11</v>
      </c>
      <c r="F1121" s="22" t="s">
        <v>9</v>
      </c>
      <c r="G1121" s="22" t="s">
        <v>10</v>
      </c>
      <c r="H1121" s="32" t="s">
        <v>11</v>
      </c>
      <c r="I1121" s="273"/>
      <c r="J1121" s="272"/>
    </row>
    <row r="1122" s="267" customFormat="1" ht="15.6" spans="1:10">
      <c r="A1122" s="273">
        <v>10</v>
      </c>
      <c r="B1122" s="21" t="s">
        <v>178</v>
      </c>
      <c r="C1122" s="24" t="s">
        <v>1045</v>
      </c>
      <c r="D1122" s="22"/>
      <c r="E1122" s="22"/>
      <c r="F1122" s="24">
        <v>44.4</v>
      </c>
      <c r="G1122" s="24"/>
      <c r="H1122" s="24"/>
      <c r="I1122" s="273"/>
      <c r="J1122" s="272"/>
    </row>
    <row r="1123" s="267" customFormat="1" ht="15.6" spans="1:10">
      <c r="A1123" s="273">
        <v>11</v>
      </c>
      <c r="B1123" s="21" t="s">
        <v>70</v>
      </c>
      <c r="C1123" s="24"/>
      <c r="D1123" s="22"/>
      <c r="E1123" s="22"/>
      <c r="F1123" s="24" t="s">
        <v>1046</v>
      </c>
      <c r="G1123" s="24"/>
      <c r="H1123" s="24"/>
      <c r="I1123" s="273"/>
      <c r="J1123" s="272"/>
    </row>
    <row r="1124" s="267" customFormat="1" ht="15.6" spans="1:10">
      <c r="A1124" s="273">
        <v>12</v>
      </c>
      <c r="B1124" s="21" t="s">
        <v>39</v>
      </c>
      <c r="C1124" s="24"/>
      <c r="D1124" s="22"/>
      <c r="E1124" s="22"/>
      <c r="F1124" s="24">
        <v>239.4</v>
      </c>
      <c r="G1124" s="24"/>
      <c r="H1124" s="24"/>
      <c r="I1124" s="273"/>
      <c r="J1124" s="272"/>
    </row>
    <row r="1125" s="267" customFormat="1" ht="15.6" spans="1:10">
      <c r="A1125" s="273">
        <v>13</v>
      </c>
      <c r="B1125" s="21" t="s">
        <v>80</v>
      </c>
      <c r="C1125" s="24"/>
      <c r="D1125" s="22"/>
      <c r="E1125" s="22"/>
      <c r="F1125" s="24" t="s">
        <v>1047</v>
      </c>
      <c r="G1125" s="24"/>
      <c r="H1125" s="24"/>
      <c r="I1125" s="273"/>
      <c r="J1125" s="272"/>
    </row>
    <row r="1126" s="267" customFormat="1" ht="15.6" spans="1:10">
      <c r="A1126" s="273">
        <v>14</v>
      </c>
      <c r="B1126" s="21" t="s">
        <v>97</v>
      </c>
      <c r="C1126" s="24"/>
      <c r="D1126" s="24"/>
      <c r="E1126" s="24"/>
      <c r="F1126" s="24">
        <v>57.6</v>
      </c>
      <c r="G1126" s="24"/>
      <c r="H1126" s="24"/>
      <c r="I1126" s="273"/>
      <c r="J1126" s="272"/>
    </row>
    <row r="1127" s="267" customFormat="1" ht="15.6" spans="1:10">
      <c r="A1127" s="273">
        <v>15</v>
      </c>
      <c r="B1127" s="21" t="s">
        <v>177</v>
      </c>
      <c r="C1127" s="24"/>
      <c r="D1127" s="24"/>
      <c r="E1127" s="24"/>
      <c r="F1127" s="24"/>
      <c r="G1127" s="24" t="s">
        <v>1048</v>
      </c>
      <c r="H1127" s="24"/>
      <c r="I1127" s="273"/>
      <c r="J1127" s="272"/>
    </row>
    <row r="1128" s="267" customFormat="1" ht="15.6" spans="1:10">
      <c r="A1128" s="273">
        <v>16</v>
      </c>
      <c r="B1128" s="21" t="s">
        <v>12</v>
      </c>
      <c r="C1128" s="24"/>
      <c r="D1128" s="24"/>
      <c r="E1128" s="24"/>
      <c r="F1128" s="24"/>
      <c r="G1128" s="24">
        <v>89.4</v>
      </c>
      <c r="H1128" s="24"/>
      <c r="I1128" s="273"/>
      <c r="J1128" s="272"/>
    </row>
    <row r="1129" s="267" customFormat="1" ht="15.6" spans="1:10">
      <c r="A1129" s="273"/>
      <c r="B1129" s="25" t="s">
        <v>40</v>
      </c>
      <c r="C1129" s="26" t="s">
        <v>41</v>
      </c>
      <c r="D1129" s="26"/>
      <c r="E1129" s="26"/>
      <c r="F1129" s="273"/>
      <c r="G1129" s="273"/>
      <c r="H1129" s="277"/>
      <c r="I1129" s="273"/>
      <c r="J1129" s="272"/>
    </row>
    <row r="1130" s="267" customFormat="1" ht="15.6" spans="1:10">
      <c r="A1130" s="273"/>
      <c r="B1130" s="25"/>
      <c r="C1130" s="13" t="s">
        <v>42</v>
      </c>
      <c r="D1130" s="13" t="s">
        <v>43</v>
      </c>
      <c r="E1130" s="13" t="s">
        <v>44</v>
      </c>
      <c r="F1130" s="273"/>
      <c r="G1130" s="273"/>
      <c r="H1130" s="277"/>
      <c r="I1130" s="273"/>
      <c r="J1130" s="272"/>
    </row>
    <row r="1131" s="267" customFormat="1" ht="15.6" spans="1:10">
      <c r="A1131" s="273">
        <v>17</v>
      </c>
      <c r="B1131" s="15" t="s">
        <v>190</v>
      </c>
      <c r="C1131" s="16"/>
      <c r="D1131" s="16"/>
      <c r="E1131" s="16">
        <v>53.8</v>
      </c>
      <c r="F1131" s="273"/>
      <c r="G1131" s="273"/>
      <c r="H1131" s="277"/>
      <c r="I1131" s="273"/>
      <c r="J1131" s="272"/>
    </row>
    <row r="1132" s="267" customFormat="1" ht="15.6" spans="1:10">
      <c r="A1132" s="273">
        <v>18</v>
      </c>
      <c r="B1132" s="15" t="s">
        <v>888</v>
      </c>
      <c r="C1132" s="16"/>
      <c r="D1132" s="16"/>
      <c r="E1132" s="16" t="s">
        <v>1049</v>
      </c>
      <c r="F1132" s="273"/>
      <c r="G1132" s="273"/>
      <c r="H1132" s="277"/>
      <c r="I1132" s="273"/>
      <c r="J1132" s="272"/>
    </row>
    <row r="1133" s="267" customFormat="1" ht="15.6" spans="1:10">
      <c r="A1133" s="273"/>
      <c r="B1133" s="25" t="s">
        <v>40</v>
      </c>
      <c r="C1133" s="26" t="s">
        <v>46</v>
      </c>
      <c r="D1133" s="273"/>
      <c r="E1133" s="273"/>
      <c r="F1133" s="273"/>
      <c r="G1133" s="273"/>
      <c r="H1133" s="277"/>
      <c r="I1133" s="273"/>
      <c r="J1133" s="272"/>
    </row>
    <row r="1134" s="267" customFormat="1" ht="15.6" spans="1:10">
      <c r="A1134" s="273"/>
      <c r="B1134" s="25"/>
      <c r="C1134" s="26" t="s">
        <v>47</v>
      </c>
      <c r="D1134" s="273"/>
      <c r="E1134" s="273"/>
      <c r="F1134" s="273"/>
      <c r="G1134" s="273"/>
      <c r="H1134" s="277"/>
      <c r="I1134" s="273"/>
      <c r="J1134" s="272"/>
    </row>
    <row r="1135" s="267" customFormat="1" ht="15.6" spans="1:10">
      <c r="A1135" s="273">
        <v>19</v>
      </c>
      <c r="B1135" s="27" t="s">
        <v>72</v>
      </c>
      <c r="C1135" s="16" t="s">
        <v>1050</v>
      </c>
      <c r="D1135" s="273"/>
      <c r="E1135" s="273"/>
      <c r="F1135" s="273"/>
      <c r="G1135" s="273"/>
      <c r="H1135" s="277"/>
      <c r="I1135" s="273"/>
      <c r="J1135" s="272"/>
    </row>
    <row r="1136" s="267" customFormat="1" ht="15.6" spans="1:10">
      <c r="A1136" s="273">
        <v>20</v>
      </c>
      <c r="B1136" s="27" t="s">
        <v>143</v>
      </c>
      <c r="C1136" s="16" t="s">
        <v>1051</v>
      </c>
      <c r="D1136" s="273"/>
      <c r="E1136" s="273"/>
      <c r="F1136" s="273"/>
      <c r="G1136" s="273"/>
      <c r="H1136" s="277"/>
      <c r="I1136" s="273"/>
      <c r="J1136" s="272"/>
    </row>
    <row r="1137" s="267" customFormat="1" ht="15.6" spans="1:10">
      <c r="A1137" s="273">
        <v>21</v>
      </c>
      <c r="B1137" s="27" t="s">
        <v>488</v>
      </c>
      <c r="C1137" s="16" t="s">
        <v>1052</v>
      </c>
      <c r="D1137" s="273"/>
      <c r="E1137" s="273"/>
      <c r="F1137" s="273"/>
      <c r="G1137" s="273"/>
      <c r="H1137" s="277"/>
      <c r="I1137" s="273"/>
      <c r="J1137" s="272"/>
    </row>
    <row r="1138" s="267" customFormat="1" ht="15.6" spans="1:10">
      <c r="A1138" s="273">
        <v>22</v>
      </c>
      <c r="B1138" s="27" t="s">
        <v>73</v>
      </c>
      <c r="C1138" s="16" t="s">
        <v>771</v>
      </c>
      <c r="D1138" s="16"/>
      <c r="E1138" s="16"/>
      <c r="F1138" s="273"/>
      <c r="G1138" s="273"/>
      <c r="H1138" s="277"/>
      <c r="I1138" s="273"/>
      <c r="J1138" s="272"/>
    </row>
    <row r="1139" s="267" customFormat="1" ht="15.6" spans="1:10">
      <c r="A1139" s="273">
        <v>23</v>
      </c>
      <c r="B1139" s="27" t="s">
        <v>48</v>
      </c>
      <c r="C1139" s="16" t="s">
        <v>1053</v>
      </c>
      <c r="D1139" s="16"/>
      <c r="E1139" s="16"/>
      <c r="F1139" s="273"/>
      <c r="G1139" s="273"/>
      <c r="H1139" s="277"/>
      <c r="I1139" s="273"/>
      <c r="J1139" s="272"/>
    </row>
    <row r="1140" s="267" customFormat="1" ht="15.6" spans="1:10">
      <c r="A1140" s="273"/>
      <c r="B1140" s="33" t="s">
        <v>40</v>
      </c>
      <c r="C1140" s="28" t="s">
        <v>269</v>
      </c>
      <c r="D1140" s="16"/>
      <c r="E1140" s="16"/>
      <c r="F1140" s="273"/>
      <c r="G1140" s="273"/>
      <c r="H1140" s="277"/>
      <c r="I1140" s="273"/>
      <c r="J1140" s="272"/>
    </row>
    <row r="1141" s="267" customFormat="1" ht="15.6" spans="1:10">
      <c r="A1141" s="273"/>
      <c r="B1141" s="34"/>
      <c r="C1141" s="28"/>
      <c r="D1141" s="16"/>
      <c r="E1141" s="16"/>
      <c r="F1141" s="273"/>
      <c r="G1141" s="273"/>
      <c r="H1141" s="277"/>
      <c r="I1141" s="273"/>
      <c r="J1141" s="272"/>
    </row>
    <row r="1142" s="267" customFormat="1" ht="15.6" spans="1:10">
      <c r="A1142" s="273">
        <v>24</v>
      </c>
      <c r="B1142" s="27" t="s">
        <v>349</v>
      </c>
      <c r="C1142" s="15" t="s">
        <v>682</v>
      </c>
      <c r="D1142" s="16"/>
      <c r="E1142" s="16"/>
      <c r="F1142" s="273"/>
      <c r="G1142" s="273"/>
      <c r="H1142" s="277"/>
      <c r="I1142" s="273"/>
      <c r="J1142" s="272"/>
    </row>
    <row r="1143" s="267" customFormat="1" ht="15.6" spans="1:10">
      <c r="A1143" s="273"/>
      <c r="B1143" s="12" t="s">
        <v>6</v>
      </c>
      <c r="C1143" s="26" t="s">
        <v>49</v>
      </c>
      <c r="D1143" s="26"/>
      <c r="E1143" s="26"/>
      <c r="F1143" s="273"/>
      <c r="G1143" s="273"/>
      <c r="H1143" s="277"/>
      <c r="I1143" s="273"/>
      <c r="J1143" s="272"/>
    </row>
    <row r="1144" s="267" customFormat="1" ht="15.6" spans="1:10">
      <c r="A1144" s="273"/>
      <c r="B1144" s="15" t="s">
        <v>50</v>
      </c>
      <c r="C1144" s="26">
        <v>100</v>
      </c>
      <c r="D1144" s="26">
        <v>200</v>
      </c>
      <c r="E1144" s="26" t="s">
        <v>51</v>
      </c>
      <c r="F1144" s="273"/>
      <c r="G1144" s="273"/>
      <c r="H1144" s="277"/>
      <c r="I1144" s="273"/>
      <c r="J1144" s="272"/>
    </row>
    <row r="1145" s="267" customFormat="1" ht="15.6" spans="1:10">
      <c r="A1145" s="273">
        <v>25</v>
      </c>
      <c r="B1145" s="17" t="s">
        <v>260</v>
      </c>
      <c r="C1145" s="43"/>
      <c r="D1145" s="43" t="s">
        <v>682</v>
      </c>
      <c r="E1145" s="43" t="s">
        <v>682</v>
      </c>
      <c r="F1145" s="273"/>
      <c r="G1145" s="273"/>
      <c r="H1145" s="277"/>
      <c r="I1145" s="273"/>
      <c r="J1145" s="272"/>
    </row>
    <row r="1146" s="267" customFormat="1" ht="15.6" spans="1:10">
      <c r="A1146" s="273">
        <v>26</v>
      </c>
      <c r="B1146" s="17" t="s">
        <v>53</v>
      </c>
      <c r="C1146" s="43" t="s">
        <v>680</v>
      </c>
      <c r="D1146" s="43"/>
      <c r="E1146" s="43"/>
      <c r="F1146" s="273"/>
      <c r="G1146" s="273"/>
      <c r="H1146" s="277"/>
      <c r="I1146" s="273"/>
      <c r="J1146" s="272"/>
    </row>
    <row r="1147" s="267" customFormat="1" ht="46.8" spans="1:10">
      <c r="A1147" s="273" t="s">
        <v>1054</v>
      </c>
      <c r="B1147" s="273"/>
      <c r="C1147" s="273"/>
      <c r="D1147" s="273"/>
      <c r="E1147" s="273"/>
      <c r="F1147" s="273"/>
      <c r="G1147" s="273"/>
      <c r="H1147" s="274" t="s">
        <v>1055</v>
      </c>
      <c r="I1147" s="275" t="s">
        <v>615</v>
      </c>
    </row>
    <row r="1148" s="267" customFormat="1" ht="15.6" spans="1:10">
      <c r="A1148" s="276" t="s">
        <v>5</v>
      </c>
      <c r="B1148" s="12" t="s">
        <v>6</v>
      </c>
      <c r="C1148" s="13" t="s">
        <v>15</v>
      </c>
      <c r="D1148" s="13"/>
      <c r="E1148" s="13"/>
      <c r="F1148" s="13"/>
      <c r="G1148" s="13"/>
      <c r="H1148" s="277"/>
      <c r="I1148" s="273"/>
      <c r="J1148" s="272"/>
    </row>
    <row r="1149" s="267" customFormat="1" ht="15.6" spans="1:10">
      <c r="A1149" s="273"/>
      <c r="B1149" s="15" t="s">
        <v>16</v>
      </c>
      <c r="C1149" s="13" t="s">
        <v>17</v>
      </c>
      <c r="D1149" s="13" t="s">
        <v>18</v>
      </c>
      <c r="E1149" s="13" t="s">
        <v>19</v>
      </c>
      <c r="F1149" s="13" t="s">
        <v>20</v>
      </c>
      <c r="G1149" s="13" t="s">
        <v>21</v>
      </c>
      <c r="H1149" s="277"/>
      <c r="I1149" s="273"/>
      <c r="J1149" s="272"/>
    </row>
    <row r="1150" s="267" customFormat="1" ht="15.6" spans="1:10">
      <c r="A1150" s="273">
        <v>1</v>
      </c>
      <c r="B1150" s="15" t="s">
        <v>912</v>
      </c>
      <c r="C1150" s="43" t="s">
        <v>1056</v>
      </c>
      <c r="D1150" s="43" t="s">
        <v>682</v>
      </c>
      <c r="E1150" s="43"/>
      <c r="F1150" s="43"/>
      <c r="G1150" s="43"/>
      <c r="H1150" s="277"/>
      <c r="I1150" s="273"/>
      <c r="J1150" s="272"/>
    </row>
    <row r="1151" s="267" customFormat="1" ht="15.6" spans="1:10">
      <c r="A1151" s="273">
        <v>2</v>
      </c>
      <c r="B1151" s="15" t="s">
        <v>140</v>
      </c>
      <c r="C1151" s="43"/>
      <c r="D1151" s="43" t="s">
        <v>716</v>
      </c>
      <c r="E1151" s="43" t="s">
        <v>683</v>
      </c>
      <c r="F1151" s="43"/>
      <c r="G1151" s="43"/>
      <c r="H1151" s="277"/>
      <c r="I1151" s="273"/>
      <c r="J1151" s="272"/>
    </row>
    <row r="1152" s="267" customFormat="1" ht="15.6" spans="1:10">
      <c r="A1152" s="273">
        <v>3</v>
      </c>
      <c r="B1152" s="15" t="s">
        <v>58</v>
      </c>
      <c r="C1152" s="43"/>
      <c r="D1152" s="43" t="s">
        <v>884</v>
      </c>
      <c r="E1152" s="43" t="s">
        <v>764</v>
      </c>
      <c r="F1152" s="43"/>
      <c r="G1152" s="43"/>
      <c r="H1152" s="277"/>
      <c r="I1152" s="273"/>
      <c r="J1152" s="272"/>
    </row>
    <row r="1153" s="267" customFormat="1" ht="15.6" spans="1:10">
      <c r="A1153" s="273">
        <v>4</v>
      </c>
      <c r="B1153" s="15" t="s">
        <v>115</v>
      </c>
      <c r="C1153" s="43"/>
      <c r="D1153" s="43" t="s">
        <v>740</v>
      </c>
      <c r="E1153" s="43" t="s">
        <v>680</v>
      </c>
      <c r="F1153" s="43"/>
      <c r="G1153" s="43"/>
      <c r="H1153" s="277"/>
      <c r="I1153" s="273"/>
      <c r="J1153" s="272"/>
    </row>
    <row r="1154" s="267" customFormat="1" ht="15.6" spans="1:10">
      <c r="A1154" s="273">
        <v>5</v>
      </c>
      <c r="B1154" s="15" t="s">
        <v>23</v>
      </c>
      <c r="C1154" s="43"/>
      <c r="D1154" s="43"/>
      <c r="E1154" s="43" t="s">
        <v>680</v>
      </c>
      <c r="F1154" s="43"/>
      <c r="G1154" s="43"/>
      <c r="H1154" s="277"/>
      <c r="I1154" s="273"/>
      <c r="J1154" s="272"/>
    </row>
    <row r="1155" s="267" customFormat="1" ht="15.6" spans="1:10">
      <c r="A1155" s="273">
        <v>6</v>
      </c>
      <c r="B1155" s="15" t="s">
        <v>89</v>
      </c>
      <c r="C1155" s="43"/>
      <c r="D1155" s="43" t="s">
        <v>678</v>
      </c>
      <c r="E1155" s="43" t="s">
        <v>682</v>
      </c>
      <c r="F1155" s="43" t="s">
        <v>682</v>
      </c>
      <c r="G1155" s="43"/>
      <c r="H1155" s="277"/>
      <c r="I1155" s="273"/>
      <c r="J1155" s="272"/>
    </row>
    <row r="1156" s="267" customFormat="1" ht="15.6" spans="1:10">
      <c r="A1156" s="273">
        <v>7</v>
      </c>
      <c r="B1156" s="15" t="s">
        <v>76</v>
      </c>
      <c r="C1156" s="43"/>
      <c r="D1156" s="43"/>
      <c r="E1156" s="43"/>
      <c r="F1156" s="43" t="s">
        <v>683</v>
      </c>
      <c r="G1156" s="43"/>
      <c r="H1156" s="277"/>
      <c r="I1156" s="273"/>
      <c r="J1156" s="272"/>
    </row>
    <row r="1157" s="267" customFormat="1" ht="15.6" spans="1:10">
      <c r="A1157" s="273">
        <v>8</v>
      </c>
      <c r="B1157" s="15" t="s">
        <v>60</v>
      </c>
      <c r="C1157" s="43"/>
      <c r="D1157" s="43" t="s">
        <v>682</v>
      </c>
      <c r="E1157" s="43"/>
      <c r="F1157" s="43"/>
      <c r="G1157" s="43"/>
      <c r="H1157" s="277"/>
      <c r="I1157" s="273"/>
      <c r="J1157" s="272"/>
    </row>
    <row r="1158" s="267" customFormat="1" ht="15.6" spans="1:10">
      <c r="A1158" s="273"/>
      <c r="B1158" s="12" t="s">
        <v>6</v>
      </c>
      <c r="C1158" s="13" t="s">
        <v>24</v>
      </c>
      <c r="D1158" s="13"/>
      <c r="E1158" s="13"/>
      <c r="F1158" s="13"/>
      <c r="G1158" s="13"/>
      <c r="H1158" s="277"/>
      <c r="I1158" s="273"/>
      <c r="J1158" s="272"/>
    </row>
    <row r="1159" s="267" customFormat="1" ht="15.6" spans="1:10">
      <c r="A1159" s="273"/>
      <c r="B1159" s="15" t="s">
        <v>16</v>
      </c>
      <c r="C1159" s="13" t="s">
        <v>17</v>
      </c>
      <c r="D1159" s="13" t="s">
        <v>18</v>
      </c>
      <c r="E1159" s="13" t="s">
        <v>19</v>
      </c>
      <c r="F1159" s="13" t="s">
        <v>20</v>
      </c>
      <c r="G1159" s="13" t="s">
        <v>21</v>
      </c>
      <c r="H1159" s="277"/>
      <c r="I1159" s="273"/>
      <c r="J1159" s="272"/>
    </row>
    <row r="1160" s="267" customFormat="1" ht="15.6" spans="1:10">
      <c r="A1160" s="273">
        <v>9</v>
      </c>
      <c r="B1160" s="17" t="s">
        <v>102</v>
      </c>
      <c r="C1160" s="43"/>
      <c r="D1160" s="43" t="s">
        <v>678</v>
      </c>
      <c r="E1160" s="43"/>
      <c r="F1160" s="43"/>
      <c r="G1160" s="43"/>
      <c r="H1160" s="277"/>
      <c r="I1160" s="273"/>
      <c r="J1160" s="272"/>
    </row>
    <row r="1161" s="267" customFormat="1" ht="15.6" spans="1:10">
      <c r="A1161" s="273">
        <v>10</v>
      </c>
      <c r="B1161" s="17" t="s">
        <v>107</v>
      </c>
      <c r="C1161" s="43" t="s">
        <v>678</v>
      </c>
      <c r="D1161" s="43"/>
      <c r="E1161" s="43"/>
      <c r="F1161" s="43"/>
      <c r="G1161" s="43"/>
      <c r="H1161" s="277"/>
      <c r="I1161" s="273"/>
      <c r="J1161" s="272"/>
    </row>
    <row r="1162" s="267" customFormat="1" ht="15.6" spans="1:10">
      <c r="A1162" s="273">
        <v>11</v>
      </c>
      <c r="B1162" s="17" t="s">
        <v>147</v>
      </c>
      <c r="C1162" s="43"/>
      <c r="D1162" s="43" t="s">
        <v>706</v>
      </c>
      <c r="E1162" s="43" t="s">
        <v>681</v>
      </c>
      <c r="F1162" s="43"/>
      <c r="G1162" s="43"/>
      <c r="H1162" s="277"/>
      <c r="I1162" s="273"/>
      <c r="J1162" s="272"/>
    </row>
    <row r="1163" s="267" customFormat="1" ht="15.6" spans="1:10">
      <c r="A1163" s="273">
        <v>12</v>
      </c>
      <c r="B1163" s="17" t="s">
        <v>203</v>
      </c>
      <c r="C1163" s="43"/>
      <c r="D1163" s="43" t="s">
        <v>680</v>
      </c>
      <c r="E1163" s="43"/>
      <c r="F1163" s="43"/>
      <c r="G1163" s="43"/>
      <c r="H1163" s="277"/>
      <c r="I1163" s="273"/>
      <c r="J1163" s="272"/>
    </row>
    <row r="1164" s="267" customFormat="1" ht="15.6" spans="1:10">
      <c r="A1164" s="273">
        <v>13</v>
      </c>
      <c r="B1164" s="17" t="s">
        <v>26</v>
      </c>
      <c r="C1164" s="43"/>
      <c r="D1164" s="43" t="s">
        <v>678</v>
      </c>
      <c r="E1164" s="43" t="s">
        <v>764</v>
      </c>
      <c r="F1164" s="43" t="s">
        <v>680</v>
      </c>
      <c r="G1164" s="43"/>
      <c r="H1164" s="277"/>
      <c r="I1164" s="273"/>
      <c r="J1164" s="272"/>
    </row>
    <row r="1165" s="267" customFormat="1" ht="15.6" spans="1:10">
      <c r="A1165" s="273">
        <v>14</v>
      </c>
      <c r="B1165" s="17" t="s">
        <v>29</v>
      </c>
      <c r="C1165" s="43"/>
      <c r="D1165" s="43" t="s">
        <v>678</v>
      </c>
      <c r="E1165" s="43"/>
      <c r="F1165" s="43"/>
      <c r="G1165" s="43"/>
      <c r="H1165" s="277"/>
      <c r="I1165" s="273"/>
      <c r="J1165" s="272"/>
    </row>
    <row r="1166" s="267" customFormat="1" ht="15.6" spans="1:10">
      <c r="A1166" s="273">
        <v>15</v>
      </c>
      <c r="B1166" s="17" t="s">
        <v>90</v>
      </c>
      <c r="C1166" s="43" t="s">
        <v>877</v>
      </c>
      <c r="D1166" s="43"/>
      <c r="E1166" s="43"/>
      <c r="F1166" s="43"/>
      <c r="G1166" s="43"/>
      <c r="H1166" s="277"/>
      <c r="I1166" s="273"/>
      <c r="J1166" s="272"/>
    </row>
    <row r="1167" s="267" customFormat="1" ht="15.6" spans="1:10">
      <c r="A1167" s="273"/>
      <c r="B1167" s="12" t="s">
        <v>6</v>
      </c>
      <c r="C1167" s="13" t="s">
        <v>30</v>
      </c>
      <c r="D1167" s="13"/>
      <c r="E1167" s="13"/>
      <c r="F1167" s="13"/>
      <c r="G1167" s="273"/>
      <c r="H1167" s="277"/>
      <c r="I1167" s="273"/>
      <c r="J1167" s="272"/>
    </row>
    <row r="1168" s="267" customFormat="1" ht="15.6" spans="1:10">
      <c r="A1168" s="273"/>
      <c r="B1168" s="15" t="s">
        <v>8</v>
      </c>
      <c r="C1168" s="13">
        <v>100</v>
      </c>
      <c r="D1168" s="13">
        <v>200</v>
      </c>
      <c r="E1168" s="13">
        <v>300</v>
      </c>
      <c r="F1168" s="13" t="s">
        <v>31</v>
      </c>
      <c r="G1168" s="273"/>
      <c r="H1168" s="277"/>
      <c r="I1168" s="273"/>
      <c r="J1168" s="272"/>
    </row>
    <row r="1169" s="267" customFormat="1" ht="15.6" spans="1:10">
      <c r="A1169" s="273">
        <v>16</v>
      </c>
      <c r="B1169" s="17" t="s">
        <v>63</v>
      </c>
      <c r="C1169" s="43" t="s">
        <v>680</v>
      </c>
      <c r="D1169" s="43" t="s">
        <v>682</v>
      </c>
      <c r="E1169" s="43"/>
      <c r="F1169" s="43"/>
      <c r="G1169" s="273"/>
      <c r="H1169" s="277"/>
      <c r="I1169" s="273"/>
      <c r="J1169" s="272"/>
    </row>
    <row r="1170" s="267" customFormat="1" ht="15.6" spans="1:10">
      <c r="A1170" s="273">
        <v>17</v>
      </c>
      <c r="B1170" s="17" t="s">
        <v>32</v>
      </c>
      <c r="C1170" s="43"/>
      <c r="D1170" s="43"/>
      <c r="E1170" s="43" t="s">
        <v>740</v>
      </c>
      <c r="F1170" s="43" t="s">
        <v>683</v>
      </c>
      <c r="G1170" s="273"/>
      <c r="H1170" s="277"/>
      <c r="I1170" s="273"/>
      <c r="J1170" s="272"/>
    </row>
    <row r="1171" s="267" customFormat="1" ht="15.6" spans="1:10">
      <c r="A1171" s="273">
        <v>18</v>
      </c>
      <c r="B1171" s="17" t="s">
        <v>64</v>
      </c>
      <c r="C1171" s="43"/>
      <c r="D1171" s="43"/>
      <c r="E1171" s="43"/>
      <c r="F1171" s="43" t="s">
        <v>978</v>
      </c>
      <c r="G1171" s="273"/>
      <c r="H1171" s="277"/>
      <c r="I1171" s="273"/>
      <c r="J1171" s="272"/>
    </row>
    <row r="1172" s="267" customFormat="1" ht="15.6" spans="1:10">
      <c r="A1172" s="273">
        <v>19</v>
      </c>
      <c r="B1172" s="17" t="s">
        <v>177</v>
      </c>
      <c r="C1172" s="43"/>
      <c r="D1172" s="43" t="s">
        <v>680</v>
      </c>
      <c r="E1172" s="43"/>
      <c r="F1172" s="43"/>
      <c r="G1172" s="273"/>
      <c r="H1172" s="277"/>
      <c r="I1172" s="273"/>
      <c r="J1172" s="272"/>
    </row>
    <row r="1173" s="267" customFormat="1" ht="15.6" spans="1:10">
      <c r="A1173" s="273">
        <v>20</v>
      </c>
      <c r="B1173" s="17" t="s">
        <v>1057</v>
      </c>
      <c r="C1173" s="43" t="s">
        <v>716</v>
      </c>
      <c r="D1173" s="43"/>
      <c r="E1173" s="43"/>
      <c r="F1173" s="43"/>
      <c r="G1173" s="273"/>
      <c r="H1173" s="277"/>
      <c r="I1173" s="273"/>
      <c r="J1173" s="272"/>
    </row>
    <row r="1174" s="267" customFormat="1" ht="15.6" spans="1:10">
      <c r="A1174" s="273">
        <v>21</v>
      </c>
      <c r="B1174" s="17" t="s">
        <v>65</v>
      </c>
      <c r="C1174" s="43"/>
      <c r="D1174" s="43" t="s">
        <v>1058</v>
      </c>
      <c r="E1174" s="43"/>
      <c r="F1174" s="43"/>
      <c r="G1174" s="273"/>
      <c r="H1174" s="277"/>
      <c r="I1174" s="273"/>
      <c r="J1174" s="272"/>
    </row>
    <row r="1175" s="267" customFormat="1" ht="15.6" spans="1:10">
      <c r="A1175" s="273"/>
      <c r="B1175" s="12" t="s">
        <v>6</v>
      </c>
      <c r="C1175" s="13" t="s">
        <v>35</v>
      </c>
      <c r="D1175" s="13"/>
      <c r="E1175" s="13"/>
      <c r="F1175" s="13"/>
      <c r="G1175" s="273"/>
      <c r="H1175" s="277"/>
      <c r="I1175" s="273"/>
      <c r="J1175" s="272"/>
    </row>
    <row r="1176" s="267" customFormat="1" ht="15.6" spans="1:10">
      <c r="A1176" s="273"/>
      <c r="B1176" s="15" t="s">
        <v>8</v>
      </c>
      <c r="C1176" s="13">
        <v>100</v>
      </c>
      <c r="D1176" s="13">
        <v>200</v>
      </c>
      <c r="E1176" s="13">
        <v>300</v>
      </c>
      <c r="F1176" s="13" t="s">
        <v>31</v>
      </c>
      <c r="G1176" s="273"/>
      <c r="H1176" s="277"/>
      <c r="I1176" s="273"/>
      <c r="J1176" s="272"/>
    </row>
    <row r="1177" s="267" customFormat="1" ht="15.6" spans="1:10">
      <c r="A1177" s="273">
        <v>22</v>
      </c>
      <c r="B1177" s="17" t="s">
        <v>68</v>
      </c>
      <c r="C1177" s="43"/>
      <c r="D1177" s="43"/>
      <c r="E1177" s="43"/>
      <c r="F1177" s="43" t="s">
        <v>1059</v>
      </c>
      <c r="G1177" s="273"/>
      <c r="H1177" s="277"/>
      <c r="I1177" s="273"/>
      <c r="J1177" s="272"/>
    </row>
    <row r="1178" s="267" customFormat="1" ht="15.6" spans="1:10">
      <c r="A1178" s="273">
        <v>23</v>
      </c>
      <c r="B1178" s="17" t="s">
        <v>142</v>
      </c>
      <c r="C1178" s="43"/>
      <c r="D1178" s="43"/>
      <c r="E1178" s="43" t="s">
        <v>740</v>
      </c>
      <c r="F1178" s="43" t="s">
        <v>764</v>
      </c>
      <c r="G1178" s="273"/>
      <c r="H1178" s="277"/>
      <c r="I1178" s="273"/>
      <c r="J1178" s="272"/>
    </row>
    <row r="1179" s="267" customFormat="1" ht="15.6" spans="1:10">
      <c r="A1179" s="273">
        <v>24</v>
      </c>
      <c r="B1179" s="17" t="s">
        <v>134</v>
      </c>
      <c r="C1179" s="43"/>
      <c r="D1179" s="43"/>
      <c r="E1179" s="43" t="s">
        <v>716</v>
      </c>
      <c r="F1179" s="43"/>
      <c r="G1179" s="273"/>
      <c r="H1179" s="277"/>
      <c r="I1179" s="273"/>
      <c r="J1179" s="272"/>
    </row>
    <row r="1180" s="267" customFormat="1" ht="15.6" spans="1:10">
      <c r="A1180" s="273"/>
      <c r="B1180" s="19" t="s">
        <v>6</v>
      </c>
      <c r="C1180" s="20" t="s">
        <v>7</v>
      </c>
      <c r="D1180" s="20"/>
      <c r="E1180" s="20"/>
      <c r="F1180" s="273"/>
      <c r="G1180" s="273"/>
      <c r="H1180" s="277"/>
      <c r="I1180" s="273"/>
      <c r="J1180" s="272"/>
    </row>
    <row r="1181" s="267" customFormat="1" ht="15.6" spans="1:10">
      <c r="A1181" s="273"/>
      <c r="B1181" s="19"/>
      <c r="C1181" s="20"/>
      <c r="D1181" s="20"/>
      <c r="E1181" s="20"/>
      <c r="F1181" s="273"/>
      <c r="G1181" s="273"/>
      <c r="H1181" s="277"/>
      <c r="I1181" s="273"/>
      <c r="J1181" s="272"/>
    </row>
    <row r="1182" s="267" customFormat="1" ht="15.6" spans="1:10">
      <c r="A1182" s="273"/>
      <c r="B1182" s="21" t="s">
        <v>8</v>
      </c>
      <c r="C1182" s="22" t="s">
        <v>9</v>
      </c>
      <c r="D1182" s="22" t="s">
        <v>10</v>
      </c>
      <c r="E1182" s="22" t="s">
        <v>11</v>
      </c>
      <c r="F1182" s="273"/>
      <c r="G1182" s="273"/>
      <c r="H1182" s="277"/>
      <c r="I1182" s="273"/>
      <c r="J1182" s="272"/>
    </row>
    <row r="1183" s="267" customFormat="1" ht="15.6" spans="1:10">
      <c r="A1183" s="273">
        <v>25</v>
      </c>
      <c r="B1183" s="21" t="s">
        <v>38</v>
      </c>
      <c r="C1183" s="24" t="s">
        <v>1060</v>
      </c>
      <c r="D1183" s="24" t="s">
        <v>1061</v>
      </c>
      <c r="E1183" s="24"/>
      <c r="F1183" s="273"/>
      <c r="G1183" s="273"/>
      <c r="H1183" s="277"/>
      <c r="I1183" s="273"/>
      <c r="J1183" s="272"/>
    </row>
    <row r="1184" s="267" customFormat="1" ht="15.6" spans="1:10">
      <c r="A1184" s="273">
        <v>26</v>
      </c>
      <c r="B1184" s="21" t="s">
        <v>118</v>
      </c>
      <c r="C1184" s="24" t="s">
        <v>1062</v>
      </c>
      <c r="D1184" s="24"/>
      <c r="E1184" s="24"/>
      <c r="F1184" s="273"/>
      <c r="G1184" s="273"/>
      <c r="H1184" s="277"/>
      <c r="I1184" s="273"/>
      <c r="J1184" s="272"/>
    </row>
    <row r="1185" s="267" customFormat="1" ht="15.6" spans="1:10">
      <c r="A1185" s="273">
        <v>27</v>
      </c>
      <c r="B1185" s="21" t="s">
        <v>556</v>
      </c>
      <c r="C1185" s="24" t="s">
        <v>1063</v>
      </c>
      <c r="D1185" s="24"/>
      <c r="E1185" s="24"/>
      <c r="F1185" s="273"/>
      <c r="G1185" s="273"/>
      <c r="H1185" s="277"/>
      <c r="I1185" s="273"/>
      <c r="J1185" s="272"/>
    </row>
    <row r="1186" s="267" customFormat="1" ht="15.6" spans="1:10">
      <c r="A1186" s="273">
        <v>28</v>
      </c>
      <c r="B1186" s="21" t="s">
        <v>628</v>
      </c>
      <c r="C1186" s="24" t="s">
        <v>1064</v>
      </c>
      <c r="D1186" s="24"/>
      <c r="E1186" s="24"/>
      <c r="F1186" s="273"/>
      <c r="G1186" s="273"/>
      <c r="H1186" s="277"/>
      <c r="I1186" s="273"/>
      <c r="J1186" s="272"/>
    </row>
    <row r="1187" s="267" customFormat="1" ht="15.6" spans="1:10">
      <c r="A1187" s="273">
        <v>29</v>
      </c>
      <c r="B1187" s="21" t="s">
        <v>97</v>
      </c>
      <c r="C1187" s="24" t="s">
        <v>1065</v>
      </c>
      <c r="D1187" s="24"/>
      <c r="E1187" s="24"/>
      <c r="F1187" s="273"/>
      <c r="G1187" s="273"/>
      <c r="H1187" s="277"/>
      <c r="I1187" s="273"/>
      <c r="J1187" s="272"/>
    </row>
    <row r="1188" s="267" customFormat="1" ht="15.6" spans="1:10">
      <c r="A1188" s="273">
        <v>30</v>
      </c>
      <c r="B1188" s="21" t="s">
        <v>33</v>
      </c>
      <c r="C1188" s="24" t="s">
        <v>1066</v>
      </c>
      <c r="D1188" s="24"/>
      <c r="E1188" s="24"/>
      <c r="F1188" s="273"/>
      <c r="G1188" s="273"/>
      <c r="H1188" s="277"/>
      <c r="I1188" s="273"/>
      <c r="J1188" s="272"/>
    </row>
    <row r="1189" s="267" customFormat="1" ht="15.6" spans="1:10">
      <c r="A1189" s="273">
        <v>31</v>
      </c>
      <c r="B1189" s="21" t="s">
        <v>12</v>
      </c>
      <c r="C1189" s="24"/>
      <c r="D1189" s="24" t="s">
        <v>1067</v>
      </c>
      <c r="E1189" s="24"/>
      <c r="F1189" s="273"/>
      <c r="G1189" s="273"/>
      <c r="H1189" s="277"/>
      <c r="I1189" s="273"/>
      <c r="J1189" s="272"/>
    </row>
    <row r="1190" s="267" customFormat="1" ht="15.6" spans="1:10">
      <c r="A1190" s="273">
        <v>32</v>
      </c>
      <c r="B1190" s="21" t="s">
        <v>1068</v>
      </c>
      <c r="C1190" s="24" t="s">
        <v>783</v>
      </c>
      <c r="D1190" s="24"/>
      <c r="E1190" s="24"/>
      <c r="F1190" s="273"/>
      <c r="G1190" s="273"/>
      <c r="H1190" s="277"/>
      <c r="I1190" s="273"/>
      <c r="J1190" s="272"/>
    </row>
    <row r="1191" s="267" customFormat="1" ht="15.6" spans="1:10">
      <c r="A1191" s="273">
        <v>33</v>
      </c>
      <c r="B1191" s="21" t="s">
        <v>128</v>
      </c>
      <c r="C1191" s="24" t="s">
        <v>1069</v>
      </c>
      <c r="D1191" s="24"/>
      <c r="E1191" s="24"/>
      <c r="F1191" s="273"/>
      <c r="G1191" s="273"/>
      <c r="H1191" s="277"/>
      <c r="I1191" s="273"/>
      <c r="J1191" s="272"/>
    </row>
    <row r="1192" s="267" customFormat="1" ht="15.6" spans="1:10">
      <c r="A1192" s="273"/>
      <c r="B1192" s="25" t="s">
        <v>40</v>
      </c>
      <c r="C1192" s="26" t="s">
        <v>41</v>
      </c>
      <c r="D1192" s="26"/>
      <c r="E1192" s="26"/>
      <c r="F1192" s="273"/>
      <c r="G1192" s="273"/>
      <c r="H1192" s="277"/>
      <c r="I1192" s="273"/>
      <c r="J1192" s="272"/>
    </row>
    <row r="1193" s="267" customFormat="1" ht="15.6" spans="1:10">
      <c r="A1193" s="273"/>
      <c r="B1193" s="25"/>
      <c r="C1193" s="13" t="s">
        <v>42</v>
      </c>
      <c r="D1193" s="13" t="s">
        <v>43</v>
      </c>
      <c r="E1193" s="13" t="s">
        <v>44</v>
      </c>
      <c r="F1193" s="273"/>
      <c r="G1193" s="273"/>
      <c r="H1193" s="277"/>
      <c r="I1193" s="273"/>
      <c r="J1193" s="272"/>
    </row>
    <row r="1194" s="267" customFormat="1" ht="15.6" spans="1:10">
      <c r="A1194" s="273">
        <v>34</v>
      </c>
      <c r="B1194" s="15" t="s">
        <v>888</v>
      </c>
      <c r="C1194" s="16"/>
      <c r="D1194" s="16"/>
      <c r="E1194" s="16" t="s">
        <v>1070</v>
      </c>
      <c r="F1194" s="273"/>
      <c r="G1194" s="273"/>
      <c r="H1194" s="277"/>
      <c r="I1194" s="273"/>
      <c r="J1194" s="272"/>
    </row>
    <row r="1195" s="267" customFormat="1" ht="15.6" spans="1:10">
      <c r="A1195" s="273">
        <v>35</v>
      </c>
      <c r="B1195" s="15" t="s">
        <v>191</v>
      </c>
      <c r="C1195" s="16"/>
      <c r="D1195" s="16"/>
      <c r="E1195" s="16" t="s">
        <v>1071</v>
      </c>
      <c r="F1195" s="273"/>
      <c r="G1195" s="273"/>
      <c r="H1195" s="277"/>
      <c r="I1195" s="273"/>
      <c r="J1195" s="272"/>
    </row>
    <row r="1196" s="267" customFormat="1" ht="15.6" spans="1:10">
      <c r="A1196" s="273"/>
      <c r="B1196" s="25" t="s">
        <v>40</v>
      </c>
      <c r="C1196" s="26" t="s">
        <v>46</v>
      </c>
      <c r="D1196" s="273"/>
      <c r="E1196" s="273"/>
      <c r="F1196" s="273"/>
      <c r="G1196" s="273"/>
      <c r="H1196" s="277"/>
      <c r="I1196" s="273"/>
      <c r="J1196" s="272"/>
    </row>
    <row r="1197" s="267" customFormat="1" ht="15.6" spans="1:10">
      <c r="A1197" s="273"/>
      <c r="B1197" s="25"/>
      <c r="C1197" s="26" t="s">
        <v>47</v>
      </c>
      <c r="D1197" s="273"/>
      <c r="E1197" s="273"/>
      <c r="F1197" s="273"/>
      <c r="G1197" s="273"/>
      <c r="H1197" s="277"/>
      <c r="I1197" s="273"/>
      <c r="J1197" s="272"/>
    </row>
    <row r="1198" s="267" customFormat="1" ht="15.6" spans="1:10">
      <c r="A1198" s="273">
        <v>36</v>
      </c>
      <c r="B1198" s="27" t="s">
        <v>72</v>
      </c>
      <c r="C1198" s="16" t="s">
        <v>1072</v>
      </c>
      <c r="D1198" s="273"/>
      <c r="E1198" s="273"/>
      <c r="F1198" s="273"/>
      <c r="G1198" s="273"/>
      <c r="H1198" s="277"/>
      <c r="I1198" s="273"/>
      <c r="J1198" s="272"/>
    </row>
    <row r="1199" s="267" customFormat="1" ht="15.6" spans="1:10">
      <c r="A1199" s="273">
        <v>37</v>
      </c>
      <c r="B1199" s="27" t="s">
        <v>143</v>
      </c>
      <c r="C1199" s="16" t="s">
        <v>1073</v>
      </c>
      <c r="D1199" s="273"/>
      <c r="E1199" s="273"/>
      <c r="F1199" s="273"/>
      <c r="G1199" s="273"/>
      <c r="H1199" s="277"/>
      <c r="I1199" s="273"/>
      <c r="J1199" s="272"/>
    </row>
    <row r="1200" s="267" customFormat="1" ht="15.6" spans="1:10">
      <c r="A1200" s="273">
        <v>38</v>
      </c>
      <c r="B1200" s="27" t="s">
        <v>488</v>
      </c>
      <c r="C1200" s="16" t="s">
        <v>1074</v>
      </c>
      <c r="D1200" s="273"/>
      <c r="E1200" s="273"/>
      <c r="F1200" s="273"/>
      <c r="G1200" s="273"/>
      <c r="H1200" s="277"/>
      <c r="I1200" s="273"/>
      <c r="J1200" s="272"/>
    </row>
    <row r="1201" s="267" customFormat="1" ht="15.6" spans="1:10">
      <c r="A1201" s="273">
        <v>39</v>
      </c>
      <c r="B1201" s="27" t="s">
        <v>48</v>
      </c>
      <c r="C1201" s="16" t="s">
        <v>1075</v>
      </c>
      <c r="D1201" s="273"/>
      <c r="E1201" s="273"/>
      <c r="F1201" s="273"/>
      <c r="G1201" s="273"/>
      <c r="H1201" s="277"/>
      <c r="I1201" s="273"/>
      <c r="J1201" s="272"/>
    </row>
    <row r="1202" s="267" customFormat="1" ht="15.6" spans="1:10">
      <c r="A1202" s="273">
        <v>40</v>
      </c>
      <c r="B1202" s="27" t="s">
        <v>1076</v>
      </c>
      <c r="C1202" s="16" t="s">
        <v>1077</v>
      </c>
      <c r="D1202" s="273"/>
      <c r="E1202" s="273"/>
      <c r="F1202" s="273"/>
      <c r="G1202" s="273"/>
      <c r="H1202" s="277"/>
      <c r="I1202" s="273"/>
      <c r="J1202" s="272"/>
    </row>
    <row r="1203" s="267" customFormat="1" ht="15.6" spans="1:10">
      <c r="A1203" s="273"/>
      <c r="B1203" s="12" t="s">
        <v>6</v>
      </c>
      <c r="C1203" s="26" t="s">
        <v>49</v>
      </c>
      <c r="D1203" s="26"/>
      <c r="E1203" s="26"/>
      <c r="F1203" s="273"/>
      <c r="G1203" s="273"/>
      <c r="H1203" s="277"/>
      <c r="I1203" s="273"/>
      <c r="J1203" s="272"/>
    </row>
    <row r="1204" s="267" customFormat="1" ht="15.6" spans="1:10">
      <c r="A1204" s="273"/>
      <c r="B1204" s="15" t="s">
        <v>50</v>
      </c>
      <c r="C1204" s="26">
        <v>100</v>
      </c>
      <c r="D1204" s="26">
        <v>200</v>
      </c>
      <c r="E1204" s="26" t="s">
        <v>51</v>
      </c>
      <c r="F1204" s="273"/>
      <c r="G1204" s="273"/>
      <c r="H1204" s="277"/>
      <c r="I1204" s="273"/>
      <c r="J1204" s="272"/>
    </row>
    <row r="1205" s="267" customFormat="1" ht="15.6" spans="1:10">
      <c r="A1205" s="273">
        <v>41</v>
      </c>
      <c r="B1205" s="17" t="s">
        <v>52</v>
      </c>
      <c r="C1205" s="43" t="s">
        <v>684</v>
      </c>
      <c r="D1205" s="43" t="s">
        <v>708</v>
      </c>
      <c r="E1205" s="43"/>
      <c r="F1205" s="273"/>
      <c r="G1205" s="273"/>
      <c r="H1205" s="277"/>
      <c r="I1205" s="273"/>
      <c r="J1205" s="272"/>
    </row>
    <row r="1206" s="267" customFormat="1" ht="15.6" spans="1:10">
      <c r="A1206" s="273">
        <v>42</v>
      </c>
      <c r="B1206" s="17" t="s">
        <v>252</v>
      </c>
      <c r="C1206" s="43" t="s">
        <v>682</v>
      </c>
      <c r="D1206" s="43"/>
      <c r="E1206" s="43"/>
      <c r="F1206" s="273"/>
      <c r="G1206" s="273"/>
      <c r="H1206" s="277"/>
      <c r="I1206" s="273"/>
      <c r="J1206" s="272"/>
    </row>
    <row r="1207" s="267" customFormat="1" ht="46.8" spans="1:10">
      <c r="A1207" s="273" t="s">
        <v>1078</v>
      </c>
      <c r="B1207" s="273"/>
      <c r="C1207" s="273"/>
      <c r="D1207" s="273"/>
      <c r="E1207" s="273"/>
      <c r="F1207" s="273"/>
      <c r="G1207" s="273"/>
      <c r="H1207" s="274" t="s">
        <v>1079</v>
      </c>
      <c r="I1207" s="275" t="s">
        <v>615</v>
      </c>
    </row>
    <row r="1208" s="267" customFormat="1" ht="15.6" spans="1:10">
      <c r="A1208" s="276" t="s">
        <v>5</v>
      </c>
      <c r="B1208" s="19" t="s">
        <v>6</v>
      </c>
      <c r="C1208" s="20" t="s">
        <v>7</v>
      </c>
      <c r="D1208" s="20"/>
      <c r="E1208" s="20"/>
      <c r="F1208" s="273"/>
      <c r="G1208" s="273"/>
      <c r="H1208" s="277"/>
      <c r="I1208" s="273"/>
      <c r="J1208" s="272"/>
    </row>
    <row r="1209" s="267" customFormat="1" ht="15.6" spans="1:10">
      <c r="A1209" s="273"/>
      <c r="B1209" s="19"/>
      <c r="C1209" s="20"/>
      <c r="D1209" s="20"/>
      <c r="E1209" s="20"/>
      <c r="F1209" s="273"/>
      <c r="G1209" s="273"/>
      <c r="H1209" s="277"/>
      <c r="I1209" s="273"/>
      <c r="J1209" s="272"/>
    </row>
    <row r="1210" s="267" customFormat="1" ht="15.6" spans="1:10">
      <c r="A1210" s="273"/>
      <c r="B1210" s="21" t="s">
        <v>8</v>
      </c>
      <c r="C1210" s="22" t="s">
        <v>9</v>
      </c>
      <c r="D1210" s="22" t="s">
        <v>10</v>
      </c>
      <c r="E1210" s="22" t="s">
        <v>11</v>
      </c>
      <c r="F1210" s="273"/>
      <c r="G1210" s="273"/>
      <c r="H1210" s="277"/>
      <c r="I1210" s="273"/>
      <c r="J1210" s="272"/>
    </row>
    <row r="1211" s="267" customFormat="1" ht="15.6" spans="1:10">
      <c r="A1211" s="273">
        <v>1</v>
      </c>
      <c r="B1211" s="21" t="s">
        <v>118</v>
      </c>
      <c r="C1211" s="24">
        <v>1399.2</v>
      </c>
      <c r="D1211" s="24"/>
      <c r="E1211" s="24"/>
      <c r="F1211" s="273"/>
      <c r="G1211" s="273"/>
      <c r="H1211" s="277"/>
      <c r="I1211" s="273"/>
      <c r="J1211" s="272"/>
    </row>
    <row r="1212" s="267" customFormat="1" ht="15.6" spans="1:10">
      <c r="A1212" s="273"/>
      <c r="B1212" s="25" t="s">
        <v>40</v>
      </c>
      <c r="C1212" s="26" t="s">
        <v>46</v>
      </c>
      <c r="D1212" s="273"/>
      <c r="E1212" s="273"/>
      <c r="F1212" s="273"/>
      <c r="G1212" s="273"/>
      <c r="H1212" s="277"/>
      <c r="I1212" s="273"/>
      <c r="J1212" s="272"/>
    </row>
    <row r="1213" s="267" customFormat="1" ht="15.6" spans="1:10">
      <c r="A1213" s="273"/>
      <c r="B1213" s="25"/>
      <c r="C1213" s="26" t="s">
        <v>47</v>
      </c>
      <c r="D1213" s="273"/>
      <c r="E1213" s="273"/>
      <c r="F1213" s="273"/>
      <c r="G1213" s="273"/>
      <c r="H1213" s="277"/>
      <c r="I1213" s="273"/>
      <c r="J1213" s="272"/>
    </row>
    <row r="1214" s="267" customFormat="1" ht="15.6" spans="1:10">
      <c r="A1214" s="273">
        <v>2</v>
      </c>
      <c r="B1214" s="27" t="s">
        <v>400</v>
      </c>
      <c r="C1214" s="16">
        <v>817.6</v>
      </c>
      <c r="D1214" s="273"/>
      <c r="E1214" s="273"/>
      <c r="F1214" s="273"/>
      <c r="G1214" s="273"/>
      <c r="H1214" s="277"/>
      <c r="I1214" s="273"/>
      <c r="J1214" s="272"/>
    </row>
    <row r="1215" s="267" customFormat="1" ht="15.6" spans="1:10">
      <c r="A1215" s="273">
        <v>3</v>
      </c>
      <c r="B1215" s="27" t="s">
        <v>72</v>
      </c>
      <c r="C1215" s="16">
        <v>626</v>
      </c>
      <c r="D1215" s="273"/>
      <c r="E1215" s="273"/>
      <c r="F1215" s="273"/>
      <c r="G1215" s="273"/>
      <c r="H1215" s="277"/>
      <c r="I1215" s="273"/>
      <c r="J1215" s="272"/>
    </row>
    <row r="1216" s="267" customFormat="1" ht="15.6" spans="1:10">
      <c r="A1216" s="273">
        <v>4</v>
      </c>
      <c r="B1216" s="27" t="s">
        <v>143</v>
      </c>
      <c r="C1216" s="16" t="s">
        <v>1080</v>
      </c>
      <c r="D1216" s="273"/>
      <c r="E1216" s="273"/>
      <c r="F1216" s="273"/>
      <c r="G1216" s="273"/>
      <c r="H1216" s="277"/>
      <c r="I1216" s="273"/>
      <c r="J1216" s="272"/>
    </row>
    <row r="1217" s="267" customFormat="1" ht="15.6" spans="1:10">
      <c r="A1217" s="273">
        <v>5</v>
      </c>
      <c r="B1217" s="27" t="s">
        <v>48</v>
      </c>
      <c r="C1217" s="16" t="s">
        <v>1081</v>
      </c>
      <c r="D1217" s="273"/>
      <c r="E1217" s="273"/>
      <c r="F1217" s="273"/>
      <c r="G1217" s="273"/>
      <c r="H1217" s="277"/>
      <c r="I1217" s="273"/>
      <c r="J1217" s="272"/>
    </row>
    <row r="1218" s="267" customFormat="1" ht="15.6" spans="1:10">
      <c r="A1218" s="273"/>
      <c r="B1218" s="12" t="s">
        <v>6</v>
      </c>
      <c r="C1218" s="26" t="s">
        <v>49</v>
      </c>
      <c r="D1218" s="26"/>
      <c r="E1218" s="26"/>
      <c r="F1218" s="273"/>
      <c r="G1218" s="273"/>
      <c r="H1218" s="277"/>
      <c r="I1218" s="273"/>
      <c r="J1218" s="272"/>
    </row>
    <row r="1219" s="267" customFormat="1" ht="15.6" spans="1:10">
      <c r="A1219" s="273"/>
      <c r="B1219" s="15" t="s">
        <v>50</v>
      </c>
      <c r="C1219" s="26">
        <v>100</v>
      </c>
      <c r="D1219" s="26">
        <v>200</v>
      </c>
      <c r="E1219" s="26" t="s">
        <v>51</v>
      </c>
      <c r="F1219" s="273"/>
      <c r="G1219" s="273"/>
      <c r="H1219" s="277"/>
      <c r="I1219" s="273"/>
      <c r="J1219" s="272"/>
    </row>
    <row r="1220" s="267" customFormat="1" ht="15.6" spans="1:10">
      <c r="A1220" s="273">
        <v>6</v>
      </c>
      <c r="B1220" s="17" t="s">
        <v>52</v>
      </c>
      <c r="C1220" s="43"/>
      <c r="D1220" s="43" t="s">
        <v>1082</v>
      </c>
      <c r="E1220" s="43"/>
      <c r="F1220" s="273"/>
      <c r="G1220" s="273"/>
      <c r="H1220" s="277"/>
      <c r="I1220" s="273"/>
      <c r="J1220" s="272"/>
    </row>
    <row r="1221" s="267" customFormat="1" ht="46.8" spans="1:10">
      <c r="A1221" s="273" t="s">
        <v>1083</v>
      </c>
      <c r="B1221" s="273"/>
      <c r="C1221" s="273"/>
      <c r="D1221" s="273"/>
      <c r="E1221" s="273"/>
      <c r="F1221" s="273"/>
      <c r="G1221" s="273"/>
      <c r="H1221" s="274" t="s">
        <v>1084</v>
      </c>
      <c r="I1221" s="275" t="s">
        <v>615</v>
      </c>
    </row>
    <row r="1222" s="267" customFormat="1" ht="15.6" spans="1:10">
      <c r="A1222" s="276" t="s">
        <v>5</v>
      </c>
      <c r="B1222" s="12" t="s">
        <v>6</v>
      </c>
      <c r="C1222" s="13" t="s">
        <v>24</v>
      </c>
      <c r="D1222" s="13"/>
      <c r="E1222" s="13"/>
      <c r="F1222" s="13"/>
      <c r="G1222" s="13"/>
      <c r="H1222" s="277"/>
      <c r="I1222" s="273"/>
      <c r="J1222" s="272"/>
    </row>
    <row r="1223" s="267" customFormat="1" ht="15.6" spans="1:10">
      <c r="A1223" s="273"/>
      <c r="B1223" s="15" t="s">
        <v>16</v>
      </c>
      <c r="C1223" s="13" t="s">
        <v>17</v>
      </c>
      <c r="D1223" s="13" t="s">
        <v>18</v>
      </c>
      <c r="E1223" s="13" t="s">
        <v>19</v>
      </c>
      <c r="F1223" s="13" t="s">
        <v>20</v>
      </c>
      <c r="G1223" s="13" t="s">
        <v>21</v>
      </c>
      <c r="H1223" s="277"/>
      <c r="I1223" s="273"/>
      <c r="J1223" s="272"/>
    </row>
    <row r="1224" s="267" customFormat="1" ht="15.6" spans="1:10">
      <c r="A1224" s="273">
        <v>1</v>
      </c>
      <c r="B1224" s="17" t="s">
        <v>61</v>
      </c>
      <c r="C1224" s="43" t="s">
        <v>921</v>
      </c>
      <c r="D1224" s="43"/>
      <c r="E1224" s="43"/>
      <c r="F1224" s="43"/>
      <c r="G1224" s="43"/>
      <c r="H1224" s="277"/>
      <c r="I1224" s="273"/>
      <c r="J1224" s="272"/>
    </row>
    <row r="1225" s="267" customFormat="1" ht="15.6" spans="1:10">
      <c r="A1225" s="273">
        <v>2</v>
      </c>
      <c r="B1225" s="17" t="s">
        <v>90</v>
      </c>
      <c r="C1225" s="43" t="s">
        <v>847</v>
      </c>
      <c r="D1225" s="43"/>
      <c r="E1225" s="43"/>
      <c r="F1225" s="43"/>
      <c r="G1225" s="43"/>
      <c r="H1225" s="277"/>
      <c r="I1225" s="273"/>
      <c r="J1225" s="272"/>
    </row>
    <row r="1226" s="267" customFormat="1" ht="15.6" spans="1:10">
      <c r="A1226" s="273"/>
      <c r="B1226" s="19" t="s">
        <v>6</v>
      </c>
      <c r="C1226" s="20" t="s">
        <v>7</v>
      </c>
      <c r="D1226" s="20"/>
      <c r="E1226" s="20"/>
      <c r="F1226" s="273"/>
      <c r="G1226" s="273"/>
      <c r="H1226" s="277"/>
      <c r="I1226" s="273"/>
      <c r="J1226" s="272"/>
    </row>
    <row r="1227" s="267" customFormat="1" ht="15.6" spans="1:10">
      <c r="A1227" s="273"/>
      <c r="B1227" s="19"/>
      <c r="C1227" s="20"/>
      <c r="D1227" s="20"/>
      <c r="E1227" s="20"/>
      <c r="F1227" s="273"/>
      <c r="G1227" s="273"/>
      <c r="H1227" s="277"/>
      <c r="I1227" s="273"/>
      <c r="J1227" s="272"/>
    </row>
    <row r="1228" s="267" customFormat="1" ht="15.6" spans="1:10">
      <c r="A1228" s="273"/>
      <c r="B1228" s="21" t="s">
        <v>8</v>
      </c>
      <c r="C1228" s="22" t="s">
        <v>9</v>
      </c>
      <c r="D1228" s="22" t="s">
        <v>10</v>
      </c>
      <c r="E1228" s="22" t="s">
        <v>11</v>
      </c>
      <c r="F1228" s="273"/>
      <c r="G1228" s="273"/>
      <c r="H1228" s="277"/>
      <c r="I1228" s="273"/>
      <c r="J1228" s="272"/>
    </row>
    <row r="1229" s="267" customFormat="1" ht="15.6" spans="1:10">
      <c r="A1229" s="273">
        <v>3</v>
      </c>
      <c r="B1229" s="21" t="s">
        <v>91</v>
      </c>
      <c r="C1229" s="24" t="s">
        <v>1085</v>
      </c>
      <c r="D1229" s="24"/>
      <c r="E1229" s="24"/>
      <c r="F1229" s="273"/>
      <c r="G1229" s="273"/>
      <c r="H1229" s="277"/>
      <c r="I1229" s="273"/>
      <c r="J1229" s="272"/>
    </row>
    <row r="1230" s="267" customFormat="1" ht="15.6" spans="1:10">
      <c r="A1230" s="273">
        <v>4</v>
      </c>
      <c r="B1230" s="21" t="s">
        <v>80</v>
      </c>
      <c r="C1230" s="24" t="s">
        <v>1086</v>
      </c>
      <c r="D1230" s="24"/>
      <c r="E1230" s="24"/>
      <c r="F1230" s="273"/>
      <c r="G1230" s="273"/>
      <c r="H1230" s="277"/>
      <c r="I1230" s="273"/>
      <c r="J1230" s="272"/>
    </row>
    <row r="1231" s="267" customFormat="1" ht="15.6" spans="1:10">
      <c r="A1231" s="273"/>
      <c r="B1231" s="25" t="s">
        <v>40</v>
      </c>
      <c r="C1231" s="26" t="s">
        <v>46</v>
      </c>
      <c r="D1231" s="273"/>
      <c r="E1231" s="273"/>
      <c r="F1231" s="273"/>
      <c r="G1231" s="273"/>
      <c r="H1231" s="277"/>
      <c r="I1231" s="273"/>
      <c r="J1231" s="272"/>
    </row>
    <row r="1232" s="267" customFormat="1" ht="15.6" spans="1:10">
      <c r="A1232" s="273"/>
      <c r="B1232" s="25"/>
      <c r="C1232" s="26" t="s">
        <v>47</v>
      </c>
      <c r="D1232" s="273"/>
      <c r="E1232" s="273"/>
      <c r="F1232" s="273"/>
      <c r="G1232" s="273"/>
      <c r="H1232" s="277"/>
      <c r="I1232" s="273"/>
      <c r="J1232" s="272"/>
    </row>
    <row r="1233" s="267" customFormat="1" ht="15.6" spans="1:10">
      <c r="A1233" s="273">
        <v>5</v>
      </c>
      <c r="B1233" s="27" t="s">
        <v>48</v>
      </c>
      <c r="C1233" s="16" t="s">
        <v>1087</v>
      </c>
      <c r="D1233" s="273"/>
      <c r="E1233" s="273"/>
      <c r="F1233" s="273"/>
      <c r="G1233" s="273"/>
      <c r="H1233" s="277"/>
      <c r="I1233" s="273"/>
      <c r="J1233" s="272"/>
    </row>
    <row r="1234" s="267" customFormat="1" ht="46.8" spans="1:10">
      <c r="A1234" s="273" t="s">
        <v>1088</v>
      </c>
      <c r="B1234" s="273"/>
      <c r="C1234" s="273"/>
      <c r="D1234" s="273"/>
      <c r="E1234" s="273"/>
      <c r="F1234" s="273"/>
      <c r="G1234" s="273"/>
      <c r="H1234" s="274" t="s">
        <v>1089</v>
      </c>
      <c r="I1234" s="275" t="s">
        <v>615</v>
      </c>
    </row>
    <row r="1235" s="267" customFormat="1" ht="15.6" spans="1:10">
      <c r="A1235" s="276" t="s">
        <v>5</v>
      </c>
      <c r="B1235" s="12" t="s">
        <v>6</v>
      </c>
      <c r="C1235" s="13" t="s">
        <v>15</v>
      </c>
      <c r="D1235" s="13"/>
      <c r="E1235" s="13"/>
      <c r="F1235" s="13"/>
      <c r="G1235" s="13"/>
      <c r="H1235" s="277"/>
      <c r="I1235" s="273"/>
      <c r="J1235" s="272"/>
    </row>
    <row r="1236" s="267" customFormat="1" ht="15.6" spans="1:10">
      <c r="A1236" s="273"/>
      <c r="B1236" s="15" t="s">
        <v>16</v>
      </c>
      <c r="C1236" s="13" t="s">
        <v>17</v>
      </c>
      <c r="D1236" s="13" t="s">
        <v>18</v>
      </c>
      <c r="E1236" s="13" t="s">
        <v>19</v>
      </c>
      <c r="F1236" s="13" t="s">
        <v>20</v>
      </c>
      <c r="G1236" s="13" t="s">
        <v>21</v>
      </c>
      <c r="H1236" s="277"/>
      <c r="I1236" s="273"/>
      <c r="J1236" s="272"/>
    </row>
    <row r="1237" s="267" customFormat="1" ht="15.6" spans="1:10">
      <c r="A1237" s="273">
        <v>1</v>
      </c>
      <c r="B1237" s="15" t="s">
        <v>495</v>
      </c>
      <c r="C1237" s="43"/>
      <c r="D1237" s="43" t="s">
        <v>683</v>
      </c>
      <c r="E1237" s="43" t="s">
        <v>774</v>
      </c>
      <c r="F1237" s="43"/>
      <c r="G1237" s="43"/>
      <c r="H1237" s="277"/>
      <c r="I1237" s="273"/>
      <c r="J1237" s="272"/>
    </row>
    <row r="1238" s="267" customFormat="1" ht="15.6" spans="1:10">
      <c r="A1238" s="273">
        <v>2</v>
      </c>
      <c r="B1238" s="15" t="s">
        <v>58</v>
      </c>
      <c r="C1238" s="43"/>
      <c r="D1238" s="43" t="s">
        <v>679</v>
      </c>
      <c r="E1238" s="43" t="s">
        <v>681</v>
      </c>
      <c r="F1238" s="43"/>
      <c r="G1238" s="43"/>
      <c r="H1238" s="277"/>
      <c r="I1238" s="273"/>
      <c r="J1238" s="272"/>
    </row>
    <row r="1239" s="267" customFormat="1" ht="15.6" spans="1:10">
      <c r="A1239" s="273">
        <v>3</v>
      </c>
      <c r="B1239" s="15" t="s">
        <v>59</v>
      </c>
      <c r="C1239" s="43"/>
      <c r="D1239" s="43" t="s">
        <v>862</v>
      </c>
      <c r="E1239" s="43"/>
      <c r="F1239" s="43"/>
      <c r="G1239" s="43"/>
      <c r="H1239" s="277"/>
      <c r="I1239" s="273"/>
      <c r="J1239" s="272"/>
    </row>
    <row r="1240" s="267" customFormat="1" ht="15.6" spans="1:10">
      <c r="A1240" s="273">
        <v>4</v>
      </c>
      <c r="B1240" s="15" t="s">
        <v>115</v>
      </c>
      <c r="C1240" s="43" t="s">
        <v>678</v>
      </c>
      <c r="D1240" s="43" t="s">
        <v>740</v>
      </c>
      <c r="E1240" s="43" t="s">
        <v>682</v>
      </c>
      <c r="F1240" s="43"/>
      <c r="G1240" s="43"/>
      <c r="H1240" s="277"/>
      <c r="I1240" s="273"/>
      <c r="J1240" s="272"/>
    </row>
    <row r="1241" s="267" customFormat="1" ht="15.6" spans="1:10">
      <c r="A1241" s="273">
        <v>5</v>
      </c>
      <c r="B1241" s="15" t="s">
        <v>1090</v>
      </c>
      <c r="C1241" s="43"/>
      <c r="D1241" s="43" t="s">
        <v>680</v>
      </c>
      <c r="E1241" s="43"/>
      <c r="F1241" s="43"/>
      <c r="G1241" s="43"/>
      <c r="H1241" s="277"/>
      <c r="I1241" s="273"/>
      <c r="J1241" s="272"/>
    </row>
    <row r="1242" s="267" customFormat="1" ht="15.6" spans="1:10">
      <c r="A1242" s="273">
        <v>6</v>
      </c>
      <c r="B1242" s="15" t="s">
        <v>89</v>
      </c>
      <c r="C1242" s="43"/>
      <c r="D1242" s="43"/>
      <c r="E1242" s="43" t="s">
        <v>682</v>
      </c>
      <c r="F1242" s="43" t="s">
        <v>680</v>
      </c>
      <c r="G1242" s="43"/>
      <c r="H1242" s="277"/>
      <c r="I1242" s="273"/>
      <c r="J1242" s="272"/>
    </row>
    <row r="1243" s="267" customFormat="1" ht="15.6" spans="1:10">
      <c r="A1243" s="273">
        <v>7</v>
      </c>
      <c r="B1243" s="15" t="s">
        <v>76</v>
      </c>
      <c r="C1243" s="43"/>
      <c r="D1243" s="43"/>
      <c r="E1243" s="43"/>
      <c r="F1243" s="43" t="s">
        <v>678</v>
      </c>
      <c r="G1243" s="43" t="s">
        <v>680</v>
      </c>
      <c r="H1243" s="277"/>
      <c r="I1243" s="273"/>
      <c r="J1243" s="272"/>
    </row>
    <row r="1244" s="267" customFormat="1" ht="15.6" spans="1:10">
      <c r="A1244" s="273">
        <v>8</v>
      </c>
      <c r="B1244" s="15" t="s">
        <v>60</v>
      </c>
      <c r="C1244" s="43"/>
      <c r="D1244" s="43" t="s">
        <v>680</v>
      </c>
      <c r="E1244" s="43"/>
      <c r="F1244" s="43"/>
      <c r="G1244" s="43"/>
      <c r="H1244" s="277"/>
      <c r="I1244" s="273"/>
      <c r="J1244" s="272"/>
    </row>
    <row r="1245" s="267" customFormat="1" ht="15.6" spans="1:10">
      <c r="A1245" s="273"/>
      <c r="B1245" s="12" t="s">
        <v>6</v>
      </c>
      <c r="C1245" s="13" t="s">
        <v>24</v>
      </c>
      <c r="D1245" s="13"/>
      <c r="E1245" s="13"/>
      <c r="F1245" s="13"/>
      <c r="G1245" s="13"/>
      <c r="H1245" s="277"/>
      <c r="I1245" s="273"/>
      <c r="J1245" s="272"/>
    </row>
    <row r="1246" s="267" customFormat="1" ht="15.6" spans="1:10">
      <c r="A1246" s="273"/>
      <c r="B1246" s="15" t="s">
        <v>16</v>
      </c>
      <c r="C1246" s="13" t="s">
        <v>17</v>
      </c>
      <c r="D1246" s="13" t="s">
        <v>18</v>
      </c>
      <c r="E1246" s="13" t="s">
        <v>19</v>
      </c>
      <c r="F1246" s="13" t="s">
        <v>20</v>
      </c>
      <c r="G1246" s="13" t="s">
        <v>21</v>
      </c>
      <c r="H1246" s="277"/>
      <c r="I1246" s="273"/>
      <c r="J1246" s="272"/>
    </row>
    <row r="1247" s="267" customFormat="1" ht="15.6" spans="1:10">
      <c r="A1247" s="273">
        <v>9</v>
      </c>
      <c r="B1247" s="17" t="s">
        <v>25</v>
      </c>
      <c r="C1247" s="43"/>
      <c r="D1247" s="43"/>
      <c r="E1247" s="43"/>
      <c r="F1247" s="43"/>
      <c r="G1247" s="43" t="s">
        <v>678</v>
      </c>
      <c r="H1247" s="277"/>
      <c r="I1247" s="273"/>
      <c r="J1247" s="272"/>
    </row>
    <row r="1248" s="267" customFormat="1" ht="15.6" spans="1:10">
      <c r="A1248" s="273">
        <v>10</v>
      </c>
      <c r="B1248" s="17" t="s">
        <v>26</v>
      </c>
      <c r="C1248" s="43" t="s">
        <v>822</v>
      </c>
      <c r="D1248" s="43" t="s">
        <v>1091</v>
      </c>
      <c r="E1248" s="43" t="s">
        <v>731</v>
      </c>
      <c r="F1248" s="43"/>
      <c r="G1248" s="43"/>
      <c r="H1248" s="277"/>
      <c r="I1248" s="273"/>
      <c r="J1248" s="272"/>
    </row>
    <row r="1249" s="267" customFormat="1" ht="15.6" spans="1:10">
      <c r="A1249" s="273">
        <v>11</v>
      </c>
      <c r="B1249" s="17" t="s">
        <v>90</v>
      </c>
      <c r="C1249" s="43" t="s">
        <v>678</v>
      </c>
      <c r="D1249" s="43"/>
      <c r="E1249" s="43"/>
      <c r="F1249" s="43"/>
      <c r="G1249" s="43"/>
      <c r="H1249" s="277"/>
      <c r="I1249" s="273"/>
      <c r="J1249" s="272"/>
    </row>
    <row r="1250" s="267" customFormat="1" ht="15.6" spans="1:10">
      <c r="A1250" s="273"/>
      <c r="B1250" s="12" t="s">
        <v>6</v>
      </c>
      <c r="C1250" s="13" t="s">
        <v>30</v>
      </c>
      <c r="D1250" s="13"/>
      <c r="E1250" s="13"/>
      <c r="F1250" s="13"/>
      <c r="G1250" s="273"/>
      <c r="H1250" s="277"/>
      <c r="I1250" s="273"/>
      <c r="J1250" s="272"/>
    </row>
    <row r="1251" s="267" customFormat="1" ht="15.6" spans="1:10">
      <c r="A1251" s="273"/>
      <c r="B1251" s="15" t="s">
        <v>8</v>
      </c>
      <c r="C1251" s="13">
        <v>100</v>
      </c>
      <c r="D1251" s="13">
        <v>200</v>
      </c>
      <c r="E1251" s="13">
        <v>300</v>
      </c>
      <c r="F1251" s="13" t="s">
        <v>31</v>
      </c>
      <c r="G1251" s="273"/>
      <c r="H1251" s="277"/>
      <c r="I1251" s="273"/>
      <c r="J1251" s="272"/>
    </row>
    <row r="1252" s="267" customFormat="1" ht="15.6" spans="1:10">
      <c r="A1252" s="273">
        <v>12</v>
      </c>
      <c r="B1252" s="17" t="s">
        <v>32</v>
      </c>
      <c r="C1252" s="43"/>
      <c r="D1252" s="43"/>
      <c r="E1252" s="43" t="s">
        <v>831</v>
      </c>
      <c r="F1252" s="43" t="s">
        <v>706</v>
      </c>
      <c r="G1252" s="273"/>
      <c r="H1252" s="277"/>
      <c r="I1252" s="273"/>
      <c r="J1252" s="272"/>
    </row>
    <row r="1253" s="267" customFormat="1" ht="15.6" spans="1:10">
      <c r="A1253" s="273">
        <v>13</v>
      </c>
      <c r="B1253" s="17" t="s">
        <v>64</v>
      </c>
      <c r="C1253" s="43"/>
      <c r="D1253" s="43"/>
      <c r="E1253" s="43"/>
      <c r="F1253" s="43" t="s">
        <v>774</v>
      </c>
      <c r="G1253" s="273"/>
      <c r="H1253" s="277"/>
      <c r="I1253" s="273"/>
      <c r="J1253" s="272"/>
    </row>
    <row r="1254" s="267" customFormat="1" ht="15.6" spans="1:10">
      <c r="A1254" s="273">
        <v>14</v>
      </c>
      <c r="B1254" s="17" t="s">
        <v>110</v>
      </c>
      <c r="C1254" s="43"/>
      <c r="D1254" s="43" t="s">
        <v>679</v>
      </c>
      <c r="E1254" s="43" t="s">
        <v>683</v>
      </c>
      <c r="F1254" s="43"/>
      <c r="G1254" s="273"/>
      <c r="H1254" s="277"/>
      <c r="I1254" s="273"/>
      <c r="J1254" s="272"/>
    </row>
    <row r="1255" s="267" customFormat="1" ht="15.6" spans="1:10">
      <c r="A1255" s="273"/>
      <c r="B1255" s="12" t="s">
        <v>6</v>
      </c>
      <c r="C1255" s="13" t="s">
        <v>35</v>
      </c>
      <c r="D1255" s="13"/>
      <c r="E1255" s="13"/>
      <c r="F1255" s="13"/>
      <c r="G1255" s="273"/>
      <c r="H1255" s="277"/>
      <c r="I1255" s="273"/>
      <c r="J1255" s="272"/>
    </row>
    <row r="1256" s="267" customFormat="1" ht="15.6" spans="1:10">
      <c r="A1256" s="273"/>
      <c r="B1256" s="15" t="s">
        <v>8</v>
      </c>
      <c r="C1256" s="13">
        <v>100</v>
      </c>
      <c r="D1256" s="13">
        <v>200</v>
      </c>
      <c r="E1256" s="13">
        <v>300</v>
      </c>
      <c r="F1256" s="13" t="s">
        <v>31</v>
      </c>
      <c r="G1256" s="273"/>
      <c r="H1256" s="277"/>
      <c r="I1256" s="273"/>
      <c r="J1256" s="272"/>
    </row>
    <row r="1257" s="267" customFormat="1" ht="15.6" spans="1:10">
      <c r="A1257" s="273">
        <v>15</v>
      </c>
      <c r="B1257" s="17" t="s">
        <v>68</v>
      </c>
      <c r="C1257" s="43"/>
      <c r="D1257" s="43"/>
      <c r="E1257" s="43"/>
      <c r="F1257" s="43" t="s">
        <v>1058</v>
      </c>
      <c r="G1257" s="273"/>
      <c r="H1257" s="277"/>
      <c r="I1257" s="273"/>
      <c r="J1257" s="272"/>
    </row>
    <row r="1258" s="267" customFormat="1" ht="15.6" spans="1:10">
      <c r="A1258" s="273">
        <v>16</v>
      </c>
      <c r="B1258" s="17" t="s">
        <v>142</v>
      </c>
      <c r="C1258" s="43"/>
      <c r="D1258" s="43" t="s">
        <v>682</v>
      </c>
      <c r="E1258" s="43" t="s">
        <v>683</v>
      </c>
      <c r="F1258" s="43" t="s">
        <v>682</v>
      </c>
      <c r="G1258" s="273"/>
      <c r="H1258" s="277"/>
      <c r="I1258" s="273"/>
      <c r="J1258" s="272"/>
    </row>
    <row r="1259" s="267" customFormat="1" ht="15.6" spans="1:10">
      <c r="A1259" s="273">
        <v>17</v>
      </c>
      <c r="B1259" s="17" t="s">
        <v>610</v>
      </c>
      <c r="C1259" s="43" t="s">
        <v>682</v>
      </c>
      <c r="D1259" s="43"/>
      <c r="E1259" s="43"/>
      <c r="F1259" s="43"/>
      <c r="G1259" s="273"/>
      <c r="H1259" s="277"/>
      <c r="I1259" s="273"/>
      <c r="J1259" s="272"/>
    </row>
    <row r="1260" s="267" customFormat="1" ht="15.6" spans="1:10">
      <c r="A1260" s="273"/>
      <c r="B1260" s="19" t="s">
        <v>6</v>
      </c>
      <c r="C1260" s="20" t="s">
        <v>7</v>
      </c>
      <c r="D1260" s="20"/>
      <c r="E1260" s="20"/>
      <c r="F1260" s="273"/>
      <c r="G1260" s="273"/>
      <c r="H1260" s="277"/>
      <c r="I1260" s="273"/>
      <c r="J1260" s="272"/>
    </row>
    <row r="1261" s="267" customFormat="1" ht="15.6" spans="1:10">
      <c r="A1261" s="273"/>
      <c r="B1261" s="19"/>
      <c r="C1261" s="20"/>
      <c r="D1261" s="20"/>
      <c r="E1261" s="20"/>
      <c r="F1261" s="273"/>
      <c r="G1261" s="273"/>
      <c r="H1261" s="277"/>
      <c r="I1261" s="273"/>
      <c r="J1261" s="272"/>
    </row>
    <row r="1262" s="267" customFormat="1" ht="15.6" spans="1:10">
      <c r="A1262" s="273"/>
      <c r="B1262" s="21" t="s">
        <v>8</v>
      </c>
      <c r="C1262" s="22" t="s">
        <v>9</v>
      </c>
      <c r="D1262" s="22" t="s">
        <v>10</v>
      </c>
      <c r="E1262" s="22" t="s">
        <v>11</v>
      </c>
      <c r="F1262" s="273"/>
      <c r="G1262" s="273"/>
      <c r="H1262" s="277"/>
      <c r="I1262" s="273"/>
      <c r="J1262" s="272"/>
    </row>
    <row r="1263" s="267" customFormat="1" ht="15.6" spans="1:10">
      <c r="A1263" s="273">
        <v>18</v>
      </c>
      <c r="B1263" s="21" t="s">
        <v>91</v>
      </c>
      <c r="C1263" s="24" t="s">
        <v>1092</v>
      </c>
      <c r="D1263" s="24"/>
      <c r="E1263" s="24"/>
      <c r="F1263" s="273"/>
      <c r="G1263" s="273"/>
      <c r="H1263" s="277"/>
      <c r="I1263" s="273"/>
      <c r="J1263" s="272"/>
    </row>
    <row r="1264" s="267" customFormat="1" ht="15.6" spans="1:10">
      <c r="A1264" s="273">
        <v>19</v>
      </c>
      <c r="B1264" s="21" t="s">
        <v>80</v>
      </c>
      <c r="C1264" s="24" t="s">
        <v>1093</v>
      </c>
      <c r="D1264" s="24"/>
      <c r="E1264" s="24"/>
      <c r="F1264" s="273"/>
      <c r="G1264" s="273"/>
      <c r="H1264" s="277"/>
      <c r="I1264" s="273"/>
      <c r="J1264" s="272"/>
    </row>
    <row r="1265" s="267" customFormat="1" ht="15.6" spans="1:10">
      <c r="A1265" s="273">
        <v>20</v>
      </c>
      <c r="B1265" s="21" t="s">
        <v>97</v>
      </c>
      <c r="C1265" s="24" t="s">
        <v>1094</v>
      </c>
      <c r="D1265" s="24"/>
      <c r="E1265" s="24"/>
      <c r="F1265" s="273"/>
      <c r="G1265" s="273"/>
      <c r="H1265" s="277"/>
      <c r="I1265" s="273"/>
      <c r="J1265" s="272"/>
    </row>
    <row r="1266" s="267" customFormat="1" ht="15.6" spans="1:10">
      <c r="A1266" s="273">
        <v>21</v>
      </c>
      <c r="B1266" s="21" t="s">
        <v>125</v>
      </c>
      <c r="C1266" s="24"/>
      <c r="D1266" s="24" t="s">
        <v>706</v>
      </c>
      <c r="E1266" s="24"/>
      <c r="F1266" s="273"/>
      <c r="G1266" s="273"/>
      <c r="H1266" s="277"/>
      <c r="I1266" s="273"/>
      <c r="J1266" s="272"/>
    </row>
    <row r="1267" s="267" customFormat="1" ht="15.6" spans="1:10">
      <c r="A1267" s="273">
        <v>22</v>
      </c>
      <c r="B1267" s="21" t="s">
        <v>177</v>
      </c>
      <c r="C1267" s="24"/>
      <c r="D1267" s="24" t="s">
        <v>1095</v>
      </c>
      <c r="E1267" s="24"/>
      <c r="F1267" s="273"/>
      <c r="G1267" s="273"/>
      <c r="H1267" s="277"/>
      <c r="I1267" s="273"/>
      <c r="J1267" s="272"/>
    </row>
    <row r="1268" s="267" customFormat="1" ht="15.6" spans="1:10">
      <c r="A1268" s="273">
        <v>23</v>
      </c>
      <c r="B1268" s="21" t="s">
        <v>12</v>
      </c>
      <c r="C1268" s="24"/>
      <c r="D1268" s="24" t="s">
        <v>1096</v>
      </c>
      <c r="E1268" s="24"/>
      <c r="F1268" s="273"/>
      <c r="G1268" s="273"/>
      <c r="H1268" s="277"/>
      <c r="I1268" s="273"/>
      <c r="J1268" s="272"/>
    </row>
    <row r="1269" s="267" customFormat="1" ht="15.6" spans="1:10">
      <c r="A1269" s="273">
        <v>24</v>
      </c>
      <c r="B1269" s="21" t="s">
        <v>610</v>
      </c>
      <c r="C1269" s="24" t="s">
        <v>892</v>
      </c>
      <c r="D1269" s="24"/>
      <c r="E1269" s="24"/>
      <c r="F1269" s="273"/>
      <c r="G1269" s="273"/>
      <c r="H1269" s="277"/>
      <c r="I1269" s="273"/>
      <c r="J1269" s="272"/>
    </row>
    <row r="1270" s="267" customFormat="1" ht="15.6" spans="1:10">
      <c r="A1270" s="273">
        <v>25</v>
      </c>
      <c r="B1270" s="21" t="s">
        <v>1097</v>
      </c>
      <c r="C1270" s="24" t="s">
        <v>1098</v>
      </c>
      <c r="D1270" s="24"/>
      <c r="E1270" s="24"/>
      <c r="F1270" s="273"/>
      <c r="G1270" s="273"/>
      <c r="H1270" s="277"/>
      <c r="I1270" s="273"/>
      <c r="J1270" s="272"/>
    </row>
    <row r="1271" s="267" customFormat="1" ht="15.6" spans="1:10">
      <c r="A1271" s="273">
        <v>26</v>
      </c>
      <c r="B1271" s="21" t="s">
        <v>586</v>
      </c>
      <c r="C1271" s="24"/>
      <c r="D1271" s="24" t="s">
        <v>1099</v>
      </c>
      <c r="E1271" s="24"/>
      <c r="F1271" s="273"/>
      <c r="G1271" s="273"/>
      <c r="H1271" s="277"/>
      <c r="I1271" s="273"/>
      <c r="J1271" s="272"/>
    </row>
    <row r="1272" s="267" customFormat="1" ht="15.6" spans="1:10">
      <c r="A1272" s="273"/>
      <c r="B1272" s="25" t="s">
        <v>40</v>
      </c>
      <c r="C1272" s="26" t="s">
        <v>46</v>
      </c>
      <c r="D1272" s="273"/>
      <c r="E1272" s="273"/>
      <c r="F1272" s="273"/>
      <c r="G1272" s="273"/>
      <c r="H1272" s="277"/>
      <c r="I1272" s="273"/>
      <c r="J1272" s="272"/>
    </row>
    <row r="1273" s="267" customFormat="1" ht="15.6" spans="1:10">
      <c r="A1273" s="273"/>
      <c r="B1273" s="25"/>
      <c r="C1273" s="26" t="s">
        <v>47</v>
      </c>
      <c r="D1273" s="273"/>
      <c r="E1273" s="273"/>
      <c r="F1273" s="273"/>
      <c r="G1273" s="273"/>
      <c r="H1273" s="277"/>
      <c r="I1273" s="273"/>
      <c r="J1273" s="272"/>
    </row>
    <row r="1274" s="267" customFormat="1" ht="15.6" spans="1:10">
      <c r="A1274" s="273">
        <v>27</v>
      </c>
      <c r="B1274" s="27" t="s">
        <v>143</v>
      </c>
      <c r="C1274" s="16" t="s">
        <v>1100</v>
      </c>
      <c r="D1274" s="273"/>
      <c r="E1274" s="273"/>
      <c r="F1274" s="273"/>
      <c r="G1274" s="273"/>
      <c r="H1274" s="277"/>
      <c r="I1274" s="273"/>
      <c r="J1274" s="272"/>
    </row>
    <row r="1275" s="267" customFormat="1" ht="15.6" spans="1:10">
      <c r="A1275" s="273">
        <v>28</v>
      </c>
      <c r="B1275" s="27" t="s">
        <v>488</v>
      </c>
      <c r="C1275" s="16" t="s">
        <v>1101</v>
      </c>
      <c r="D1275" s="273"/>
      <c r="E1275" s="273"/>
      <c r="F1275" s="273"/>
      <c r="G1275" s="273"/>
      <c r="H1275" s="277"/>
      <c r="I1275" s="273"/>
      <c r="J1275" s="272"/>
    </row>
    <row r="1276" s="267" customFormat="1" ht="15.6" spans="1:10">
      <c r="A1276" s="273">
        <v>29</v>
      </c>
      <c r="B1276" s="27" t="s">
        <v>48</v>
      </c>
      <c r="C1276" s="16">
        <v>1705.6</v>
      </c>
      <c r="D1276" s="273"/>
      <c r="E1276" s="273"/>
      <c r="F1276" s="273"/>
      <c r="G1276" s="273"/>
      <c r="H1276" s="277"/>
      <c r="I1276" s="273"/>
      <c r="J1276" s="272"/>
    </row>
    <row r="1277" s="267" customFormat="1" ht="15.6" spans="1:10">
      <c r="A1277" s="273"/>
      <c r="B1277" s="33" t="s">
        <v>40</v>
      </c>
      <c r="C1277" s="28" t="s">
        <v>269</v>
      </c>
      <c r="D1277" s="16"/>
      <c r="E1277" s="16"/>
      <c r="F1277" s="273"/>
      <c r="G1277" s="273"/>
      <c r="H1277" s="277"/>
      <c r="I1277" s="273"/>
      <c r="J1277" s="272"/>
    </row>
    <row r="1278" s="267" customFormat="1" ht="15.6" spans="1:10">
      <c r="A1278" s="273"/>
      <c r="B1278" s="34"/>
      <c r="C1278" s="28"/>
      <c r="D1278" s="16"/>
      <c r="E1278" s="16"/>
      <c r="F1278" s="273"/>
      <c r="G1278" s="273"/>
      <c r="H1278" s="277"/>
      <c r="I1278" s="273"/>
      <c r="J1278" s="272"/>
    </row>
    <row r="1279" s="267" customFormat="1" ht="15.6" spans="1:10">
      <c r="A1279" s="273">
        <v>30</v>
      </c>
      <c r="B1279" s="27" t="s">
        <v>349</v>
      </c>
      <c r="C1279" s="15" t="s">
        <v>683</v>
      </c>
      <c r="D1279" s="16"/>
      <c r="E1279" s="16"/>
      <c r="F1279" s="273"/>
      <c r="G1279" s="273"/>
      <c r="H1279" s="277"/>
      <c r="I1279" s="273"/>
      <c r="J1279" s="272"/>
    </row>
    <row r="1280" s="267" customFormat="1" ht="15.6" spans="1:10">
      <c r="A1280" s="273"/>
      <c r="B1280" s="12" t="s">
        <v>6</v>
      </c>
      <c r="C1280" s="26" t="s">
        <v>49</v>
      </c>
      <c r="D1280" s="26"/>
      <c r="E1280" s="26"/>
      <c r="F1280" s="273"/>
      <c r="G1280" s="273"/>
      <c r="H1280" s="277"/>
      <c r="I1280" s="273"/>
      <c r="J1280" s="272"/>
    </row>
    <row r="1281" s="267" customFormat="1" ht="15.6" spans="1:10">
      <c r="A1281" s="273"/>
      <c r="B1281" s="15" t="s">
        <v>50</v>
      </c>
      <c r="C1281" s="26">
        <v>100</v>
      </c>
      <c r="D1281" s="26">
        <v>200</v>
      </c>
      <c r="E1281" s="26" t="s">
        <v>51</v>
      </c>
      <c r="F1281" s="273"/>
      <c r="G1281" s="273"/>
      <c r="H1281" s="277"/>
      <c r="I1281" s="273"/>
      <c r="J1281" s="272"/>
    </row>
    <row r="1282" s="267" customFormat="1" ht="15.6" spans="1:10">
      <c r="A1282" s="273">
        <v>31</v>
      </c>
      <c r="B1282" s="17" t="s">
        <v>52</v>
      </c>
      <c r="C1282" s="43" t="s">
        <v>683</v>
      </c>
      <c r="D1282" s="43" t="s">
        <v>1102</v>
      </c>
      <c r="E1282" s="43"/>
      <c r="F1282" s="273"/>
      <c r="G1282" s="273"/>
      <c r="H1282" s="277"/>
      <c r="I1282" s="273"/>
      <c r="J1282" s="272"/>
    </row>
    <row r="1283" s="267" customFormat="1" ht="46.8" spans="1:10">
      <c r="A1283" s="273" t="s">
        <v>1103</v>
      </c>
      <c r="B1283" s="273"/>
      <c r="C1283" s="273"/>
      <c r="D1283" s="273"/>
      <c r="E1283" s="273"/>
      <c r="F1283" s="273"/>
      <c r="G1283" s="273"/>
      <c r="H1283" s="274" t="s">
        <v>1104</v>
      </c>
      <c r="I1283" s="275" t="s">
        <v>615</v>
      </c>
    </row>
    <row r="1284" s="267" customFormat="1" ht="15.6" spans="1:10">
      <c r="A1284" s="276" t="s">
        <v>5</v>
      </c>
      <c r="B1284" s="19" t="s">
        <v>6</v>
      </c>
      <c r="C1284" s="20" t="s">
        <v>7</v>
      </c>
      <c r="D1284" s="20"/>
      <c r="E1284" s="20"/>
      <c r="F1284" s="273"/>
      <c r="G1284" s="273"/>
      <c r="H1284" s="277"/>
      <c r="I1284" s="273"/>
      <c r="J1284" s="272"/>
    </row>
    <row r="1285" s="267" customFormat="1" ht="15.6" spans="1:10">
      <c r="A1285" s="273"/>
      <c r="B1285" s="19"/>
      <c r="C1285" s="20"/>
      <c r="D1285" s="20"/>
      <c r="E1285" s="20"/>
      <c r="F1285" s="273"/>
      <c r="G1285" s="273"/>
      <c r="H1285" s="277"/>
      <c r="I1285" s="273"/>
      <c r="J1285" s="272"/>
    </row>
    <row r="1286" s="267" customFormat="1" ht="15.6" spans="1:10">
      <c r="A1286" s="273"/>
      <c r="B1286" s="21" t="s">
        <v>8</v>
      </c>
      <c r="C1286" s="22" t="s">
        <v>9</v>
      </c>
      <c r="D1286" s="22" t="s">
        <v>10</v>
      </c>
      <c r="E1286" s="22" t="s">
        <v>11</v>
      </c>
      <c r="F1286" s="273"/>
      <c r="G1286" s="273"/>
      <c r="H1286" s="277"/>
      <c r="I1286" s="273"/>
      <c r="J1286" s="272"/>
    </row>
    <row r="1287" s="267" customFormat="1" ht="15.6" spans="1:10">
      <c r="A1287" s="273">
        <v>1</v>
      </c>
      <c r="B1287" s="21" t="s">
        <v>63</v>
      </c>
      <c r="C1287" s="24"/>
      <c r="D1287" s="24" t="s">
        <v>1105</v>
      </c>
      <c r="E1287" s="24"/>
      <c r="F1287" s="273"/>
      <c r="G1287" s="273"/>
      <c r="H1287" s="277"/>
      <c r="I1287" s="273"/>
      <c r="J1287" s="272"/>
    </row>
    <row r="1288" s="267" customFormat="1" ht="15.6" spans="1:10">
      <c r="A1288" s="273">
        <v>2</v>
      </c>
      <c r="B1288" s="21" t="s">
        <v>118</v>
      </c>
      <c r="C1288" s="24" t="s">
        <v>1106</v>
      </c>
      <c r="D1288" s="24"/>
      <c r="E1288" s="24"/>
      <c r="F1288" s="273"/>
      <c r="G1288" s="273"/>
      <c r="H1288" s="277"/>
      <c r="I1288" s="273"/>
      <c r="J1288" s="272"/>
    </row>
    <row r="1289" s="267" customFormat="1" ht="15.6" spans="1:10">
      <c r="A1289" s="273">
        <v>3</v>
      </c>
      <c r="B1289" s="21" t="s">
        <v>556</v>
      </c>
      <c r="C1289" s="24"/>
      <c r="D1289" s="24" t="s">
        <v>1107</v>
      </c>
      <c r="E1289" s="24"/>
      <c r="F1289" s="273"/>
      <c r="G1289" s="273"/>
      <c r="H1289" s="277"/>
      <c r="I1289" s="273"/>
      <c r="J1289" s="272"/>
    </row>
    <row r="1290" s="267" customFormat="1" ht="15.6" spans="1:10">
      <c r="A1290" s="273"/>
      <c r="B1290" s="25" t="s">
        <v>40</v>
      </c>
      <c r="C1290" s="26" t="s">
        <v>46</v>
      </c>
      <c r="D1290" s="273"/>
      <c r="E1290" s="273"/>
      <c r="F1290" s="273"/>
      <c r="G1290" s="273"/>
      <c r="H1290" s="277"/>
      <c r="I1290" s="273"/>
      <c r="J1290" s="272"/>
    </row>
    <row r="1291" s="267" customFormat="1" ht="15.6" spans="1:10">
      <c r="A1291" s="273"/>
      <c r="B1291" s="25"/>
      <c r="C1291" s="26" t="s">
        <v>47</v>
      </c>
      <c r="D1291" s="273"/>
      <c r="E1291" s="273"/>
      <c r="F1291" s="273"/>
      <c r="G1291" s="273"/>
      <c r="H1291" s="277"/>
      <c r="I1291" s="273"/>
      <c r="J1291" s="272"/>
    </row>
    <row r="1292" s="267" customFormat="1" ht="15.6" spans="1:10">
      <c r="A1292" s="273">
        <v>4</v>
      </c>
      <c r="B1292" s="27" t="s">
        <v>72</v>
      </c>
      <c r="C1292" s="16">
        <v>620.8</v>
      </c>
      <c r="D1292" s="273"/>
      <c r="E1292" s="273"/>
      <c r="F1292" s="273"/>
      <c r="G1292" s="273"/>
      <c r="H1292" s="277"/>
      <c r="I1292" s="273"/>
      <c r="J1292" s="272"/>
    </row>
    <row r="1293" s="267" customFormat="1" ht="15.6" spans="1:10">
      <c r="A1293" s="273">
        <v>5</v>
      </c>
      <c r="B1293" s="27" t="s">
        <v>143</v>
      </c>
      <c r="C1293" s="16" t="s">
        <v>1108</v>
      </c>
      <c r="D1293" s="273"/>
      <c r="E1293" s="273"/>
      <c r="F1293" s="273"/>
      <c r="G1293" s="273"/>
      <c r="H1293" s="277"/>
      <c r="I1293" s="273"/>
      <c r="J1293" s="272"/>
    </row>
    <row r="1294" s="267" customFormat="1" ht="15.6" spans="1:10">
      <c r="A1294" s="273">
        <v>6</v>
      </c>
      <c r="B1294" s="27" t="s">
        <v>48</v>
      </c>
      <c r="C1294" s="16" t="s">
        <v>1109</v>
      </c>
      <c r="D1294" s="273"/>
      <c r="E1294" s="273"/>
      <c r="F1294" s="273"/>
      <c r="G1294" s="273"/>
      <c r="H1294" s="277"/>
      <c r="I1294" s="273"/>
      <c r="J1294" s="272"/>
    </row>
    <row r="1295" s="267" customFormat="1" ht="15.6" spans="1:10">
      <c r="A1295" s="273"/>
      <c r="B1295" s="12" t="s">
        <v>6</v>
      </c>
      <c r="C1295" s="26" t="s">
        <v>49</v>
      </c>
      <c r="D1295" s="26"/>
      <c r="E1295" s="26"/>
      <c r="F1295" s="273"/>
      <c r="G1295" s="273"/>
      <c r="H1295" s="277"/>
      <c r="I1295" s="273"/>
      <c r="J1295" s="272"/>
    </row>
    <row r="1296" s="267" customFormat="1" ht="15.6" spans="1:10">
      <c r="A1296" s="273"/>
      <c r="B1296" s="15" t="s">
        <v>50</v>
      </c>
      <c r="C1296" s="26">
        <v>100</v>
      </c>
      <c r="D1296" s="26">
        <v>200</v>
      </c>
      <c r="E1296" s="26" t="s">
        <v>51</v>
      </c>
      <c r="F1296" s="273"/>
      <c r="G1296" s="273"/>
      <c r="H1296" s="277"/>
      <c r="I1296" s="273"/>
      <c r="J1296" s="272"/>
    </row>
    <row r="1297" s="267" customFormat="1" ht="15.6" spans="1:10">
      <c r="A1297" s="273">
        <v>7</v>
      </c>
      <c r="B1297" s="17" t="s">
        <v>52</v>
      </c>
      <c r="C1297" s="43"/>
      <c r="D1297" s="43" t="s">
        <v>922</v>
      </c>
      <c r="E1297" s="43"/>
      <c r="F1297" s="273"/>
      <c r="G1297" s="273"/>
      <c r="H1297" s="277"/>
      <c r="I1297" s="273"/>
      <c r="J1297" s="272"/>
    </row>
    <row r="1298" s="267" customFormat="1" ht="46.8" spans="1:10">
      <c r="A1298" s="273" t="s">
        <v>1110</v>
      </c>
      <c r="B1298" s="273"/>
      <c r="C1298" s="273"/>
      <c r="D1298" s="273"/>
      <c r="E1298" s="273"/>
      <c r="F1298" s="273"/>
      <c r="G1298" s="273"/>
      <c r="H1298" s="274" t="s">
        <v>1111</v>
      </c>
      <c r="I1298" s="275" t="s">
        <v>615</v>
      </c>
    </row>
    <row r="1299" s="267" customFormat="1" ht="15.6" spans="1:10">
      <c r="A1299" s="276" t="s">
        <v>5</v>
      </c>
      <c r="B1299" s="19" t="s">
        <v>6</v>
      </c>
      <c r="C1299" s="20" t="s">
        <v>7</v>
      </c>
      <c r="D1299" s="20"/>
      <c r="E1299" s="20"/>
      <c r="F1299" s="273"/>
      <c r="G1299" s="273"/>
      <c r="H1299" s="277"/>
      <c r="I1299" s="273"/>
      <c r="J1299" s="272"/>
    </row>
    <row r="1300" s="267" customFormat="1" ht="15.6" spans="1:10">
      <c r="A1300" s="273"/>
      <c r="B1300" s="19"/>
      <c r="C1300" s="20"/>
      <c r="D1300" s="20"/>
      <c r="E1300" s="20"/>
      <c r="F1300" s="273"/>
      <c r="G1300" s="273"/>
      <c r="H1300" s="277"/>
      <c r="I1300" s="273"/>
      <c r="J1300" s="272"/>
    </row>
    <row r="1301" s="267" customFormat="1" ht="15.6" spans="1:10">
      <c r="A1301" s="273"/>
      <c r="B1301" s="21" t="s">
        <v>8</v>
      </c>
      <c r="C1301" s="22" t="s">
        <v>9</v>
      </c>
      <c r="D1301" s="22" t="s">
        <v>10</v>
      </c>
      <c r="E1301" s="22" t="s">
        <v>11</v>
      </c>
      <c r="F1301" s="273"/>
      <c r="G1301" s="273"/>
      <c r="H1301" s="277"/>
      <c r="I1301" s="273"/>
      <c r="J1301" s="272"/>
    </row>
    <row r="1302" s="267" customFormat="1" ht="15.6" spans="1:10">
      <c r="A1302" s="273">
        <v>1</v>
      </c>
      <c r="B1302" s="21" t="s">
        <v>63</v>
      </c>
      <c r="C1302" s="24"/>
      <c r="D1302" s="24" t="s">
        <v>1112</v>
      </c>
      <c r="E1302" s="24"/>
      <c r="F1302" s="273"/>
      <c r="G1302" s="273"/>
      <c r="H1302" s="277"/>
      <c r="I1302" s="273"/>
      <c r="J1302" s="272"/>
    </row>
    <row r="1303" s="267" customFormat="1" ht="15.6" spans="1:10">
      <c r="A1303" s="273">
        <v>2</v>
      </c>
      <c r="B1303" s="21" t="s">
        <v>38</v>
      </c>
      <c r="C1303" s="24" t="s">
        <v>1113</v>
      </c>
      <c r="D1303" s="24" t="s">
        <v>1114</v>
      </c>
      <c r="E1303" s="24"/>
      <c r="F1303" s="273"/>
      <c r="G1303" s="273"/>
      <c r="H1303" s="277"/>
      <c r="I1303" s="273"/>
      <c r="J1303" s="272"/>
    </row>
    <row r="1304" s="267" customFormat="1" ht="15.6" spans="1:10">
      <c r="A1304" s="273">
        <v>3</v>
      </c>
      <c r="B1304" s="21" t="s">
        <v>118</v>
      </c>
      <c r="C1304" s="24"/>
      <c r="D1304" s="24" t="s">
        <v>1115</v>
      </c>
      <c r="E1304" s="24"/>
      <c r="F1304" s="273"/>
      <c r="G1304" s="273"/>
      <c r="H1304" s="277"/>
      <c r="I1304" s="273"/>
      <c r="J1304" s="272"/>
    </row>
    <row r="1305" s="267" customFormat="1" ht="15.6" spans="1:10">
      <c r="A1305" s="273">
        <v>4</v>
      </c>
      <c r="B1305" s="21" t="s">
        <v>91</v>
      </c>
      <c r="C1305" s="24" t="s">
        <v>1116</v>
      </c>
      <c r="D1305" s="24"/>
      <c r="E1305" s="24"/>
      <c r="F1305" s="273"/>
      <c r="G1305" s="273"/>
      <c r="H1305" s="277"/>
      <c r="I1305" s="273"/>
      <c r="J1305" s="272"/>
    </row>
    <row r="1306" s="267" customFormat="1" ht="15.6" spans="1:10">
      <c r="A1306" s="273">
        <v>5</v>
      </c>
      <c r="B1306" s="21" t="s">
        <v>556</v>
      </c>
      <c r="C1306" s="24"/>
      <c r="D1306" s="24" t="s">
        <v>907</v>
      </c>
      <c r="E1306" s="24"/>
      <c r="F1306" s="273"/>
      <c r="G1306" s="273"/>
      <c r="H1306" s="277"/>
      <c r="I1306" s="273"/>
      <c r="J1306" s="272"/>
    </row>
    <row r="1307" s="267" customFormat="1" ht="15.6" spans="1:10">
      <c r="A1307" s="273">
        <v>6</v>
      </c>
      <c r="B1307" s="21" t="s">
        <v>628</v>
      </c>
      <c r="C1307" s="24" t="s">
        <v>1117</v>
      </c>
      <c r="D1307" s="24"/>
      <c r="E1307" s="24"/>
      <c r="F1307" s="273"/>
      <c r="G1307" s="273"/>
      <c r="H1307" s="277"/>
      <c r="I1307" s="273"/>
      <c r="J1307" s="272"/>
    </row>
    <row r="1308" s="267" customFormat="1" ht="15.6" spans="1:10">
      <c r="A1308" s="273">
        <v>7</v>
      </c>
      <c r="B1308" s="21" t="s">
        <v>59</v>
      </c>
      <c r="C1308" s="24"/>
      <c r="D1308" s="24" t="s">
        <v>1118</v>
      </c>
      <c r="E1308" s="24"/>
      <c r="F1308" s="273"/>
      <c r="G1308" s="273"/>
      <c r="H1308" s="277"/>
      <c r="I1308" s="273"/>
      <c r="J1308" s="272"/>
    </row>
    <row r="1309" s="267" customFormat="1" ht="15.6" spans="1:10">
      <c r="A1309" s="273"/>
      <c r="B1309" s="25" t="s">
        <v>40</v>
      </c>
      <c r="C1309" s="26" t="s">
        <v>46</v>
      </c>
      <c r="D1309" s="273"/>
      <c r="E1309" s="273"/>
      <c r="F1309" s="273"/>
      <c r="G1309" s="273"/>
      <c r="H1309" s="277"/>
      <c r="I1309" s="273"/>
      <c r="J1309" s="272"/>
    </row>
    <row r="1310" s="267" customFormat="1" ht="15.6" spans="1:10">
      <c r="A1310" s="273"/>
      <c r="B1310" s="25"/>
      <c r="C1310" s="26" t="s">
        <v>47</v>
      </c>
      <c r="D1310" s="273"/>
      <c r="E1310" s="273"/>
      <c r="F1310" s="273"/>
      <c r="G1310" s="273"/>
      <c r="H1310" s="277"/>
      <c r="I1310" s="273"/>
      <c r="J1310" s="272"/>
    </row>
    <row r="1311" s="267" customFormat="1" ht="15.6" spans="1:10">
      <c r="A1311" s="273">
        <v>8</v>
      </c>
      <c r="B1311" s="27" t="s">
        <v>72</v>
      </c>
      <c r="C1311" s="16" t="s">
        <v>1119</v>
      </c>
      <c r="D1311" s="273"/>
      <c r="E1311" s="273"/>
      <c r="F1311" s="273"/>
      <c r="G1311" s="273"/>
      <c r="H1311" s="277"/>
      <c r="I1311" s="273"/>
      <c r="J1311" s="272"/>
    </row>
    <row r="1312" s="267" customFormat="1" ht="15.6" spans="1:10">
      <c r="A1312" s="273">
        <v>9</v>
      </c>
      <c r="B1312" s="27" t="s">
        <v>143</v>
      </c>
      <c r="C1312" s="16" t="s">
        <v>1120</v>
      </c>
      <c r="D1312" s="273"/>
      <c r="E1312" s="273"/>
      <c r="F1312" s="273"/>
      <c r="G1312" s="273"/>
      <c r="H1312" s="277"/>
      <c r="I1312" s="273"/>
      <c r="J1312" s="272"/>
    </row>
    <row r="1313" s="267" customFormat="1" ht="15.6" spans="1:10">
      <c r="A1313" s="273"/>
      <c r="B1313" s="12" t="s">
        <v>6</v>
      </c>
      <c r="C1313" s="26" t="s">
        <v>49</v>
      </c>
      <c r="D1313" s="26"/>
      <c r="E1313" s="26"/>
      <c r="F1313" s="273"/>
      <c r="G1313" s="273"/>
      <c r="H1313" s="277"/>
      <c r="I1313" s="273"/>
      <c r="J1313" s="272"/>
    </row>
    <row r="1314" s="267" customFormat="1" ht="15.6" spans="1:10">
      <c r="A1314" s="273"/>
      <c r="B1314" s="15" t="s">
        <v>50</v>
      </c>
      <c r="C1314" s="26">
        <v>100</v>
      </c>
      <c r="D1314" s="26">
        <v>200</v>
      </c>
      <c r="E1314" s="26" t="s">
        <v>51</v>
      </c>
      <c r="F1314" s="273"/>
      <c r="G1314" s="273"/>
      <c r="H1314" s="277"/>
      <c r="I1314" s="273"/>
      <c r="J1314" s="272"/>
    </row>
    <row r="1315" s="267" customFormat="1" ht="15.6" spans="1:10">
      <c r="A1315" s="273">
        <v>10</v>
      </c>
      <c r="B1315" s="17" t="s">
        <v>137</v>
      </c>
      <c r="C1315" s="43"/>
      <c r="D1315" s="43" t="s">
        <v>684</v>
      </c>
      <c r="E1315" s="43"/>
      <c r="F1315" s="273"/>
      <c r="G1315" s="273"/>
      <c r="H1315" s="277"/>
      <c r="I1315" s="273"/>
      <c r="J1315" s="272"/>
    </row>
    <row r="1316" s="267" customFormat="1" ht="46.8" spans="1:10">
      <c r="A1316" s="273" t="s">
        <v>1121</v>
      </c>
      <c r="B1316" s="273"/>
      <c r="C1316" s="273"/>
      <c r="D1316" s="273"/>
      <c r="E1316" s="273"/>
      <c r="F1316" s="273"/>
      <c r="G1316" s="273"/>
      <c r="H1316" s="274" t="s">
        <v>1122</v>
      </c>
      <c r="I1316" s="275" t="s">
        <v>615</v>
      </c>
    </row>
    <row r="1317" s="267" customFormat="1" ht="15.6" spans="1:10">
      <c r="A1317" s="276" t="s">
        <v>5</v>
      </c>
      <c r="B1317" s="19" t="s">
        <v>6</v>
      </c>
      <c r="C1317" s="20" t="s">
        <v>7</v>
      </c>
      <c r="D1317" s="20"/>
      <c r="E1317" s="20"/>
      <c r="F1317" s="273"/>
      <c r="G1317" s="273"/>
      <c r="H1317" s="277"/>
      <c r="I1317" s="273"/>
      <c r="J1317" s="272"/>
    </row>
    <row r="1318" s="267" customFormat="1" ht="15.6" spans="1:10">
      <c r="A1318" s="273"/>
      <c r="B1318" s="19"/>
      <c r="C1318" s="20"/>
      <c r="D1318" s="20"/>
      <c r="E1318" s="20"/>
      <c r="F1318" s="273"/>
      <c r="G1318" s="273"/>
      <c r="H1318" s="277"/>
      <c r="I1318" s="273"/>
      <c r="J1318" s="272"/>
    </row>
    <row r="1319" s="267" customFormat="1" ht="15.6" spans="1:10">
      <c r="A1319" s="273"/>
      <c r="B1319" s="21" t="s">
        <v>8</v>
      </c>
      <c r="C1319" s="22" t="s">
        <v>9</v>
      </c>
      <c r="D1319" s="22" t="s">
        <v>10</v>
      </c>
      <c r="E1319" s="22" t="s">
        <v>11</v>
      </c>
      <c r="F1319" s="273"/>
      <c r="G1319" s="273"/>
      <c r="H1319" s="277"/>
      <c r="I1319" s="273"/>
      <c r="J1319" s="272"/>
    </row>
    <row r="1320" s="267" customFormat="1" ht="15.6" spans="1:10">
      <c r="A1320" s="273">
        <v>1</v>
      </c>
      <c r="B1320" s="21" t="s">
        <v>63</v>
      </c>
      <c r="C1320" s="24"/>
      <c r="D1320" s="24" t="s">
        <v>1123</v>
      </c>
      <c r="E1320" s="24"/>
      <c r="F1320" s="273"/>
      <c r="G1320" s="273"/>
      <c r="H1320" s="277"/>
      <c r="I1320" s="273"/>
      <c r="J1320" s="272"/>
    </row>
    <row r="1321" s="267" customFormat="1" ht="15.6" spans="1:10">
      <c r="A1321" s="273">
        <v>2</v>
      </c>
      <c r="B1321" s="21" t="s">
        <v>38</v>
      </c>
      <c r="C1321" s="24" t="s">
        <v>1124</v>
      </c>
      <c r="D1321" s="24"/>
      <c r="E1321" s="24"/>
      <c r="F1321" s="273"/>
      <c r="G1321" s="273"/>
      <c r="H1321" s="277"/>
      <c r="I1321" s="273"/>
      <c r="J1321" s="272"/>
    </row>
    <row r="1322" s="267" customFormat="1" ht="15.6" spans="1:10">
      <c r="A1322" s="273">
        <v>3</v>
      </c>
      <c r="B1322" s="21" t="s">
        <v>118</v>
      </c>
      <c r="C1322" s="24"/>
      <c r="D1322" s="24" t="s">
        <v>866</v>
      </c>
      <c r="E1322" s="24"/>
      <c r="F1322" s="273"/>
      <c r="G1322" s="273"/>
      <c r="H1322" s="277"/>
      <c r="I1322" s="273"/>
      <c r="J1322" s="272"/>
    </row>
    <row r="1323" s="267" customFormat="1" ht="15.6" spans="1:10">
      <c r="A1323" s="273">
        <v>4</v>
      </c>
      <c r="B1323" s="21" t="s">
        <v>628</v>
      </c>
      <c r="C1323" s="24" t="s">
        <v>1125</v>
      </c>
      <c r="D1323" s="24"/>
      <c r="E1323" s="24"/>
      <c r="F1323" s="273"/>
      <c r="G1323" s="273"/>
      <c r="H1323" s="277"/>
      <c r="I1323" s="273"/>
      <c r="J1323" s="272"/>
    </row>
    <row r="1324" s="267" customFormat="1" ht="15.6" spans="1:10">
      <c r="A1324" s="273">
        <v>5</v>
      </c>
      <c r="B1324" s="21" t="s">
        <v>59</v>
      </c>
      <c r="C1324" s="24"/>
      <c r="D1324" s="24" t="s">
        <v>1126</v>
      </c>
      <c r="E1324" s="24"/>
      <c r="F1324" s="273"/>
      <c r="G1324" s="273"/>
      <c r="H1324" s="277"/>
      <c r="I1324" s="273"/>
      <c r="J1324" s="272"/>
    </row>
    <row r="1325" s="267" customFormat="1" ht="15.6" spans="1:10">
      <c r="A1325" s="273"/>
      <c r="B1325" s="25" t="s">
        <v>40</v>
      </c>
      <c r="C1325" s="26" t="s">
        <v>46</v>
      </c>
      <c r="D1325" s="273"/>
      <c r="E1325" s="273"/>
      <c r="F1325" s="273"/>
      <c r="G1325" s="273"/>
      <c r="H1325" s="277"/>
      <c r="I1325" s="273"/>
      <c r="J1325" s="272"/>
    </row>
    <row r="1326" s="267" customFormat="1" ht="15.6" spans="1:10">
      <c r="A1326" s="273"/>
      <c r="B1326" s="25"/>
      <c r="C1326" s="26" t="s">
        <v>47</v>
      </c>
      <c r="D1326" s="273"/>
      <c r="E1326" s="273"/>
      <c r="F1326" s="273"/>
      <c r="G1326" s="273"/>
      <c r="H1326" s="277"/>
      <c r="I1326" s="273"/>
      <c r="J1326" s="272"/>
    </row>
    <row r="1327" s="267" customFormat="1" ht="15.6" spans="1:10">
      <c r="A1327" s="273">
        <v>6</v>
      </c>
      <c r="B1327" s="27" t="s">
        <v>143</v>
      </c>
      <c r="C1327" s="16" t="s">
        <v>1127</v>
      </c>
      <c r="D1327" s="273"/>
      <c r="E1327" s="273"/>
      <c r="F1327" s="273"/>
      <c r="G1327" s="273"/>
      <c r="H1327" s="277"/>
      <c r="I1327" s="273"/>
      <c r="J1327" s="272"/>
    </row>
    <row r="1328" s="267" customFormat="1" ht="15.6" spans="1:10">
      <c r="A1328" s="273"/>
      <c r="B1328" s="12" t="s">
        <v>6</v>
      </c>
      <c r="C1328" s="26" t="s">
        <v>49</v>
      </c>
      <c r="D1328" s="26"/>
      <c r="E1328" s="26"/>
      <c r="F1328" s="273"/>
      <c r="G1328" s="273"/>
      <c r="H1328" s="277"/>
      <c r="I1328" s="273"/>
      <c r="J1328" s="272"/>
    </row>
    <row r="1329" s="267" customFormat="1" ht="15.6" spans="1:10">
      <c r="A1329" s="273"/>
      <c r="B1329" s="15" t="s">
        <v>50</v>
      </c>
      <c r="C1329" s="26">
        <v>100</v>
      </c>
      <c r="D1329" s="26">
        <v>200</v>
      </c>
      <c r="E1329" s="26" t="s">
        <v>51</v>
      </c>
      <c r="F1329" s="273"/>
      <c r="G1329" s="273"/>
      <c r="H1329" s="277"/>
      <c r="I1329" s="273"/>
      <c r="J1329" s="272"/>
    </row>
    <row r="1330" s="267" customFormat="1" ht="15.6" spans="1:10">
      <c r="A1330" s="273">
        <v>7</v>
      </c>
      <c r="B1330" s="17" t="s">
        <v>137</v>
      </c>
      <c r="C1330" s="43"/>
      <c r="D1330" s="43" t="s">
        <v>684</v>
      </c>
      <c r="E1330" s="43"/>
      <c r="F1330" s="273"/>
      <c r="G1330" s="273"/>
      <c r="H1330" s="277"/>
      <c r="I1330" s="273"/>
      <c r="J1330" s="272"/>
    </row>
    <row r="1331" s="267" customFormat="1" ht="46.8" spans="1:10">
      <c r="A1331" s="273" t="s">
        <v>1128</v>
      </c>
      <c r="B1331" s="273"/>
      <c r="C1331" s="273"/>
      <c r="D1331" s="273"/>
      <c r="E1331" s="273"/>
      <c r="F1331" s="273"/>
      <c r="G1331" s="273"/>
      <c r="H1331" s="274" t="s">
        <v>1129</v>
      </c>
      <c r="I1331" s="275" t="s">
        <v>615</v>
      </c>
    </row>
    <row r="1332" s="267" customFormat="1" ht="15.6" spans="1:10">
      <c r="A1332" s="276" t="s">
        <v>5</v>
      </c>
      <c r="B1332" s="12" t="s">
        <v>6</v>
      </c>
      <c r="C1332" s="13" t="s">
        <v>15</v>
      </c>
      <c r="D1332" s="13"/>
      <c r="E1332" s="13"/>
      <c r="F1332" s="13"/>
      <c r="G1332" s="13"/>
      <c r="H1332" s="277"/>
      <c r="I1332" s="273"/>
      <c r="J1332" s="272"/>
    </row>
    <row r="1333" s="267" customFormat="1" ht="15.6" spans="1:10">
      <c r="A1333" s="273"/>
      <c r="B1333" s="15" t="s">
        <v>16</v>
      </c>
      <c r="C1333" s="13" t="s">
        <v>17</v>
      </c>
      <c r="D1333" s="13" t="s">
        <v>18</v>
      </c>
      <c r="E1333" s="13" t="s">
        <v>19</v>
      </c>
      <c r="F1333" s="13" t="s">
        <v>20</v>
      </c>
      <c r="G1333" s="13" t="s">
        <v>21</v>
      </c>
      <c r="H1333" s="277"/>
      <c r="I1333" s="273"/>
      <c r="J1333" s="272"/>
    </row>
    <row r="1334" s="267" customFormat="1" ht="15.6" spans="1:10">
      <c r="A1334" s="273">
        <v>1</v>
      </c>
      <c r="B1334" s="15" t="s">
        <v>59</v>
      </c>
      <c r="C1334" s="43" t="s">
        <v>1096</v>
      </c>
      <c r="D1334" s="43" t="s">
        <v>1130</v>
      </c>
      <c r="E1334" s="43"/>
      <c r="F1334" s="43"/>
      <c r="G1334" s="43"/>
      <c r="H1334" s="277"/>
      <c r="I1334" s="273"/>
      <c r="J1334" s="272"/>
    </row>
    <row r="1335" s="267" customFormat="1" ht="15.6" spans="1:10">
      <c r="A1335" s="273">
        <v>2</v>
      </c>
      <c r="B1335" s="15" t="s">
        <v>115</v>
      </c>
      <c r="C1335" s="43" t="s">
        <v>680</v>
      </c>
      <c r="D1335" s="43" t="s">
        <v>1131</v>
      </c>
      <c r="E1335" s="43" t="s">
        <v>708</v>
      </c>
      <c r="F1335" s="43"/>
      <c r="G1335" s="43"/>
      <c r="H1335" s="277"/>
      <c r="I1335" s="273"/>
      <c r="J1335" s="272"/>
    </row>
    <row r="1336" s="267" customFormat="1" ht="15.6" spans="1:10">
      <c r="A1336" s="273">
        <v>3</v>
      </c>
      <c r="B1336" s="15" t="s">
        <v>89</v>
      </c>
      <c r="C1336" s="43"/>
      <c r="D1336" s="43" t="s">
        <v>682</v>
      </c>
      <c r="E1336" s="43" t="s">
        <v>884</v>
      </c>
      <c r="F1336" s="43" t="s">
        <v>682</v>
      </c>
      <c r="G1336" s="43"/>
      <c r="H1336" s="277"/>
      <c r="I1336" s="273"/>
      <c r="J1336" s="272"/>
    </row>
    <row r="1337" s="267" customFormat="1" ht="15.6" spans="1:10">
      <c r="A1337" s="273">
        <v>4</v>
      </c>
      <c r="B1337" s="15" t="s">
        <v>76</v>
      </c>
      <c r="C1337" s="43"/>
      <c r="D1337" s="43"/>
      <c r="E1337" s="43"/>
      <c r="F1337" s="43"/>
      <c r="G1337" s="43" t="s">
        <v>680</v>
      </c>
      <c r="H1337" s="277"/>
      <c r="I1337" s="273"/>
      <c r="J1337" s="272"/>
    </row>
    <row r="1338" s="267" customFormat="1" ht="15.6" spans="1:10">
      <c r="A1338" s="273">
        <v>5</v>
      </c>
      <c r="B1338" s="15" t="s">
        <v>60</v>
      </c>
      <c r="C1338" s="43" t="s">
        <v>680</v>
      </c>
      <c r="D1338" s="43" t="s">
        <v>679</v>
      </c>
      <c r="E1338" s="43"/>
      <c r="F1338" s="43"/>
      <c r="G1338" s="43"/>
      <c r="H1338" s="277"/>
      <c r="I1338" s="273"/>
      <c r="J1338" s="272"/>
    </row>
    <row r="1339" s="267" customFormat="1" ht="15.6" spans="1:10">
      <c r="A1339" s="273"/>
      <c r="B1339" s="12" t="s">
        <v>6</v>
      </c>
      <c r="C1339" s="13" t="s">
        <v>24</v>
      </c>
      <c r="D1339" s="13"/>
      <c r="E1339" s="13"/>
      <c r="F1339" s="13"/>
      <c r="G1339" s="13"/>
      <c r="H1339" s="277"/>
      <c r="I1339" s="273"/>
      <c r="J1339" s="272"/>
    </row>
    <row r="1340" s="267" customFormat="1" ht="15.6" spans="1:10">
      <c r="A1340" s="273"/>
      <c r="B1340" s="15" t="s">
        <v>16</v>
      </c>
      <c r="C1340" s="13" t="s">
        <v>17</v>
      </c>
      <c r="D1340" s="13" t="s">
        <v>18</v>
      </c>
      <c r="E1340" s="13" t="s">
        <v>19</v>
      </c>
      <c r="F1340" s="13" t="s">
        <v>20</v>
      </c>
      <c r="G1340" s="13" t="s">
        <v>21</v>
      </c>
      <c r="H1340" s="277"/>
      <c r="I1340" s="273"/>
      <c r="J1340" s="272"/>
    </row>
    <row r="1341" s="267" customFormat="1" ht="15.6" spans="1:10">
      <c r="A1341" s="273">
        <v>6</v>
      </c>
      <c r="B1341" s="17" t="s">
        <v>102</v>
      </c>
      <c r="C1341" s="43"/>
      <c r="D1341" s="43" t="s">
        <v>680</v>
      </c>
      <c r="E1341" s="43"/>
      <c r="F1341" s="43"/>
      <c r="G1341" s="43"/>
      <c r="H1341" s="277"/>
      <c r="I1341" s="273"/>
      <c r="J1341" s="272"/>
    </row>
    <row r="1342" s="267" customFormat="1" ht="15.6" spans="1:10">
      <c r="A1342" s="273">
        <v>7</v>
      </c>
      <c r="B1342" s="17" t="s">
        <v>61</v>
      </c>
      <c r="C1342" s="43" t="s">
        <v>684</v>
      </c>
      <c r="D1342" s="43"/>
      <c r="E1342" s="43"/>
      <c r="F1342" s="43"/>
      <c r="G1342" s="43"/>
      <c r="H1342" s="277"/>
      <c r="I1342" s="273"/>
      <c r="J1342" s="272"/>
    </row>
    <row r="1343" s="267" customFormat="1" ht="15.6" spans="1:10">
      <c r="A1343" s="273">
        <v>8</v>
      </c>
      <c r="B1343" s="17" t="s">
        <v>25</v>
      </c>
      <c r="C1343" s="43"/>
      <c r="D1343" s="43"/>
      <c r="E1343" s="43"/>
      <c r="F1343" s="43"/>
      <c r="G1343" s="43" t="s">
        <v>680</v>
      </c>
      <c r="H1343" s="277"/>
      <c r="I1343" s="273"/>
      <c r="J1343" s="272"/>
    </row>
    <row r="1344" s="267" customFormat="1" ht="15.6" spans="1:10">
      <c r="A1344" s="273">
        <v>9</v>
      </c>
      <c r="B1344" s="17" t="s">
        <v>107</v>
      </c>
      <c r="C1344" s="43" t="s">
        <v>680</v>
      </c>
      <c r="D1344" s="43"/>
      <c r="E1344" s="43"/>
      <c r="F1344" s="43"/>
      <c r="G1344" s="43"/>
      <c r="H1344" s="277"/>
      <c r="I1344" s="273"/>
      <c r="J1344" s="272"/>
    </row>
    <row r="1345" s="267" customFormat="1" ht="15.6" spans="1:10">
      <c r="A1345" s="273">
        <v>10</v>
      </c>
      <c r="B1345" s="17" t="s">
        <v>108</v>
      </c>
      <c r="C1345" s="43"/>
      <c r="D1345" s="43" t="s">
        <v>678</v>
      </c>
      <c r="E1345" s="43" t="s">
        <v>684</v>
      </c>
      <c r="F1345" s="43"/>
      <c r="G1345" s="43"/>
      <c r="H1345" s="277"/>
      <c r="I1345" s="273"/>
      <c r="J1345" s="272"/>
    </row>
    <row r="1346" s="267" customFormat="1" ht="15.6" spans="1:10">
      <c r="A1346" s="273">
        <v>11</v>
      </c>
      <c r="B1346" s="17" t="s">
        <v>147</v>
      </c>
      <c r="C1346" s="43"/>
      <c r="D1346" s="43"/>
      <c r="E1346" s="43" t="s">
        <v>680</v>
      </c>
      <c r="F1346" s="43"/>
      <c r="G1346" s="43"/>
      <c r="H1346" s="277"/>
      <c r="I1346" s="273"/>
      <c r="J1346" s="272"/>
    </row>
    <row r="1347" s="267" customFormat="1" ht="15.6" spans="1:10">
      <c r="A1347" s="273"/>
      <c r="B1347" s="12" t="s">
        <v>6</v>
      </c>
      <c r="C1347" s="13" t="s">
        <v>30</v>
      </c>
      <c r="D1347" s="13"/>
      <c r="E1347" s="13"/>
      <c r="F1347" s="13"/>
      <c r="G1347" s="273"/>
      <c r="H1347" s="277"/>
      <c r="I1347" s="273"/>
      <c r="J1347" s="272"/>
    </row>
    <row r="1348" s="267" customFormat="1" ht="15.6" spans="1:10">
      <c r="A1348" s="273"/>
      <c r="B1348" s="15" t="s">
        <v>8</v>
      </c>
      <c r="C1348" s="13">
        <v>100</v>
      </c>
      <c r="D1348" s="13">
        <v>200</v>
      </c>
      <c r="E1348" s="13">
        <v>300</v>
      </c>
      <c r="F1348" s="13" t="s">
        <v>31</v>
      </c>
      <c r="G1348" s="273"/>
      <c r="H1348" s="277"/>
      <c r="I1348" s="273"/>
      <c r="J1348" s="272"/>
    </row>
    <row r="1349" s="267" customFormat="1" ht="15.6" spans="1:10">
      <c r="A1349" s="273">
        <v>12</v>
      </c>
      <c r="B1349" s="17" t="s">
        <v>63</v>
      </c>
      <c r="C1349" s="43" t="s">
        <v>680</v>
      </c>
      <c r="D1349" s="43" t="s">
        <v>680</v>
      </c>
      <c r="E1349" s="43"/>
      <c r="F1349" s="43"/>
      <c r="G1349" s="273"/>
      <c r="H1349" s="277"/>
      <c r="I1349" s="273"/>
      <c r="J1349" s="272"/>
    </row>
    <row r="1350" s="267" customFormat="1" ht="15.6" spans="1:10">
      <c r="A1350" s="273">
        <v>13</v>
      </c>
      <c r="B1350" s="17" t="s">
        <v>38</v>
      </c>
      <c r="C1350" s="43" t="s">
        <v>764</v>
      </c>
      <c r="D1350" s="43"/>
      <c r="E1350" s="43"/>
      <c r="F1350" s="43"/>
      <c r="G1350" s="273"/>
      <c r="H1350" s="277"/>
      <c r="I1350" s="273"/>
      <c r="J1350" s="272"/>
    </row>
    <row r="1351" s="267" customFormat="1" ht="15.6" spans="1:10">
      <c r="A1351" s="273">
        <v>14</v>
      </c>
      <c r="B1351" s="17" t="s">
        <v>32</v>
      </c>
      <c r="C1351" s="43"/>
      <c r="D1351" s="43"/>
      <c r="E1351" s="43" t="s">
        <v>680</v>
      </c>
      <c r="F1351" s="43" t="s">
        <v>1059</v>
      </c>
      <c r="G1351" s="273"/>
      <c r="H1351" s="277"/>
      <c r="I1351" s="273"/>
      <c r="J1351" s="272"/>
    </row>
    <row r="1352" s="267" customFormat="1" ht="15.6" spans="1:10">
      <c r="A1352" s="273">
        <v>15</v>
      </c>
      <c r="B1352" s="17" t="s">
        <v>91</v>
      </c>
      <c r="C1352" s="43"/>
      <c r="D1352" s="43"/>
      <c r="E1352" s="43"/>
      <c r="F1352" s="43" t="s">
        <v>774</v>
      </c>
      <c r="G1352" s="273"/>
      <c r="H1352" s="277"/>
      <c r="I1352" s="273"/>
      <c r="J1352" s="272"/>
    </row>
    <row r="1353" s="267" customFormat="1" ht="15.6" spans="1:10">
      <c r="A1353" s="273">
        <v>16</v>
      </c>
      <c r="B1353" s="17" t="s">
        <v>628</v>
      </c>
      <c r="C1353" s="43" t="s">
        <v>680</v>
      </c>
      <c r="D1353" s="43"/>
      <c r="E1353" s="43"/>
      <c r="F1353" s="43"/>
      <c r="G1353" s="273"/>
      <c r="H1353" s="277"/>
      <c r="I1353" s="273"/>
      <c r="J1353" s="272"/>
    </row>
    <row r="1354" s="267" customFormat="1" ht="15.6" spans="1:10">
      <c r="A1354" s="273">
        <v>17</v>
      </c>
      <c r="B1354" s="17" t="s">
        <v>64</v>
      </c>
      <c r="C1354" s="43"/>
      <c r="D1354" s="43"/>
      <c r="E1354" s="43"/>
      <c r="F1354" s="43" t="s">
        <v>862</v>
      </c>
      <c r="G1354" s="273"/>
      <c r="H1354" s="277"/>
      <c r="I1354" s="273"/>
      <c r="J1354" s="272"/>
    </row>
    <row r="1355" s="267" customFormat="1" ht="15.6" spans="1:10">
      <c r="A1355" s="273">
        <v>18</v>
      </c>
      <c r="B1355" s="17" t="s">
        <v>968</v>
      </c>
      <c r="C1355" s="43" t="s">
        <v>680</v>
      </c>
      <c r="D1355" s="43"/>
      <c r="E1355" s="43"/>
      <c r="F1355" s="43"/>
      <c r="G1355" s="273"/>
      <c r="H1355" s="277"/>
      <c r="I1355" s="273"/>
      <c r="J1355" s="272"/>
    </row>
    <row r="1356" s="267" customFormat="1" ht="15.6" spans="1:10">
      <c r="A1356" s="273">
        <v>19</v>
      </c>
      <c r="B1356" s="17" t="s">
        <v>66</v>
      </c>
      <c r="C1356" s="43"/>
      <c r="D1356" s="43"/>
      <c r="E1356" s="43" t="s">
        <v>684</v>
      </c>
      <c r="F1356" s="43" t="s">
        <v>758</v>
      </c>
      <c r="G1356" s="273"/>
      <c r="H1356" s="277"/>
      <c r="I1356" s="273"/>
      <c r="J1356" s="272"/>
    </row>
    <row r="1357" s="267" customFormat="1" ht="15.6" spans="1:10">
      <c r="A1357" s="273"/>
      <c r="B1357" s="12" t="s">
        <v>6</v>
      </c>
      <c r="C1357" s="13" t="s">
        <v>35</v>
      </c>
      <c r="D1357" s="13"/>
      <c r="E1357" s="13"/>
      <c r="F1357" s="13"/>
      <c r="G1357" s="273"/>
      <c r="H1357" s="277"/>
      <c r="I1357" s="273"/>
      <c r="J1357" s="272"/>
    </row>
    <row r="1358" s="267" customFormat="1" ht="15.6" spans="1:10">
      <c r="A1358" s="273"/>
      <c r="B1358" s="15" t="s">
        <v>8</v>
      </c>
      <c r="C1358" s="13">
        <v>100</v>
      </c>
      <c r="D1358" s="13">
        <v>200</v>
      </c>
      <c r="E1358" s="13">
        <v>300</v>
      </c>
      <c r="F1358" s="13" t="s">
        <v>31</v>
      </c>
      <c r="G1358" s="273"/>
      <c r="H1358" s="277"/>
      <c r="I1358" s="273"/>
      <c r="J1358" s="272"/>
    </row>
    <row r="1359" s="267" customFormat="1" ht="15.6" spans="1:10">
      <c r="A1359" s="273">
        <v>20</v>
      </c>
      <c r="B1359" s="17" t="s">
        <v>68</v>
      </c>
      <c r="C1359" s="43"/>
      <c r="D1359" s="43"/>
      <c r="E1359" s="43"/>
      <c r="F1359" s="43" t="s">
        <v>983</v>
      </c>
      <c r="G1359" s="273"/>
      <c r="H1359" s="277"/>
      <c r="I1359" s="273"/>
      <c r="J1359" s="272"/>
    </row>
    <row r="1360" s="267" customFormat="1" ht="15.6" spans="1:10">
      <c r="A1360" s="273">
        <v>21</v>
      </c>
      <c r="B1360" s="17" t="s">
        <v>36</v>
      </c>
      <c r="C1360" s="43"/>
      <c r="D1360" s="43"/>
      <c r="E1360" s="43"/>
      <c r="F1360" s="43" t="s">
        <v>706</v>
      </c>
      <c r="G1360" s="273"/>
      <c r="H1360" s="277"/>
      <c r="I1360" s="273"/>
      <c r="J1360" s="272"/>
    </row>
    <row r="1361" s="267" customFormat="1" ht="15.6" spans="1:10">
      <c r="A1361" s="273">
        <v>22</v>
      </c>
      <c r="B1361" s="17" t="s">
        <v>69</v>
      </c>
      <c r="C1361" s="43"/>
      <c r="D1361" s="43" t="s">
        <v>740</v>
      </c>
      <c r="E1361" s="43"/>
      <c r="F1361" s="43"/>
      <c r="G1361" s="273"/>
      <c r="H1361" s="277"/>
      <c r="I1361" s="273"/>
      <c r="J1361" s="272"/>
    </row>
    <row r="1362" s="267" customFormat="1" ht="15.6" spans="1:10">
      <c r="A1362" s="273"/>
      <c r="B1362" s="19" t="s">
        <v>6</v>
      </c>
      <c r="C1362" s="20" t="s">
        <v>7</v>
      </c>
      <c r="D1362" s="20"/>
      <c r="E1362" s="20"/>
      <c r="F1362" s="273"/>
      <c r="G1362" s="273"/>
      <c r="H1362" s="277"/>
      <c r="I1362" s="273"/>
      <c r="J1362" s="272"/>
    </row>
    <row r="1363" s="267" customFormat="1" ht="15.6" spans="1:10">
      <c r="A1363" s="273"/>
      <c r="B1363" s="19"/>
      <c r="C1363" s="20"/>
      <c r="D1363" s="20"/>
      <c r="E1363" s="20"/>
      <c r="F1363" s="273"/>
      <c r="G1363" s="273"/>
      <c r="H1363" s="277"/>
      <c r="I1363" s="273"/>
      <c r="J1363" s="272"/>
    </row>
    <row r="1364" s="267" customFormat="1" ht="15.6" spans="1:10">
      <c r="A1364" s="273"/>
      <c r="B1364" s="21" t="s">
        <v>8</v>
      </c>
      <c r="C1364" s="22" t="s">
        <v>9</v>
      </c>
      <c r="D1364" s="22" t="s">
        <v>10</v>
      </c>
      <c r="E1364" s="22" t="s">
        <v>11</v>
      </c>
      <c r="F1364" s="273"/>
      <c r="G1364" s="273"/>
      <c r="H1364" s="277"/>
      <c r="I1364" s="273"/>
      <c r="J1364" s="272"/>
    </row>
    <row r="1365" s="267" customFormat="1" ht="15.6" spans="1:10">
      <c r="A1365" s="273">
        <v>23</v>
      </c>
      <c r="B1365" s="21" t="s">
        <v>63</v>
      </c>
      <c r="C1365" s="24"/>
      <c r="D1365" s="24" t="s">
        <v>822</v>
      </c>
      <c r="E1365" s="24"/>
      <c r="F1365" s="273"/>
      <c r="G1365" s="273"/>
      <c r="H1365" s="277"/>
      <c r="I1365" s="273"/>
      <c r="J1365" s="272"/>
    </row>
    <row r="1366" s="267" customFormat="1" ht="15.6" spans="1:10">
      <c r="A1366" s="273">
        <v>24</v>
      </c>
      <c r="B1366" s="21" t="s">
        <v>38</v>
      </c>
      <c r="C1366" s="24" t="s">
        <v>1132</v>
      </c>
      <c r="D1366" s="24" t="s">
        <v>1133</v>
      </c>
      <c r="E1366" s="24"/>
      <c r="F1366" s="273"/>
      <c r="G1366" s="273"/>
      <c r="H1366" s="277"/>
      <c r="I1366" s="273"/>
      <c r="J1366" s="272"/>
    </row>
    <row r="1367" s="267" customFormat="1" ht="15.6" spans="1:10">
      <c r="A1367" s="273">
        <v>25</v>
      </c>
      <c r="B1367" s="21" t="s">
        <v>118</v>
      </c>
      <c r="C1367" s="24" t="s">
        <v>1134</v>
      </c>
      <c r="D1367" s="24" t="s">
        <v>846</v>
      </c>
      <c r="E1367" s="24"/>
      <c r="F1367" s="273"/>
      <c r="G1367" s="273"/>
      <c r="H1367" s="277"/>
      <c r="I1367" s="273"/>
      <c r="J1367" s="272"/>
    </row>
    <row r="1368" s="267" customFormat="1" ht="15.6" spans="1:10">
      <c r="A1368" s="273">
        <v>26</v>
      </c>
      <c r="B1368" s="21" t="s">
        <v>628</v>
      </c>
      <c r="C1368" s="24" t="s">
        <v>1135</v>
      </c>
      <c r="D1368" s="24" t="s">
        <v>830</v>
      </c>
      <c r="E1368" s="24"/>
      <c r="F1368" s="273"/>
      <c r="G1368" s="273"/>
      <c r="H1368" s="277"/>
      <c r="I1368" s="273"/>
      <c r="J1368" s="272"/>
    </row>
    <row r="1369" s="267" customFormat="1" ht="15.6" spans="1:10">
      <c r="A1369" s="273">
        <v>27</v>
      </c>
      <c r="B1369" s="21" t="s">
        <v>97</v>
      </c>
      <c r="C1369" s="24"/>
      <c r="D1369" s="24" t="s">
        <v>1136</v>
      </c>
      <c r="E1369" s="24"/>
      <c r="F1369" s="273"/>
      <c r="G1369" s="273"/>
      <c r="H1369" s="277"/>
      <c r="I1369" s="273"/>
      <c r="J1369" s="272"/>
    </row>
    <row r="1370" s="267" customFormat="1" ht="15.6" spans="1:10">
      <c r="A1370" s="273">
        <v>28</v>
      </c>
      <c r="B1370" s="21" t="s">
        <v>177</v>
      </c>
      <c r="C1370" s="24" t="s">
        <v>1137</v>
      </c>
      <c r="D1370" s="24" t="s">
        <v>1138</v>
      </c>
      <c r="E1370" s="24"/>
      <c r="F1370" s="273"/>
      <c r="G1370" s="273"/>
      <c r="H1370" s="277"/>
      <c r="I1370" s="273"/>
      <c r="J1370" s="272"/>
    </row>
    <row r="1371" s="267" customFormat="1" ht="15.6" spans="1:10">
      <c r="A1371" s="273">
        <v>29</v>
      </c>
      <c r="B1371" s="21" t="s">
        <v>12</v>
      </c>
      <c r="C1371" s="24"/>
      <c r="D1371" s="24" t="s">
        <v>1139</v>
      </c>
      <c r="E1371" s="24"/>
      <c r="F1371" s="273"/>
      <c r="G1371" s="273"/>
      <c r="H1371" s="277"/>
      <c r="I1371" s="273"/>
      <c r="J1371" s="272"/>
    </row>
    <row r="1372" s="267" customFormat="1" ht="15.6" spans="1:10">
      <c r="A1372" s="273"/>
      <c r="B1372" s="25" t="s">
        <v>40</v>
      </c>
      <c r="C1372" s="26" t="s">
        <v>41</v>
      </c>
      <c r="D1372" s="26"/>
      <c r="E1372" s="26"/>
      <c r="F1372" s="273"/>
      <c r="G1372" s="273"/>
      <c r="H1372" s="277"/>
      <c r="I1372" s="273"/>
      <c r="J1372" s="272"/>
    </row>
    <row r="1373" s="267" customFormat="1" ht="15.6" spans="1:10">
      <c r="A1373" s="273"/>
      <c r="B1373" s="25"/>
      <c r="C1373" s="13" t="s">
        <v>42</v>
      </c>
      <c r="D1373" s="13" t="s">
        <v>43</v>
      </c>
      <c r="E1373" s="13" t="s">
        <v>44</v>
      </c>
      <c r="F1373" s="273"/>
      <c r="G1373" s="273"/>
      <c r="H1373" s="277"/>
      <c r="I1373" s="273"/>
      <c r="J1373" s="272"/>
    </row>
    <row r="1374" s="267" customFormat="1" ht="15.6" spans="1:10">
      <c r="A1374" s="273">
        <v>29</v>
      </c>
      <c r="B1374" s="15" t="s">
        <v>888</v>
      </c>
      <c r="C1374" s="16"/>
      <c r="D1374" s="16"/>
      <c r="E1374" s="16" t="s">
        <v>1140</v>
      </c>
      <c r="F1374" s="273"/>
      <c r="G1374" s="273"/>
      <c r="H1374" s="277"/>
      <c r="I1374" s="273"/>
      <c r="J1374" s="272"/>
    </row>
    <row r="1375" s="267" customFormat="1" ht="15.6" spans="1:10">
      <c r="A1375" s="273">
        <v>30</v>
      </c>
      <c r="B1375" s="15" t="s">
        <v>191</v>
      </c>
      <c r="C1375" s="16"/>
      <c r="D1375" s="16"/>
      <c r="E1375" s="16" t="s">
        <v>1141</v>
      </c>
      <c r="F1375" s="273"/>
      <c r="G1375" s="273"/>
      <c r="H1375" s="277"/>
      <c r="I1375" s="273"/>
      <c r="J1375" s="272"/>
    </row>
    <row r="1376" s="267" customFormat="1" ht="15.6" spans="1:10">
      <c r="A1376" s="273"/>
      <c r="B1376" s="25" t="s">
        <v>40</v>
      </c>
      <c r="C1376" s="26" t="s">
        <v>46</v>
      </c>
      <c r="D1376" s="273"/>
      <c r="E1376" s="273"/>
      <c r="F1376" s="273"/>
      <c r="G1376" s="273"/>
      <c r="H1376" s="277"/>
      <c r="I1376" s="273"/>
      <c r="J1376" s="272"/>
    </row>
    <row r="1377" s="267" customFormat="1" ht="15.6" spans="1:10">
      <c r="A1377" s="273"/>
      <c r="B1377" s="25"/>
      <c r="C1377" s="26" t="s">
        <v>47</v>
      </c>
      <c r="D1377" s="273"/>
      <c r="E1377" s="273"/>
      <c r="F1377" s="273"/>
      <c r="G1377" s="273"/>
      <c r="H1377" s="277"/>
      <c r="I1377" s="273"/>
      <c r="J1377" s="272"/>
    </row>
    <row r="1378" s="267" customFormat="1" ht="15.6" spans="1:10">
      <c r="A1378" s="273">
        <v>31</v>
      </c>
      <c r="B1378" s="27" t="s">
        <v>143</v>
      </c>
      <c r="C1378" s="16" t="s">
        <v>1142</v>
      </c>
      <c r="D1378" s="273"/>
      <c r="E1378" s="273"/>
      <c r="F1378" s="273"/>
      <c r="G1378" s="273"/>
      <c r="H1378" s="277"/>
      <c r="I1378" s="273"/>
      <c r="J1378" s="272"/>
    </row>
    <row r="1379" s="267" customFormat="1" ht="15.6" spans="1:10">
      <c r="A1379" s="273">
        <v>32</v>
      </c>
      <c r="B1379" s="27" t="s">
        <v>73</v>
      </c>
      <c r="C1379" s="16" t="s">
        <v>1143</v>
      </c>
      <c r="D1379" s="273"/>
      <c r="E1379" s="273"/>
      <c r="F1379" s="273"/>
      <c r="G1379" s="273"/>
      <c r="H1379" s="277"/>
      <c r="I1379" s="273"/>
      <c r="J1379" s="272"/>
    </row>
    <row r="1380" s="267" customFormat="1" ht="15.6" spans="1:10">
      <c r="A1380" s="273">
        <v>33</v>
      </c>
      <c r="B1380" s="27" t="s">
        <v>48</v>
      </c>
      <c r="C1380" s="16" t="s">
        <v>1144</v>
      </c>
      <c r="D1380" s="273"/>
      <c r="E1380" s="273"/>
      <c r="F1380" s="273"/>
      <c r="G1380" s="273"/>
      <c r="H1380" s="277"/>
      <c r="I1380" s="273"/>
      <c r="J1380" s="272"/>
    </row>
    <row r="1381" s="267" customFormat="1" ht="15.6" spans="1:10">
      <c r="A1381" s="273"/>
      <c r="B1381" s="25" t="s">
        <v>40</v>
      </c>
      <c r="C1381" s="26" t="s">
        <v>194</v>
      </c>
      <c r="D1381" s="26"/>
      <c r="E1381" s="26"/>
      <c r="F1381" s="273"/>
      <c r="G1381" s="273"/>
      <c r="H1381" s="277"/>
      <c r="I1381" s="273"/>
      <c r="J1381" s="272"/>
    </row>
    <row r="1382" s="267" customFormat="1" ht="31.2" spans="1:10">
      <c r="A1382" s="273"/>
      <c r="B1382" s="25"/>
      <c r="C1382" s="28" t="s">
        <v>195</v>
      </c>
      <c r="D1382" s="28" t="s">
        <v>196</v>
      </c>
      <c r="E1382" s="28" t="s">
        <v>197</v>
      </c>
      <c r="F1382" s="273"/>
      <c r="G1382" s="273"/>
      <c r="H1382" s="277"/>
      <c r="I1382" s="273"/>
      <c r="J1382" s="272"/>
    </row>
    <row r="1383" s="267" customFormat="1" ht="15.6" spans="1:10">
      <c r="A1383" s="273">
        <v>34</v>
      </c>
      <c r="B1383" s="27" t="s">
        <v>264</v>
      </c>
      <c r="C1383" s="16" t="s">
        <v>1019</v>
      </c>
      <c r="D1383" s="16"/>
      <c r="E1383" s="16"/>
      <c r="F1383" s="273"/>
      <c r="G1383" s="273"/>
      <c r="H1383" s="277"/>
      <c r="I1383" s="273"/>
      <c r="J1383" s="272"/>
    </row>
    <row r="1384" s="267" customFormat="1" ht="15.6" spans="1:10">
      <c r="A1384" s="273">
        <v>35</v>
      </c>
      <c r="B1384" s="27" t="s">
        <v>212</v>
      </c>
      <c r="C1384" s="16"/>
      <c r="D1384" s="16" t="s">
        <v>1145</v>
      </c>
      <c r="E1384" s="16"/>
      <c r="F1384" s="273"/>
      <c r="G1384" s="273"/>
      <c r="H1384" s="277"/>
      <c r="I1384" s="273"/>
      <c r="J1384" s="272"/>
    </row>
    <row r="1385" s="267" customFormat="1" ht="15.6" spans="1:10">
      <c r="A1385" s="273"/>
      <c r="B1385" s="12" t="s">
        <v>6</v>
      </c>
      <c r="C1385" s="26" t="s">
        <v>49</v>
      </c>
      <c r="D1385" s="26"/>
      <c r="E1385" s="26"/>
      <c r="F1385" s="273"/>
      <c r="G1385" s="273"/>
      <c r="H1385" s="277"/>
      <c r="I1385" s="273"/>
      <c r="J1385" s="272"/>
    </row>
    <row r="1386" s="267" customFormat="1" ht="15.6" spans="1:10">
      <c r="A1386" s="273"/>
      <c r="B1386" s="15" t="s">
        <v>50</v>
      </c>
      <c r="C1386" s="26">
        <v>100</v>
      </c>
      <c r="D1386" s="26">
        <v>200</v>
      </c>
      <c r="E1386" s="26" t="s">
        <v>51</v>
      </c>
      <c r="F1386" s="273"/>
      <c r="G1386" s="273"/>
      <c r="H1386" s="277"/>
      <c r="I1386" s="273"/>
      <c r="J1386" s="272"/>
    </row>
    <row r="1387" s="267" customFormat="1" ht="15.6" spans="1:10">
      <c r="A1387" s="273">
        <v>36</v>
      </c>
      <c r="B1387" s="17" t="s">
        <v>52</v>
      </c>
      <c r="C1387" s="43" t="s">
        <v>680</v>
      </c>
      <c r="D1387" s="43" t="s">
        <v>758</v>
      </c>
      <c r="E1387" s="26"/>
      <c r="F1387" s="273"/>
      <c r="G1387" s="273"/>
      <c r="H1387" s="277"/>
      <c r="I1387" s="273"/>
      <c r="J1387" s="272"/>
    </row>
    <row r="1388" s="267" customFormat="1" ht="15.6" spans="1:10">
      <c r="A1388" s="273">
        <v>37</v>
      </c>
      <c r="B1388" s="17" t="s">
        <v>84</v>
      </c>
      <c r="C1388" s="43"/>
      <c r="D1388" s="43" t="s">
        <v>680</v>
      </c>
      <c r="E1388" s="26"/>
      <c r="F1388" s="273"/>
      <c r="G1388" s="273"/>
      <c r="H1388" s="277"/>
      <c r="I1388" s="273"/>
      <c r="J1388" s="272"/>
    </row>
    <row r="1389" s="267" customFormat="1" ht="15.6" spans="1:10">
      <c r="A1389" s="273">
        <v>38</v>
      </c>
      <c r="B1389" s="17" t="s">
        <v>252</v>
      </c>
      <c r="C1389" s="43" t="s">
        <v>682</v>
      </c>
      <c r="D1389" s="43"/>
      <c r="E1389" s="26"/>
      <c r="F1389" s="273"/>
      <c r="G1389" s="273"/>
      <c r="H1389" s="277"/>
      <c r="I1389" s="273"/>
      <c r="J1389" s="272"/>
    </row>
    <row r="1390" s="267" customFormat="1" ht="15.6" spans="1:10">
      <c r="A1390" s="273">
        <v>39</v>
      </c>
      <c r="B1390" s="17" t="s">
        <v>985</v>
      </c>
      <c r="C1390" s="43"/>
      <c r="D1390" s="43" t="s">
        <v>774</v>
      </c>
      <c r="E1390" s="43"/>
      <c r="F1390" s="273"/>
      <c r="G1390" s="273"/>
      <c r="H1390" s="277"/>
      <c r="I1390" s="273"/>
      <c r="J1390" s="272"/>
    </row>
    <row r="1391" s="267" customFormat="1" ht="15.6" spans="1:10">
      <c r="A1391" s="273">
        <v>40</v>
      </c>
      <c r="B1391" s="17" t="s">
        <v>55</v>
      </c>
      <c r="C1391" s="43"/>
      <c r="D1391" s="43" t="s">
        <v>678</v>
      </c>
      <c r="E1391" s="43"/>
      <c r="F1391" s="273"/>
      <c r="G1391" s="273"/>
      <c r="H1391" s="277"/>
      <c r="I1391" s="273"/>
      <c r="J1391" s="272"/>
    </row>
    <row r="1392" s="267" customFormat="1" ht="15.6" spans="1:10">
      <c r="A1392" s="273">
        <v>41</v>
      </c>
      <c r="B1392" s="17" t="s">
        <v>86</v>
      </c>
      <c r="C1392" s="43"/>
      <c r="D1392" s="43" t="s">
        <v>679</v>
      </c>
      <c r="E1392" s="43"/>
      <c r="F1392" s="273"/>
      <c r="G1392" s="273"/>
      <c r="H1392" s="277"/>
      <c r="I1392" s="273"/>
      <c r="J1392" s="272"/>
    </row>
    <row r="1393" s="267" customFormat="1" ht="46.8" spans="1:10">
      <c r="A1393" s="273" t="s">
        <v>1146</v>
      </c>
      <c r="B1393" s="273"/>
      <c r="C1393" s="273"/>
      <c r="D1393" s="273"/>
      <c r="E1393" s="273"/>
      <c r="F1393" s="273"/>
      <c r="G1393" s="273"/>
      <c r="H1393" s="274" t="s">
        <v>1147</v>
      </c>
      <c r="I1393" s="275" t="s">
        <v>615</v>
      </c>
    </row>
    <row r="1394" s="267" customFormat="1" ht="15.6" spans="1:10">
      <c r="A1394" s="276" t="s">
        <v>5</v>
      </c>
      <c r="B1394" s="19" t="s">
        <v>6</v>
      </c>
      <c r="C1394" s="20" t="s">
        <v>7</v>
      </c>
      <c r="D1394" s="20"/>
      <c r="E1394" s="20"/>
      <c r="F1394" s="273"/>
      <c r="G1394" s="273"/>
      <c r="H1394" s="277"/>
      <c r="I1394" s="273"/>
      <c r="J1394" s="272"/>
    </row>
    <row r="1395" s="267" customFormat="1" ht="15.6" spans="1:10">
      <c r="A1395" s="273"/>
      <c r="B1395" s="19"/>
      <c r="C1395" s="20"/>
      <c r="D1395" s="20"/>
      <c r="E1395" s="20"/>
      <c r="F1395" s="273"/>
      <c r="G1395" s="273"/>
      <c r="H1395" s="277"/>
      <c r="I1395" s="273"/>
      <c r="J1395" s="272"/>
    </row>
    <row r="1396" s="267" customFormat="1" ht="15.6" spans="1:10">
      <c r="A1396" s="273"/>
      <c r="B1396" s="21" t="s">
        <v>8</v>
      </c>
      <c r="C1396" s="22" t="s">
        <v>9</v>
      </c>
      <c r="D1396" s="22" t="s">
        <v>10</v>
      </c>
      <c r="E1396" s="22" t="s">
        <v>11</v>
      </c>
      <c r="F1396" s="273"/>
      <c r="G1396" s="273"/>
      <c r="H1396" s="277"/>
      <c r="I1396" s="273"/>
      <c r="J1396" s="272"/>
    </row>
    <row r="1397" s="267" customFormat="1" ht="15.6" spans="1:10">
      <c r="A1397" s="273"/>
      <c r="B1397" s="21" t="s">
        <v>63</v>
      </c>
      <c r="C1397" s="24"/>
      <c r="D1397" s="24" t="s">
        <v>1148</v>
      </c>
      <c r="E1397" s="24"/>
      <c r="F1397" s="273"/>
      <c r="G1397" s="273"/>
      <c r="H1397" s="277"/>
      <c r="I1397" s="273"/>
      <c r="J1397" s="272"/>
    </row>
    <row r="1398" s="267" customFormat="1" ht="15.6" spans="1:10">
      <c r="A1398" s="273"/>
      <c r="B1398" s="21" t="s">
        <v>118</v>
      </c>
      <c r="C1398" s="24">
        <v>517.8</v>
      </c>
      <c r="D1398" s="24"/>
      <c r="E1398" s="24"/>
      <c r="F1398" s="273"/>
      <c r="G1398" s="273"/>
      <c r="H1398" s="277"/>
      <c r="I1398" s="273"/>
      <c r="J1398" s="272"/>
    </row>
    <row r="1399" s="267" customFormat="1" ht="15.6" spans="1:10">
      <c r="A1399" s="273"/>
      <c r="B1399" s="25" t="s">
        <v>40</v>
      </c>
      <c r="C1399" s="26" t="s">
        <v>46</v>
      </c>
      <c r="D1399" s="273"/>
      <c r="E1399" s="273"/>
      <c r="F1399" s="273"/>
      <c r="G1399" s="273"/>
      <c r="H1399" s="277"/>
      <c r="I1399" s="273"/>
      <c r="J1399" s="272"/>
    </row>
    <row r="1400" s="267" customFormat="1" ht="15.6" spans="1:10">
      <c r="A1400" s="273"/>
      <c r="B1400" s="25"/>
      <c r="C1400" s="26" t="s">
        <v>47</v>
      </c>
      <c r="D1400" s="273"/>
      <c r="E1400" s="273"/>
      <c r="F1400" s="273"/>
      <c r="G1400" s="273"/>
      <c r="H1400" s="277"/>
      <c r="I1400" s="273"/>
      <c r="J1400" s="272"/>
    </row>
    <row r="1401" s="267" customFormat="1" ht="15.6" spans="1:10">
      <c r="A1401" s="273"/>
      <c r="B1401" s="27" t="s">
        <v>400</v>
      </c>
      <c r="C1401" s="16" t="s">
        <v>1005</v>
      </c>
      <c r="D1401" s="273"/>
      <c r="E1401" s="273"/>
      <c r="F1401" s="273"/>
      <c r="G1401" s="273"/>
      <c r="H1401" s="277"/>
      <c r="I1401" s="273"/>
      <c r="J1401" s="272"/>
    </row>
    <row r="1402" s="267" customFormat="1" ht="15.6" spans="1:10">
      <c r="A1402" s="273"/>
      <c r="B1402" s="27" t="s">
        <v>72</v>
      </c>
      <c r="C1402" s="16" t="s">
        <v>1149</v>
      </c>
      <c r="D1402" s="273"/>
      <c r="E1402" s="273"/>
      <c r="F1402" s="273"/>
      <c r="G1402" s="273"/>
      <c r="H1402" s="277"/>
      <c r="I1402" s="273"/>
      <c r="J1402" s="272"/>
    </row>
    <row r="1403" s="267" customFormat="1" ht="15.6" spans="1:10">
      <c r="A1403" s="273"/>
      <c r="B1403" s="27" t="s">
        <v>143</v>
      </c>
      <c r="C1403" s="16" t="s">
        <v>1150</v>
      </c>
      <c r="D1403" s="273"/>
      <c r="E1403" s="273"/>
      <c r="F1403" s="273"/>
      <c r="G1403" s="273"/>
      <c r="H1403" s="277"/>
      <c r="I1403" s="273"/>
      <c r="J1403" s="272"/>
    </row>
    <row r="1404" s="267" customFormat="1" ht="15.6" spans="1:10">
      <c r="A1404" s="273"/>
      <c r="B1404" s="27" t="s">
        <v>48</v>
      </c>
      <c r="C1404" s="16" t="s">
        <v>1151</v>
      </c>
      <c r="D1404" s="273"/>
      <c r="E1404" s="273"/>
      <c r="F1404" s="273"/>
      <c r="G1404" s="273"/>
      <c r="H1404" s="277"/>
      <c r="I1404" s="273"/>
      <c r="J1404" s="272"/>
    </row>
    <row r="1405" s="267" customFormat="1" ht="15.6" spans="1:10">
      <c r="A1405" s="273"/>
      <c r="B1405" s="12" t="s">
        <v>6</v>
      </c>
      <c r="C1405" s="26" t="s">
        <v>49</v>
      </c>
      <c r="D1405" s="26"/>
      <c r="E1405" s="26"/>
      <c r="F1405" s="273"/>
      <c r="G1405" s="273"/>
      <c r="H1405" s="277"/>
      <c r="I1405" s="273"/>
      <c r="J1405" s="272"/>
    </row>
    <row r="1406" s="267" customFormat="1" ht="15.6" spans="1:10">
      <c r="A1406" s="273"/>
      <c r="B1406" s="15" t="s">
        <v>50</v>
      </c>
      <c r="C1406" s="26">
        <v>100</v>
      </c>
      <c r="D1406" s="26">
        <v>200</v>
      </c>
      <c r="E1406" s="26" t="s">
        <v>51</v>
      </c>
      <c r="F1406" s="273"/>
      <c r="G1406" s="273"/>
      <c r="H1406" s="277"/>
      <c r="I1406" s="273"/>
      <c r="J1406" s="272"/>
    </row>
    <row r="1407" s="267" customFormat="1" ht="15.6" spans="1:10">
      <c r="A1407" s="273"/>
      <c r="B1407" s="17" t="s">
        <v>84</v>
      </c>
      <c r="C1407" s="43"/>
      <c r="D1407" s="43" t="s">
        <v>763</v>
      </c>
      <c r="E1407" s="43"/>
      <c r="F1407" s="273"/>
      <c r="G1407" s="273"/>
      <c r="H1407" s="277"/>
      <c r="I1407" s="273"/>
      <c r="J1407" s="272"/>
    </row>
    <row r="1408" s="267" customFormat="1" ht="46.8" spans="1:10">
      <c r="A1408" s="273" t="s">
        <v>1152</v>
      </c>
      <c r="B1408" s="273"/>
      <c r="C1408" s="273"/>
      <c r="D1408" s="273"/>
      <c r="E1408" s="273"/>
      <c r="F1408" s="273"/>
      <c r="G1408" s="273"/>
      <c r="H1408" s="274" t="s">
        <v>1153</v>
      </c>
      <c r="I1408" s="275" t="s">
        <v>615</v>
      </c>
    </row>
    <row r="1409" s="267" customFormat="1" ht="15.6" spans="1:10">
      <c r="A1409" s="276" t="s">
        <v>5</v>
      </c>
      <c r="B1409" s="12" t="s">
        <v>6</v>
      </c>
      <c r="C1409" s="13" t="s">
        <v>30</v>
      </c>
      <c r="D1409" s="13"/>
      <c r="E1409" s="13"/>
      <c r="F1409" s="13"/>
      <c r="G1409" s="273"/>
      <c r="H1409" s="277"/>
      <c r="I1409" s="273"/>
      <c r="J1409" s="272"/>
    </row>
    <row r="1410" s="267" customFormat="1" ht="15.6" spans="1:10">
      <c r="A1410" s="273"/>
      <c r="B1410" s="15" t="s">
        <v>8</v>
      </c>
      <c r="C1410" s="13">
        <v>100</v>
      </c>
      <c r="D1410" s="13">
        <v>200</v>
      </c>
      <c r="E1410" s="13">
        <v>300</v>
      </c>
      <c r="F1410" s="13" t="s">
        <v>31</v>
      </c>
      <c r="G1410" s="273"/>
      <c r="H1410" s="277"/>
      <c r="I1410" s="273"/>
      <c r="J1410" s="272"/>
    </row>
    <row r="1411" s="267" customFormat="1" ht="15.6" spans="1:10">
      <c r="A1411" s="273">
        <v>1</v>
      </c>
      <c r="B1411" s="17" t="s">
        <v>63</v>
      </c>
      <c r="C1411" s="43"/>
      <c r="D1411" s="43" t="s">
        <v>774</v>
      </c>
      <c r="E1411" s="43"/>
      <c r="F1411" s="43"/>
      <c r="G1411" s="273"/>
      <c r="H1411" s="277"/>
      <c r="I1411" s="273"/>
      <c r="J1411" s="272"/>
    </row>
    <row r="1412" s="267" customFormat="1" ht="15.6" spans="1:10">
      <c r="A1412" s="273"/>
      <c r="B1412" s="19" t="s">
        <v>6</v>
      </c>
      <c r="C1412" s="20" t="s">
        <v>7</v>
      </c>
      <c r="D1412" s="20"/>
      <c r="E1412" s="20"/>
      <c r="F1412" s="273"/>
      <c r="G1412" s="273"/>
      <c r="H1412" s="277"/>
      <c r="I1412" s="273"/>
      <c r="J1412" s="272"/>
    </row>
    <row r="1413" s="267" customFormat="1" ht="15.6" spans="1:10">
      <c r="A1413" s="273"/>
      <c r="B1413" s="19"/>
      <c r="C1413" s="20"/>
      <c r="D1413" s="20"/>
      <c r="E1413" s="20"/>
      <c r="F1413" s="273"/>
      <c r="G1413" s="273"/>
      <c r="H1413" s="277"/>
      <c r="I1413" s="273"/>
      <c r="J1413" s="272"/>
    </row>
    <row r="1414" s="267" customFormat="1" ht="15.6" spans="1:10">
      <c r="A1414" s="273"/>
      <c r="B1414" s="21" t="s">
        <v>8</v>
      </c>
      <c r="C1414" s="22" t="s">
        <v>9</v>
      </c>
      <c r="D1414" s="22" t="s">
        <v>10</v>
      </c>
      <c r="E1414" s="22" t="s">
        <v>11</v>
      </c>
      <c r="F1414" s="273"/>
      <c r="G1414" s="273"/>
      <c r="H1414" s="277"/>
      <c r="I1414" s="273"/>
      <c r="J1414" s="272"/>
    </row>
    <row r="1415" s="267" customFormat="1" ht="15.6" spans="1:10">
      <c r="A1415" s="273">
        <v>2</v>
      </c>
      <c r="B1415" s="21" t="s">
        <v>63</v>
      </c>
      <c r="C1415" s="24" t="s">
        <v>870</v>
      </c>
      <c r="D1415" s="24" t="s">
        <v>1154</v>
      </c>
      <c r="E1415" s="24"/>
      <c r="F1415" s="273"/>
      <c r="G1415" s="273"/>
      <c r="H1415" s="277"/>
      <c r="I1415" s="273"/>
      <c r="J1415" s="272"/>
    </row>
    <row r="1416" s="267" customFormat="1" ht="15.6" spans="1:10">
      <c r="A1416" s="273">
        <v>3</v>
      </c>
      <c r="B1416" s="21" t="s">
        <v>117</v>
      </c>
      <c r="C1416" s="24" t="s">
        <v>1155</v>
      </c>
      <c r="D1416" s="24"/>
      <c r="E1416" s="24"/>
      <c r="F1416" s="273"/>
      <c r="G1416" s="273"/>
      <c r="H1416" s="277"/>
      <c r="I1416" s="273"/>
      <c r="J1416" s="272"/>
    </row>
    <row r="1417" s="267" customFormat="1" ht="15.6" spans="1:10">
      <c r="A1417" s="273">
        <v>4</v>
      </c>
      <c r="B1417" s="21" t="s">
        <v>38</v>
      </c>
      <c r="C1417" s="24" t="s">
        <v>1109</v>
      </c>
      <c r="D1417" s="24" t="s">
        <v>1156</v>
      </c>
      <c r="E1417" s="24"/>
      <c r="F1417" s="273"/>
      <c r="G1417" s="273"/>
      <c r="H1417" s="277"/>
      <c r="I1417" s="273"/>
      <c r="J1417" s="272"/>
    </row>
    <row r="1418" s="267" customFormat="1" ht="15.6" spans="1:10">
      <c r="A1418" s="273">
        <v>5</v>
      </c>
      <c r="B1418" s="21" t="s">
        <v>118</v>
      </c>
      <c r="C1418" s="24" t="s">
        <v>1157</v>
      </c>
      <c r="D1418" s="24" t="s">
        <v>1023</v>
      </c>
      <c r="E1418" s="24"/>
      <c r="F1418" s="273"/>
      <c r="G1418" s="273"/>
      <c r="H1418" s="277"/>
      <c r="I1418" s="273"/>
      <c r="J1418" s="272"/>
    </row>
    <row r="1419" s="267" customFormat="1" ht="15.6" spans="1:10">
      <c r="A1419" s="273">
        <v>6</v>
      </c>
      <c r="B1419" s="21" t="s">
        <v>34</v>
      </c>
      <c r="C1419" s="24" t="s">
        <v>1158</v>
      </c>
      <c r="D1419" s="24" t="s">
        <v>1159</v>
      </c>
      <c r="E1419" s="24"/>
      <c r="F1419" s="273"/>
      <c r="G1419" s="273"/>
      <c r="H1419" s="277"/>
      <c r="I1419" s="273"/>
      <c r="J1419" s="272"/>
    </row>
    <row r="1420" s="267" customFormat="1" ht="15.6" spans="1:10">
      <c r="A1420" s="273"/>
      <c r="B1420" s="25" t="s">
        <v>40</v>
      </c>
      <c r="C1420" s="26" t="s">
        <v>46</v>
      </c>
      <c r="D1420" s="273"/>
      <c r="E1420" s="273"/>
      <c r="F1420" s="273"/>
      <c r="G1420" s="273"/>
      <c r="H1420" s="277"/>
      <c r="I1420" s="273"/>
      <c r="J1420" s="272"/>
    </row>
    <row r="1421" s="267" customFormat="1" ht="15.6" spans="1:10">
      <c r="A1421" s="273"/>
      <c r="B1421" s="25"/>
      <c r="C1421" s="26" t="s">
        <v>47</v>
      </c>
      <c r="D1421" s="273"/>
      <c r="E1421" s="273"/>
      <c r="F1421" s="273"/>
      <c r="G1421" s="273"/>
      <c r="H1421" s="277"/>
      <c r="I1421" s="273"/>
      <c r="J1421" s="272"/>
    </row>
    <row r="1422" s="267" customFormat="1" ht="15.6" spans="1:10">
      <c r="A1422" s="273">
        <v>7</v>
      </c>
      <c r="B1422" s="27" t="s">
        <v>143</v>
      </c>
      <c r="C1422" s="16">
        <v>240.2</v>
      </c>
      <c r="D1422" s="273"/>
      <c r="E1422" s="273"/>
      <c r="F1422" s="273"/>
      <c r="G1422" s="273"/>
      <c r="H1422" s="277"/>
      <c r="I1422" s="273"/>
      <c r="J1422" s="272"/>
    </row>
    <row r="1423" s="267" customFormat="1" ht="15.6" spans="1:10">
      <c r="A1423" s="273">
        <v>8</v>
      </c>
      <c r="B1423" s="27" t="s">
        <v>48</v>
      </c>
      <c r="C1423" s="16" t="s">
        <v>1160</v>
      </c>
      <c r="D1423" s="273"/>
      <c r="E1423" s="273"/>
      <c r="F1423" s="273"/>
      <c r="G1423" s="273"/>
      <c r="H1423" s="277"/>
      <c r="I1423" s="273"/>
      <c r="J1423" s="272"/>
    </row>
    <row r="1424" s="267" customFormat="1" ht="46.8" spans="1:10">
      <c r="A1424" s="273" t="s">
        <v>1161</v>
      </c>
      <c r="B1424" s="273"/>
      <c r="C1424" s="273"/>
      <c r="D1424" s="273"/>
      <c r="E1424" s="273"/>
      <c r="F1424" s="273"/>
      <c r="G1424" s="273"/>
      <c r="H1424" s="274" t="s">
        <v>1162</v>
      </c>
      <c r="I1424" s="275" t="s">
        <v>615</v>
      </c>
    </row>
    <row r="1425" s="267" customFormat="1" ht="15.6" spans="1:10">
      <c r="A1425" s="276" t="s">
        <v>5</v>
      </c>
      <c r="B1425" s="19" t="s">
        <v>6</v>
      </c>
      <c r="C1425" s="20" t="s">
        <v>7</v>
      </c>
      <c r="D1425" s="20"/>
      <c r="E1425" s="20"/>
      <c r="F1425" s="273"/>
      <c r="G1425" s="273"/>
      <c r="H1425" s="277"/>
      <c r="I1425" s="273"/>
      <c r="J1425" s="272"/>
    </row>
    <row r="1426" s="267" customFormat="1" ht="15.6" spans="1:10">
      <c r="A1426" s="273"/>
      <c r="B1426" s="19"/>
      <c r="C1426" s="20"/>
      <c r="D1426" s="20"/>
      <c r="E1426" s="20"/>
      <c r="F1426" s="273"/>
      <c r="G1426" s="273"/>
      <c r="H1426" s="277"/>
      <c r="I1426" s="273"/>
      <c r="J1426" s="272"/>
    </row>
    <row r="1427" s="267" customFormat="1" ht="15.6" spans="1:10">
      <c r="A1427" s="273"/>
      <c r="B1427" s="21" t="s">
        <v>8</v>
      </c>
      <c r="C1427" s="22" t="s">
        <v>9</v>
      </c>
      <c r="D1427" s="22" t="s">
        <v>10</v>
      </c>
      <c r="E1427" s="22" t="s">
        <v>11</v>
      </c>
      <c r="F1427" s="273"/>
      <c r="G1427" s="273"/>
      <c r="H1427" s="277"/>
      <c r="I1427" s="273"/>
      <c r="J1427" s="272"/>
    </row>
    <row r="1428" s="267" customFormat="1" ht="15.6" spans="1:10">
      <c r="A1428" s="273"/>
      <c r="B1428" s="21" t="s">
        <v>38</v>
      </c>
      <c r="C1428" s="24" t="s">
        <v>1163</v>
      </c>
      <c r="D1428" s="24" t="s">
        <v>1164</v>
      </c>
      <c r="E1428" s="24"/>
      <c r="F1428" s="273"/>
      <c r="G1428" s="273"/>
      <c r="H1428" s="277"/>
      <c r="I1428" s="273"/>
      <c r="J1428" s="272"/>
    </row>
    <row r="1429" s="267" customFormat="1" ht="15.6" spans="1:10">
      <c r="A1429" s="273"/>
      <c r="B1429" s="21" t="s">
        <v>118</v>
      </c>
      <c r="C1429" s="24"/>
      <c r="D1429" s="24" t="s">
        <v>1165</v>
      </c>
      <c r="E1429" s="24"/>
      <c r="F1429" s="273"/>
      <c r="G1429" s="273"/>
      <c r="H1429" s="277"/>
      <c r="I1429" s="273"/>
      <c r="J1429" s="272"/>
    </row>
    <row r="1430" s="267" customFormat="1" ht="15.6" spans="1:10">
      <c r="A1430" s="273"/>
      <c r="B1430" s="21" t="s">
        <v>556</v>
      </c>
      <c r="C1430" s="24" t="s">
        <v>1126</v>
      </c>
      <c r="D1430" s="24" t="s">
        <v>1166</v>
      </c>
      <c r="E1430" s="24"/>
      <c r="F1430" s="273"/>
      <c r="G1430" s="273"/>
      <c r="H1430" s="277"/>
      <c r="I1430" s="273"/>
      <c r="J1430" s="272"/>
    </row>
    <row r="1431" s="267" customFormat="1" ht="15.6" spans="1:10">
      <c r="A1431" s="273"/>
      <c r="B1431" s="21" t="s">
        <v>628</v>
      </c>
      <c r="C1431" s="24" t="s">
        <v>767</v>
      </c>
      <c r="D1431" s="24"/>
      <c r="E1431" s="24"/>
      <c r="F1431" s="273"/>
      <c r="G1431" s="273"/>
      <c r="H1431" s="277"/>
      <c r="I1431" s="273"/>
      <c r="J1431" s="272"/>
    </row>
    <row r="1432" s="267" customFormat="1" ht="15.6" spans="1:10">
      <c r="A1432" s="273"/>
      <c r="B1432" s="21" t="s">
        <v>59</v>
      </c>
      <c r="C1432" s="24" t="s">
        <v>1167</v>
      </c>
      <c r="D1432" s="24" t="s">
        <v>1168</v>
      </c>
      <c r="E1432" s="24"/>
      <c r="F1432" s="273"/>
      <c r="G1432" s="273"/>
      <c r="H1432" s="277"/>
      <c r="I1432" s="273"/>
      <c r="J1432" s="272"/>
    </row>
    <row r="1433" s="267" customFormat="1" ht="15.6" spans="1:10">
      <c r="A1433" s="273"/>
      <c r="B1433" s="25" t="s">
        <v>40</v>
      </c>
      <c r="C1433" s="26" t="s">
        <v>46</v>
      </c>
      <c r="D1433" s="273"/>
      <c r="E1433" s="273"/>
      <c r="F1433" s="273"/>
      <c r="G1433" s="273"/>
      <c r="H1433" s="277"/>
      <c r="I1433" s="273"/>
      <c r="J1433" s="272"/>
    </row>
    <row r="1434" s="267" customFormat="1" ht="15.6" spans="1:10">
      <c r="A1434" s="273"/>
      <c r="B1434" s="25"/>
      <c r="C1434" s="26" t="s">
        <v>47</v>
      </c>
      <c r="D1434" s="273"/>
      <c r="E1434" s="273"/>
      <c r="F1434" s="273"/>
      <c r="G1434" s="273"/>
      <c r="H1434" s="277"/>
      <c r="I1434" s="273"/>
      <c r="J1434" s="272"/>
    </row>
    <row r="1435" s="267" customFormat="1" ht="15.6" spans="1:10">
      <c r="A1435" s="273"/>
      <c r="B1435" s="27" t="s">
        <v>72</v>
      </c>
      <c r="C1435" s="16" t="s">
        <v>1169</v>
      </c>
      <c r="D1435" s="273"/>
      <c r="E1435" s="273"/>
      <c r="F1435" s="273"/>
      <c r="G1435" s="273"/>
      <c r="H1435" s="277"/>
      <c r="I1435" s="273"/>
      <c r="J1435" s="272"/>
    </row>
    <row r="1436" s="267" customFormat="1" ht="15.6" spans="1:10">
      <c r="A1436" s="273"/>
      <c r="B1436" s="27" t="s">
        <v>143</v>
      </c>
      <c r="C1436" s="16" t="s">
        <v>873</v>
      </c>
      <c r="D1436" s="273"/>
      <c r="E1436" s="273"/>
      <c r="F1436" s="273"/>
      <c r="G1436" s="273"/>
      <c r="H1436" s="277"/>
      <c r="I1436" s="273"/>
      <c r="J1436" s="272"/>
    </row>
    <row r="1437" s="267" customFormat="1" ht="15.6" spans="1:10">
      <c r="A1437" s="273"/>
      <c r="B1437" s="27" t="s">
        <v>48</v>
      </c>
      <c r="C1437" s="16">
        <v>74.2</v>
      </c>
      <c r="D1437" s="273"/>
      <c r="E1437" s="273"/>
      <c r="F1437" s="273"/>
      <c r="G1437" s="273"/>
      <c r="H1437" s="277"/>
      <c r="I1437" s="273"/>
      <c r="J1437" s="272"/>
    </row>
    <row r="1438" s="267" customFormat="1" ht="46.8" spans="1:10">
      <c r="A1438" s="273" t="s">
        <v>1170</v>
      </c>
      <c r="B1438" s="273"/>
      <c r="C1438" s="273"/>
      <c r="D1438" s="273"/>
      <c r="E1438" s="273"/>
      <c r="F1438" s="273"/>
      <c r="G1438" s="273"/>
      <c r="H1438" s="274" t="s">
        <v>1171</v>
      </c>
      <c r="I1438" s="275" t="s">
        <v>615</v>
      </c>
    </row>
    <row r="1439" s="267" customFormat="1" ht="15.6" spans="1:10">
      <c r="A1439" s="276" t="s">
        <v>5</v>
      </c>
      <c r="B1439" s="12" t="s">
        <v>6</v>
      </c>
      <c r="C1439" s="13" t="s">
        <v>30</v>
      </c>
      <c r="D1439" s="13"/>
      <c r="E1439" s="13"/>
      <c r="F1439" s="13"/>
      <c r="G1439" s="273"/>
      <c r="H1439" s="277"/>
      <c r="I1439" s="273"/>
      <c r="J1439" s="272"/>
    </row>
    <row r="1440" s="267" customFormat="1" ht="15.6" spans="1:10">
      <c r="A1440" s="273"/>
      <c r="B1440" s="15" t="s">
        <v>8</v>
      </c>
      <c r="C1440" s="13">
        <v>100</v>
      </c>
      <c r="D1440" s="13">
        <v>200</v>
      </c>
      <c r="E1440" s="13">
        <v>300</v>
      </c>
      <c r="F1440" s="13" t="s">
        <v>31</v>
      </c>
      <c r="G1440" s="273"/>
      <c r="H1440" s="277"/>
      <c r="I1440" s="273"/>
      <c r="J1440" s="272"/>
    </row>
    <row r="1441" s="267" customFormat="1" ht="15.6" spans="1:10">
      <c r="A1441" s="273">
        <v>1</v>
      </c>
      <c r="B1441" s="17" t="s">
        <v>438</v>
      </c>
      <c r="C1441" s="43" t="s">
        <v>1172</v>
      </c>
      <c r="D1441" s="43"/>
      <c r="E1441" s="43"/>
      <c r="F1441" s="43"/>
      <c r="G1441" s="273"/>
      <c r="H1441" s="277"/>
      <c r="I1441" s="273"/>
      <c r="J1441" s="272"/>
    </row>
    <row r="1442" s="267" customFormat="1" ht="15.6" spans="1:10">
      <c r="A1442" s="273"/>
      <c r="B1442" s="19" t="s">
        <v>6</v>
      </c>
      <c r="C1442" s="20" t="s">
        <v>7</v>
      </c>
      <c r="D1442" s="20"/>
      <c r="E1442" s="20"/>
      <c r="F1442" s="273"/>
      <c r="G1442" s="273"/>
      <c r="H1442" s="277"/>
      <c r="I1442" s="273"/>
      <c r="J1442" s="272"/>
    </row>
    <row r="1443" s="267" customFormat="1" ht="15.6" spans="1:10">
      <c r="A1443" s="273"/>
      <c r="B1443" s="19"/>
      <c r="C1443" s="20"/>
      <c r="D1443" s="20"/>
      <c r="E1443" s="20"/>
      <c r="F1443" s="273"/>
      <c r="G1443" s="273"/>
      <c r="H1443" s="277"/>
      <c r="I1443" s="273"/>
      <c r="J1443" s="272"/>
    </row>
    <row r="1444" s="267" customFormat="1" ht="15.6" spans="1:10">
      <c r="A1444" s="273"/>
      <c r="B1444" s="21" t="s">
        <v>8</v>
      </c>
      <c r="C1444" s="22" t="s">
        <v>9</v>
      </c>
      <c r="D1444" s="22" t="s">
        <v>10</v>
      </c>
      <c r="E1444" s="22" t="s">
        <v>11</v>
      </c>
      <c r="F1444" s="273"/>
      <c r="G1444" s="273"/>
      <c r="H1444" s="277"/>
      <c r="I1444" s="273"/>
      <c r="J1444" s="272"/>
    </row>
    <row r="1445" s="267" customFormat="1" ht="15.6" spans="1:10">
      <c r="A1445" s="273">
        <v>2</v>
      </c>
      <c r="B1445" s="21" t="s">
        <v>38</v>
      </c>
      <c r="C1445" s="24" t="s">
        <v>1173</v>
      </c>
      <c r="D1445" s="24"/>
      <c r="E1445" s="24"/>
      <c r="F1445" s="273"/>
      <c r="G1445" s="273"/>
      <c r="H1445" s="277"/>
      <c r="I1445" s="273"/>
      <c r="J1445" s="272"/>
    </row>
    <row r="1446" s="267" customFormat="1" ht="15.6" spans="1:10">
      <c r="A1446" s="273">
        <v>3</v>
      </c>
      <c r="B1446" s="21" t="s">
        <v>118</v>
      </c>
      <c r="C1446" s="24" t="s">
        <v>1174</v>
      </c>
      <c r="D1446" s="24" t="s">
        <v>1175</v>
      </c>
      <c r="E1446" s="24"/>
      <c r="F1446" s="273"/>
      <c r="G1446" s="273"/>
      <c r="H1446" s="277"/>
      <c r="I1446" s="273"/>
      <c r="J1446" s="272"/>
    </row>
    <row r="1447" s="267" customFormat="1" ht="15.6" spans="1:10">
      <c r="A1447" s="273">
        <v>4</v>
      </c>
      <c r="B1447" s="21" t="s">
        <v>438</v>
      </c>
      <c r="C1447" s="24" t="s">
        <v>1176</v>
      </c>
      <c r="D1447" s="24"/>
      <c r="E1447" s="24"/>
      <c r="F1447" s="273"/>
      <c r="G1447" s="273"/>
      <c r="H1447" s="277"/>
      <c r="I1447" s="273"/>
      <c r="J1447" s="272"/>
    </row>
    <row r="1448" s="267" customFormat="1" ht="15.6" spans="1:10">
      <c r="A1448" s="273"/>
      <c r="B1448" s="25" t="s">
        <v>40</v>
      </c>
      <c r="C1448" s="26" t="s">
        <v>46</v>
      </c>
      <c r="D1448" s="273"/>
      <c r="E1448" s="273"/>
      <c r="F1448" s="273"/>
      <c r="G1448" s="273"/>
      <c r="H1448" s="277"/>
      <c r="I1448" s="273"/>
      <c r="J1448" s="272"/>
    </row>
    <row r="1449" s="267" customFormat="1" ht="15.6" spans="1:10">
      <c r="A1449" s="273"/>
      <c r="B1449" s="25"/>
      <c r="C1449" s="26" t="s">
        <v>47</v>
      </c>
      <c r="D1449" s="273"/>
      <c r="E1449" s="273"/>
      <c r="F1449" s="273"/>
      <c r="G1449" s="273"/>
      <c r="H1449" s="277"/>
      <c r="I1449" s="273"/>
      <c r="J1449" s="272"/>
    </row>
    <row r="1450" s="267" customFormat="1" ht="15.6" spans="1:10">
      <c r="A1450" s="273">
        <v>5</v>
      </c>
      <c r="B1450" s="27" t="s">
        <v>400</v>
      </c>
      <c r="C1450" s="16" t="s">
        <v>1177</v>
      </c>
      <c r="D1450" s="273"/>
      <c r="E1450" s="273"/>
      <c r="F1450" s="273"/>
      <c r="G1450" s="273"/>
      <c r="H1450" s="277"/>
      <c r="I1450" s="273"/>
      <c r="J1450" s="272"/>
    </row>
    <row r="1451" s="267" customFormat="1" ht="15.6" spans="1:10">
      <c r="A1451" s="273">
        <v>6</v>
      </c>
      <c r="B1451" s="27" t="s">
        <v>112</v>
      </c>
      <c r="C1451" s="16" t="s">
        <v>1178</v>
      </c>
      <c r="D1451" s="273"/>
      <c r="E1451" s="273"/>
      <c r="F1451" s="273"/>
      <c r="G1451" s="273"/>
      <c r="H1451" s="277"/>
      <c r="I1451" s="273"/>
      <c r="J1451" s="272"/>
    </row>
    <row r="1452" s="267" customFormat="1" ht="15.6" spans="1:10">
      <c r="A1452" s="273">
        <v>7</v>
      </c>
      <c r="B1452" s="27" t="s">
        <v>73</v>
      </c>
      <c r="C1452" s="16" t="s">
        <v>1179</v>
      </c>
      <c r="D1452" s="273"/>
      <c r="E1452" s="273"/>
      <c r="F1452" s="273"/>
      <c r="G1452" s="273"/>
      <c r="H1452" s="277"/>
      <c r="I1452" s="273"/>
      <c r="J1452" s="272"/>
    </row>
    <row r="1453" s="267" customFormat="1" ht="46.8" spans="1:10">
      <c r="A1453" s="273" t="s">
        <v>1180</v>
      </c>
      <c r="B1453" s="273"/>
      <c r="C1453" s="273"/>
      <c r="D1453" s="273"/>
      <c r="E1453" s="273"/>
      <c r="F1453" s="273"/>
      <c r="G1453" s="273"/>
      <c r="H1453" s="274" t="s">
        <v>1181</v>
      </c>
      <c r="I1453" s="275" t="s">
        <v>615</v>
      </c>
    </row>
    <row r="1454" s="267" customFormat="1" ht="15.6" spans="1:10">
      <c r="A1454" s="276" t="s">
        <v>5</v>
      </c>
      <c r="B1454" s="19" t="s">
        <v>6</v>
      </c>
      <c r="C1454" s="20" t="s">
        <v>7</v>
      </c>
      <c r="D1454" s="20"/>
      <c r="E1454" s="20"/>
      <c r="F1454" s="273"/>
      <c r="G1454" s="273"/>
      <c r="H1454" s="277"/>
      <c r="I1454" s="273"/>
      <c r="J1454" s="272"/>
    </row>
    <row r="1455" s="267" customFormat="1" ht="15.6" spans="1:10">
      <c r="A1455" s="273"/>
      <c r="B1455" s="19"/>
      <c r="C1455" s="20"/>
      <c r="D1455" s="20"/>
      <c r="E1455" s="20"/>
      <c r="F1455" s="273"/>
      <c r="G1455" s="273"/>
      <c r="H1455" s="277"/>
      <c r="I1455" s="273"/>
      <c r="J1455" s="272"/>
    </row>
    <row r="1456" s="267" customFormat="1" ht="15.6" spans="1:10">
      <c r="A1456" s="273"/>
      <c r="B1456" s="21" t="s">
        <v>8</v>
      </c>
      <c r="C1456" s="22" t="s">
        <v>9</v>
      </c>
      <c r="D1456" s="22" t="s">
        <v>10</v>
      </c>
      <c r="E1456" s="22" t="s">
        <v>11</v>
      </c>
      <c r="F1456" s="273"/>
      <c r="G1456" s="273"/>
      <c r="H1456" s="277"/>
      <c r="I1456" s="273"/>
      <c r="J1456" s="272"/>
    </row>
    <row r="1457" s="267" customFormat="1" ht="15.6" spans="1:10">
      <c r="A1457" s="273">
        <v>1</v>
      </c>
      <c r="B1457" s="21" t="s">
        <v>38</v>
      </c>
      <c r="C1457" s="24" t="s">
        <v>1182</v>
      </c>
      <c r="D1457" s="24"/>
      <c r="E1457" s="24"/>
      <c r="F1457" s="273"/>
      <c r="G1457" s="273"/>
      <c r="H1457" s="277"/>
      <c r="I1457" s="273"/>
      <c r="J1457" s="272"/>
    </row>
    <row r="1458" s="267" customFormat="1" ht="15.6" spans="1:10">
      <c r="A1458" s="273">
        <v>2</v>
      </c>
      <c r="B1458" s="21" t="s">
        <v>118</v>
      </c>
      <c r="C1458" s="24" t="s">
        <v>1183</v>
      </c>
      <c r="D1458" s="24" t="s">
        <v>1184</v>
      </c>
      <c r="E1458" s="24"/>
      <c r="F1458" s="273"/>
      <c r="G1458" s="273"/>
      <c r="H1458" s="277"/>
      <c r="I1458" s="273"/>
      <c r="J1458" s="272"/>
    </row>
    <row r="1459" s="267" customFormat="1" ht="15.6" spans="1:10">
      <c r="A1459" s="273">
        <v>3</v>
      </c>
      <c r="B1459" s="21" t="s">
        <v>91</v>
      </c>
      <c r="C1459" s="24">
        <v>223.4</v>
      </c>
      <c r="D1459" s="24"/>
      <c r="E1459" s="24"/>
      <c r="F1459" s="273"/>
      <c r="G1459" s="273"/>
      <c r="H1459" s="277"/>
      <c r="I1459" s="273"/>
      <c r="J1459" s="272"/>
    </row>
    <row r="1460" s="267" customFormat="1" ht="15.6" spans="1:10">
      <c r="A1460" s="273">
        <v>4</v>
      </c>
      <c r="B1460" s="21" t="s">
        <v>438</v>
      </c>
      <c r="C1460" s="24" t="s">
        <v>1185</v>
      </c>
      <c r="D1460" s="24"/>
      <c r="E1460" s="24"/>
      <c r="F1460" s="273"/>
      <c r="G1460" s="273"/>
      <c r="H1460" s="277"/>
      <c r="I1460" s="273"/>
      <c r="J1460" s="272"/>
    </row>
    <row r="1461" s="267" customFormat="1" ht="15.6" spans="1:10">
      <c r="A1461" s="273"/>
      <c r="B1461" s="25" t="s">
        <v>40</v>
      </c>
      <c r="C1461" s="26" t="s">
        <v>46</v>
      </c>
      <c r="D1461" s="273"/>
      <c r="E1461" s="273"/>
      <c r="F1461" s="273"/>
      <c r="G1461" s="273"/>
      <c r="H1461" s="277"/>
      <c r="I1461" s="273"/>
      <c r="J1461" s="272"/>
    </row>
    <row r="1462" s="267" customFormat="1" ht="15.6" spans="1:10">
      <c r="A1462" s="273"/>
      <c r="B1462" s="25"/>
      <c r="C1462" s="26" t="s">
        <v>47</v>
      </c>
      <c r="D1462" s="273"/>
      <c r="E1462" s="273"/>
      <c r="F1462" s="273"/>
      <c r="G1462" s="273"/>
      <c r="H1462" s="277"/>
      <c r="I1462" s="273"/>
      <c r="J1462" s="272"/>
    </row>
    <row r="1463" s="267" customFormat="1" ht="15.6" spans="1:10">
      <c r="A1463" s="273">
        <v>5</v>
      </c>
      <c r="B1463" s="27" t="s">
        <v>400</v>
      </c>
      <c r="C1463" s="16" t="s">
        <v>1186</v>
      </c>
      <c r="D1463" s="273"/>
      <c r="E1463" s="273"/>
      <c r="F1463" s="273"/>
      <c r="G1463" s="273"/>
      <c r="H1463" s="277"/>
      <c r="I1463" s="273"/>
      <c r="J1463" s="272"/>
    </row>
    <row r="1464" s="267" customFormat="1" ht="15.6" spans="1:10">
      <c r="A1464" s="273">
        <v>6</v>
      </c>
      <c r="B1464" s="27" t="s">
        <v>143</v>
      </c>
      <c r="C1464" s="16" t="s">
        <v>707</v>
      </c>
      <c r="D1464" s="273"/>
      <c r="E1464" s="273"/>
      <c r="F1464" s="273"/>
      <c r="G1464" s="273"/>
      <c r="H1464" s="277"/>
      <c r="I1464" s="273"/>
      <c r="J1464" s="272"/>
    </row>
    <row r="1465" s="267" customFormat="1" ht="15.6" spans="1:10">
      <c r="A1465" s="273">
        <v>7</v>
      </c>
      <c r="B1465" s="27" t="s">
        <v>48</v>
      </c>
      <c r="C1465" s="16" t="s">
        <v>1132</v>
      </c>
      <c r="D1465" s="273"/>
      <c r="E1465" s="273"/>
      <c r="F1465" s="273"/>
      <c r="G1465" s="273"/>
      <c r="H1465" s="277"/>
      <c r="I1465" s="273"/>
      <c r="J1465" s="272"/>
    </row>
    <row r="1466" s="267" customFormat="1" ht="46.8" spans="1:10">
      <c r="A1466" s="273" t="s">
        <v>1187</v>
      </c>
      <c r="B1466" s="273"/>
      <c r="C1466" s="273"/>
      <c r="D1466" s="273"/>
      <c r="E1466" s="273"/>
      <c r="F1466" s="273"/>
      <c r="G1466" s="273"/>
      <c r="H1466" s="274" t="s">
        <v>1188</v>
      </c>
      <c r="I1466" s="275" t="s">
        <v>615</v>
      </c>
    </row>
    <row r="1467" s="267" customFormat="1" ht="15.6" spans="1:10">
      <c r="A1467" s="276" t="s">
        <v>5</v>
      </c>
      <c r="B1467" s="12" t="s">
        <v>6</v>
      </c>
      <c r="C1467" s="13" t="s">
        <v>30</v>
      </c>
      <c r="D1467" s="13"/>
      <c r="E1467" s="13"/>
      <c r="F1467" s="13"/>
      <c r="G1467" s="273"/>
      <c r="H1467" s="277"/>
      <c r="I1467" s="273"/>
      <c r="J1467" s="272"/>
    </row>
    <row r="1468" s="267" customFormat="1" ht="15.6" spans="1:10">
      <c r="A1468" s="273"/>
      <c r="B1468" s="15" t="s">
        <v>8</v>
      </c>
      <c r="C1468" s="13">
        <v>100</v>
      </c>
      <c r="D1468" s="13">
        <v>200</v>
      </c>
      <c r="E1468" s="13">
        <v>300</v>
      </c>
      <c r="F1468" s="13" t="s">
        <v>31</v>
      </c>
      <c r="G1468" s="273"/>
      <c r="H1468" s="277"/>
      <c r="I1468" s="273"/>
      <c r="J1468" s="272"/>
    </row>
    <row r="1469" s="267" customFormat="1" ht="15.6" spans="1:10">
      <c r="A1469" s="273">
        <v>1</v>
      </c>
      <c r="B1469" s="17" t="s">
        <v>118</v>
      </c>
      <c r="C1469" s="43"/>
      <c r="D1469" s="43" t="s">
        <v>680</v>
      </c>
      <c r="E1469" s="43"/>
      <c r="F1469" s="43"/>
      <c r="G1469" s="273"/>
      <c r="H1469" s="277"/>
      <c r="I1469" s="273"/>
      <c r="J1469" s="272"/>
    </row>
    <row r="1470" s="267" customFormat="1" ht="15.6" spans="1:10">
      <c r="A1470" s="273">
        <v>2</v>
      </c>
      <c r="B1470" s="17" t="s">
        <v>34</v>
      </c>
      <c r="C1470" s="43" t="s">
        <v>679</v>
      </c>
      <c r="D1470" s="43" t="s">
        <v>680</v>
      </c>
      <c r="E1470" s="43"/>
      <c r="F1470" s="43"/>
      <c r="G1470" s="273"/>
      <c r="H1470" s="277"/>
      <c r="I1470" s="273"/>
      <c r="J1470" s="272"/>
    </row>
    <row r="1471" s="267" customFormat="1" ht="15.6" spans="1:10">
      <c r="A1471" s="273"/>
      <c r="B1471" s="12" t="s">
        <v>6</v>
      </c>
      <c r="C1471" s="13" t="s">
        <v>35</v>
      </c>
      <c r="D1471" s="13"/>
      <c r="E1471" s="13"/>
      <c r="F1471" s="13"/>
      <c r="G1471" s="273"/>
      <c r="H1471" s="277"/>
      <c r="I1471" s="273"/>
      <c r="J1471" s="272"/>
    </row>
    <row r="1472" s="267" customFormat="1" ht="15.6" spans="1:10">
      <c r="A1472" s="273"/>
      <c r="B1472" s="15" t="s">
        <v>8</v>
      </c>
      <c r="C1472" s="13">
        <v>100</v>
      </c>
      <c r="D1472" s="13">
        <v>200</v>
      </c>
      <c r="E1472" s="13">
        <v>300</v>
      </c>
      <c r="F1472" s="13" t="s">
        <v>31</v>
      </c>
      <c r="G1472" s="273"/>
      <c r="H1472" s="277"/>
      <c r="I1472" s="273"/>
      <c r="J1472" s="272"/>
    </row>
    <row r="1473" s="267" customFormat="1" ht="15.6" spans="1:10">
      <c r="A1473" s="273">
        <v>3</v>
      </c>
      <c r="B1473" s="17" t="s">
        <v>394</v>
      </c>
      <c r="C1473" s="43"/>
      <c r="D1473" s="43" t="s">
        <v>678</v>
      </c>
      <c r="E1473" s="43"/>
      <c r="F1473" s="43"/>
      <c r="G1473" s="273"/>
      <c r="H1473" s="277"/>
      <c r="I1473" s="273"/>
      <c r="J1473" s="272"/>
    </row>
    <row r="1474" s="267" customFormat="1" ht="15.6" spans="1:10">
      <c r="A1474" s="273"/>
      <c r="B1474" s="19" t="s">
        <v>6</v>
      </c>
      <c r="C1474" s="20" t="s">
        <v>7</v>
      </c>
      <c r="D1474" s="20"/>
      <c r="E1474" s="20"/>
      <c r="F1474" s="273"/>
      <c r="G1474" s="273"/>
      <c r="H1474" s="277"/>
      <c r="I1474" s="273"/>
      <c r="J1474" s="272"/>
    </row>
    <row r="1475" s="267" customFormat="1" ht="15.6" spans="1:10">
      <c r="A1475" s="273"/>
      <c r="B1475" s="19"/>
      <c r="C1475" s="20"/>
      <c r="D1475" s="20"/>
      <c r="E1475" s="20"/>
      <c r="F1475" s="273"/>
      <c r="G1475" s="273"/>
      <c r="H1475" s="277"/>
      <c r="I1475" s="273"/>
      <c r="J1475" s="272"/>
    </row>
    <row r="1476" s="267" customFormat="1" ht="15.6" spans="1:10">
      <c r="A1476" s="273"/>
      <c r="B1476" s="21" t="s">
        <v>8</v>
      </c>
      <c r="C1476" s="22" t="s">
        <v>9</v>
      </c>
      <c r="D1476" s="22" t="s">
        <v>10</v>
      </c>
      <c r="E1476" s="22" t="s">
        <v>11</v>
      </c>
      <c r="F1476" s="273"/>
      <c r="G1476" s="273"/>
      <c r="H1476" s="277"/>
      <c r="I1476" s="273"/>
      <c r="J1476" s="272"/>
    </row>
    <row r="1477" s="267" customFormat="1" ht="15.6" spans="1:10">
      <c r="A1477" s="273">
        <v>4</v>
      </c>
      <c r="B1477" s="21" t="s">
        <v>38</v>
      </c>
      <c r="C1477" s="24" t="s">
        <v>1189</v>
      </c>
      <c r="D1477" s="24"/>
      <c r="E1477" s="24"/>
      <c r="F1477" s="273"/>
      <c r="G1477" s="273"/>
      <c r="H1477" s="277"/>
      <c r="I1477" s="273"/>
      <c r="J1477" s="272"/>
    </row>
    <row r="1478" s="267" customFormat="1" ht="15.6" spans="1:10">
      <c r="A1478" s="273">
        <v>5</v>
      </c>
      <c r="B1478" s="21" t="s">
        <v>118</v>
      </c>
      <c r="C1478" s="24" t="s">
        <v>1190</v>
      </c>
      <c r="D1478" s="24" t="s">
        <v>1191</v>
      </c>
      <c r="E1478" s="24"/>
      <c r="F1478" s="273"/>
      <c r="G1478" s="273"/>
      <c r="H1478" s="277"/>
      <c r="I1478" s="273"/>
      <c r="J1478" s="272"/>
    </row>
    <row r="1479" s="267" customFormat="1" ht="15.6" spans="1:10">
      <c r="A1479" s="273">
        <v>6</v>
      </c>
      <c r="B1479" s="21" t="s">
        <v>91</v>
      </c>
      <c r="C1479" s="24" t="s">
        <v>1192</v>
      </c>
      <c r="D1479" s="24" t="s">
        <v>1193</v>
      </c>
      <c r="E1479" s="24"/>
      <c r="F1479" s="273"/>
      <c r="G1479" s="273"/>
      <c r="H1479" s="277"/>
      <c r="I1479" s="273"/>
      <c r="J1479" s="272"/>
    </row>
    <row r="1480" s="267" customFormat="1" ht="15.6" spans="1:10">
      <c r="A1480" s="273">
        <v>7</v>
      </c>
      <c r="B1480" s="21" t="s">
        <v>34</v>
      </c>
      <c r="C1480" s="24"/>
      <c r="D1480" s="24" t="s">
        <v>1194</v>
      </c>
      <c r="E1480" s="24"/>
      <c r="F1480" s="273"/>
      <c r="G1480" s="273"/>
      <c r="H1480" s="277"/>
      <c r="I1480" s="273"/>
      <c r="J1480" s="272"/>
    </row>
    <row r="1481" s="267" customFormat="1" ht="15.6" spans="1:10">
      <c r="A1481" s="273">
        <v>8</v>
      </c>
      <c r="B1481" s="21" t="s">
        <v>438</v>
      </c>
      <c r="C1481" s="24" t="s">
        <v>1195</v>
      </c>
      <c r="D1481" s="24"/>
      <c r="E1481" s="24"/>
      <c r="F1481" s="273"/>
      <c r="G1481" s="273"/>
      <c r="H1481" s="277"/>
      <c r="I1481" s="273"/>
      <c r="J1481" s="272"/>
    </row>
    <row r="1482" s="267" customFormat="1" ht="15.6" spans="1:10">
      <c r="A1482" s="273"/>
      <c r="B1482" s="25" t="s">
        <v>40</v>
      </c>
      <c r="C1482" s="26" t="s">
        <v>46</v>
      </c>
      <c r="D1482" s="273"/>
      <c r="E1482" s="273"/>
      <c r="F1482" s="273"/>
      <c r="G1482" s="273"/>
      <c r="H1482" s="277"/>
      <c r="I1482" s="273"/>
      <c r="J1482" s="272"/>
    </row>
    <row r="1483" s="267" customFormat="1" ht="15.6" spans="1:10">
      <c r="A1483" s="273"/>
      <c r="B1483" s="25"/>
      <c r="C1483" s="26" t="s">
        <v>47</v>
      </c>
      <c r="D1483" s="273"/>
      <c r="E1483" s="273"/>
      <c r="F1483" s="273"/>
      <c r="G1483" s="273"/>
      <c r="H1483" s="277"/>
      <c r="I1483" s="273"/>
      <c r="J1483" s="272"/>
    </row>
    <row r="1484" s="267" customFormat="1" ht="15.6" spans="1:10">
      <c r="A1484" s="273">
        <v>9</v>
      </c>
      <c r="B1484" s="27" t="s">
        <v>400</v>
      </c>
      <c r="C1484" s="16" t="s">
        <v>1196</v>
      </c>
      <c r="D1484" s="273"/>
      <c r="E1484" s="273"/>
      <c r="F1484" s="273"/>
      <c r="G1484" s="273"/>
      <c r="H1484" s="277"/>
      <c r="I1484" s="273"/>
      <c r="J1484" s="272"/>
    </row>
    <row r="1485" s="267" customFormat="1" ht="15.6" spans="1:10">
      <c r="A1485" s="273">
        <v>10</v>
      </c>
      <c r="B1485" s="27" t="s">
        <v>143</v>
      </c>
      <c r="C1485" s="16" t="s">
        <v>1197</v>
      </c>
      <c r="D1485" s="273"/>
      <c r="E1485" s="273"/>
      <c r="F1485" s="273"/>
      <c r="G1485" s="273"/>
      <c r="H1485" s="277"/>
      <c r="I1485" s="273"/>
      <c r="J1485" s="272"/>
    </row>
    <row r="1486" s="267" customFormat="1" ht="15.6" spans="1:10">
      <c r="A1486" s="273">
        <v>11</v>
      </c>
      <c r="B1486" s="27" t="s">
        <v>112</v>
      </c>
      <c r="C1486" s="16" t="s">
        <v>1198</v>
      </c>
      <c r="D1486" s="273"/>
      <c r="E1486" s="273"/>
      <c r="F1486" s="273"/>
      <c r="G1486" s="273"/>
      <c r="H1486" s="277"/>
      <c r="I1486" s="273"/>
      <c r="J1486" s="272"/>
    </row>
    <row r="1487" s="267" customFormat="1" ht="46.8" spans="1:10">
      <c r="A1487" s="273" t="s">
        <v>1199</v>
      </c>
      <c r="B1487" s="273"/>
      <c r="C1487" s="273"/>
      <c r="D1487" s="273"/>
      <c r="E1487" s="273"/>
      <c r="F1487" s="273"/>
      <c r="G1487" s="273"/>
      <c r="H1487" s="274" t="s">
        <v>1200</v>
      </c>
      <c r="I1487" s="275" t="s">
        <v>615</v>
      </c>
    </row>
    <row r="1488" s="267" customFormat="1" ht="15.6" spans="1:10">
      <c r="A1488" s="276" t="s">
        <v>5</v>
      </c>
      <c r="B1488" s="12" t="s">
        <v>6</v>
      </c>
      <c r="C1488" s="13" t="s">
        <v>15</v>
      </c>
      <c r="D1488" s="13"/>
      <c r="E1488" s="13"/>
      <c r="F1488" s="13"/>
      <c r="G1488" s="13"/>
      <c r="H1488" s="277"/>
      <c r="I1488" s="273"/>
      <c r="J1488" s="272"/>
    </row>
    <row r="1489" s="267" customFormat="1" ht="15.6" spans="1:10">
      <c r="A1489" s="273"/>
      <c r="B1489" s="15" t="s">
        <v>16</v>
      </c>
      <c r="C1489" s="13" t="s">
        <v>17</v>
      </c>
      <c r="D1489" s="13" t="s">
        <v>18</v>
      </c>
      <c r="E1489" s="13" t="s">
        <v>19</v>
      </c>
      <c r="F1489" s="13" t="s">
        <v>20</v>
      </c>
      <c r="G1489" s="13" t="s">
        <v>21</v>
      </c>
      <c r="H1489" s="277"/>
      <c r="I1489" s="273"/>
      <c r="J1489" s="272"/>
    </row>
    <row r="1490" s="267" customFormat="1" ht="15.6" spans="1:10">
      <c r="A1490" s="273">
        <v>1</v>
      </c>
      <c r="B1490" s="15" t="s">
        <v>89</v>
      </c>
      <c r="C1490" s="43"/>
      <c r="D1490" s="43" t="s">
        <v>682</v>
      </c>
      <c r="E1490" s="43" t="s">
        <v>682</v>
      </c>
      <c r="F1490" s="43"/>
      <c r="G1490" s="43" t="s">
        <v>678</v>
      </c>
      <c r="H1490" s="277"/>
      <c r="I1490" s="273"/>
      <c r="J1490" s="272"/>
    </row>
    <row r="1491" s="267" customFormat="1" ht="15.6" spans="1:10">
      <c r="A1491" s="273">
        <v>2</v>
      </c>
      <c r="B1491" s="15" t="s">
        <v>76</v>
      </c>
      <c r="C1491" s="43"/>
      <c r="D1491" s="43" t="s">
        <v>679</v>
      </c>
      <c r="E1491" s="43" t="s">
        <v>680</v>
      </c>
      <c r="F1491" s="43" t="s">
        <v>682</v>
      </c>
      <c r="G1491" s="43"/>
      <c r="H1491" s="277"/>
      <c r="I1491" s="273"/>
      <c r="J1491" s="272"/>
    </row>
    <row r="1492" s="267" customFormat="1" ht="15.6" spans="1:10">
      <c r="A1492" s="273">
        <v>3</v>
      </c>
      <c r="B1492" s="15" t="s">
        <v>60</v>
      </c>
      <c r="C1492" s="43"/>
      <c r="D1492" s="43" t="s">
        <v>1056</v>
      </c>
      <c r="E1492" s="43"/>
      <c r="F1492" s="43"/>
      <c r="G1492" s="43"/>
      <c r="H1492" s="277"/>
      <c r="I1492" s="273"/>
      <c r="J1492" s="272"/>
    </row>
    <row r="1493" s="267" customFormat="1" ht="15.6" spans="1:10">
      <c r="A1493" s="273"/>
      <c r="B1493" s="12" t="s">
        <v>6</v>
      </c>
      <c r="C1493" s="13" t="s">
        <v>24</v>
      </c>
      <c r="D1493" s="13"/>
      <c r="E1493" s="13"/>
      <c r="F1493" s="13"/>
      <c r="G1493" s="13"/>
      <c r="H1493" s="277"/>
      <c r="I1493" s="273"/>
      <c r="J1493" s="272"/>
    </row>
    <row r="1494" s="267" customFormat="1" ht="15.6" spans="1:10">
      <c r="A1494" s="273"/>
      <c r="B1494" s="15" t="s">
        <v>16</v>
      </c>
      <c r="C1494" s="13" t="s">
        <v>17</v>
      </c>
      <c r="D1494" s="13" t="s">
        <v>18</v>
      </c>
      <c r="E1494" s="13" t="s">
        <v>19</v>
      </c>
      <c r="F1494" s="13" t="s">
        <v>20</v>
      </c>
      <c r="G1494" s="13" t="s">
        <v>21</v>
      </c>
      <c r="H1494" s="277"/>
      <c r="I1494" s="273"/>
      <c r="J1494" s="272"/>
    </row>
    <row r="1495" s="267" customFormat="1" ht="15.6" spans="1:10">
      <c r="A1495" s="273">
        <v>4</v>
      </c>
      <c r="B1495" s="17" t="s">
        <v>726</v>
      </c>
      <c r="C1495" s="43"/>
      <c r="D1495" s="43" t="s">
        <v>680</v>
      </c>
      <c r="E1495" s="43" t="s">
        <v>680</v>
      </c>
      <c r="F1495" s="43" t="s">
        <v>684</v>
      </c>
      <c r="G1495" s="43" t="s">
        <v>683</v>
      </c>
      <c r="H1495" s="277"/>
      <c r="I1495" s="273"/>
      <c r="J1495" s="272"/>
    </row>
    <row r="1496" s="267" customFormat="1" ht="15.6" spans="1:10">
      <c r="A1496" s="273">
        <v>5</v>
      </c>
      <c r="B1496" s="17" t="s">
        <v>61</v>
      </c>
      <c r="C1496" s="43" t="s">
        <v>682</v>
      </c>
      <c r="D1496" s="43"/>
      <c r="E1496" s="43"/>
      <c r="F1496" s="43"/>
      <c r="G1496" s="43"/>
      <c r="H1496" s="277"/>
      <c r="I1496" s="273"/>
      <c r="J1496" s="272"/>
    </row>
    <row r="1497" s="267" customFormat="1" ht="15.6" spans="1:10">
      <c r="A1497" s="273">
        <v>6</v>
      </c>
      <c r="B1497" s="17" t="s">
        <v>1201</v>
      </c>
      <c r="C1497" s="43"/>
      <c r="D1497" s="43"/>
      <c r="E1497" s="43"/>
      <c r="F1497" s="43" t="s">
        <v>680</v>
      </c>
      <c r="G1497" s="43" t="s">
        <v>680</v>
      </c>
      <c r="H1497" s="277"/>
      <c r="I1497" s="273"/>
      <c r="J1497" s="272"/>
    </row>
    <row r="1498" s="267" customFormat="1" ht="15.6" spans="1:10">
      <c r="A1498" s="273">
        <v>7</v>
      </c>
      <c r="B1498" s="17" t="s">
        <v>147</v>
      </c>
      <c r="C1498" s="43"/>
      <c r="D1498" s="43" t="s">
        <v>678</v>
      </c>
      <c r="E1498" s="43" t="s">
        <v>680</v>
      </c>
      <c r="F1498" s="43"/>
      <c r="G1498" s="43"/>
      <c r="H1498" s="277"/>
      <c r="I1498" s="273"/>
      <c r="J1498" s="272"/>
    </row>
    <row r="1499" s="267" customFormat="1" ht="15.6" spans="1:10">
      <c r="A1499" s="273">
        <v>8</v>
      </c>
      <c r="B1499" s="17" t="s">
        <v>109</v>
      </c>
      <c r="C1499" s="43" t="s">
        <v>680</v>
      </c>
      <c r="D1499" s="43" t="s">
        <v>680</v>
      </c>
      <c r="E1499" s="43"/>
      <c r="F1499" s="43"/>
      <c r="G1499" s="43"/>
      <c r="H1499" s="277"/>
      <c r="I1499" s="273"/>
      <c r="J1499" s="272"/>
    </row>
    <row r="1500" s="267" customFormat="1" ht="15.6" spans="1:10">
      <c r="A1500" s="273"/>
      <c r="B1500" s="12" t="s">
        <v>6</v>
      </c>
      <c r="C1500" s="13" t="s">
        <v>30</v>
      </c>
      <c r="D1500" s="13"/>
      <c r="E1500" s="13"/>
      <c r="F1500" s="13"/>
      <c r="G1500" s="273"/>
      <c r="H1500" s="277"/>
      <c r="I1500" s="273"/>
      <c r="J1500" s="272"/>
    </row>
    <row r="1501" s="267" customFormat="1" ht="15.6" spans="1:10">
      <c r="A1501" s="273"/>
      <c r="B1501" s="15" t="s">
        <v>8</v>
      </c>
      <c r="C1501" s="13">
        <v>100</v>
      </c>
      <c r="D1501" s="13">
        <v>200</v>
      </c>
      <c r="E1501" s="13">
        <v>300</v>
      </c>
      <c r="F1501" s="13" t="s">
        <v>31</v>
      </c>
      <c r="G1501" s="273"/>
      <c r="H1501" s="277"/>
      <c r="I1501" s="273"/>
      <c r="J1501" s="272"/>
    </row>
    <row r="1502" s="267" customFormat="1" ht="15.6" spans="1:10">
      <c r="A1502" s="273">
        <v>9</v>
      </c>
      <c r="B1502" s="17" t="s">
        <v>63</v>
      </c>
      <c r="C1502" s="43"/>
      <c r="D1502" s="43" t="s">
        <v>680</v>
      </c>
      <c r="E1502" s="43"/>
      <c r="F1502" s="43"/>
      <c r="G1502" s="273"/>
      <c r="H1502" s="277"/>
      <c r="I1502" s="273"/>
      <c r="J1502" s="272"/>
    </row>
    <row r="1503" s="267" customFormat="1" ht="15.6" spans="1:10">
      <c r="A1503" s="273">
        <v>10</v>
      </c>
      <c r="B1503" s="17" t="s">
        <v>111</v>
      </c>
      <c r="C1503" s="43" t="s">
        <v>682</v>
      </c>
      <c r="D1503" s="43"/>
      <c r="E1503" s="43"/>
      <c r="F1503" s="43"/>
      <c r="G1503" s="273"/>
      <c r="H1503" s="277"/>
      <c r="I1503" s="273"/>
      <c r="J1503" s="272"/>
    </row>
    <row r="1504" s="267" customFormat="1" ht="15.6" spans="1:10">
      <c r="A1504" s="273">
        <v>11</v>
      </c>
      <c r="B1504" s="17" t="s">
        <v>38</v>
      </c>
      <c r="C1504" s="43" t="s">
        <v>684</v>
      </c>
      <c r="D1504" s="43" t="s">
        <v>680</v>
      </c>
      <c r="E1504" s="43"/>
      <c r="F1504" s="43"/>
      <c r="G1504" s="273"/>
      <c r="H1504" s="277"/>
      <c r="I1504" s="273"/>
      <c r="J1504" s="272"/>
    </row>
    <row r="1505" s="267" customFormat="1" ht="15.6" spans="1:10">
      <c r="A1505" s="273">
        <v>12</v>
      </c>
      <c r="B1505" s="17" t="s">
        <v>32</v>
      </c>
      <c r="C1505" s="43"/>
      <c r="D1505" s="43" t="s">
        <v>682</v>
      </c>
      <c r="E1505" s="43" t="s">
        <v>683</v>
      </c>
      <c r="F1505" s="43" t="s">
        <v>681</v>
      </c>
      <c r="G1505" s="273"/>
      <c r="H1505" s="277"/>
      <c r="I1505" s="273"/>
      <c r="J1505" s="272"/>
    </row>
    <row r="1506" s="267" customFormat="1" ht="15.6" spans="1:10">
      <c r="A1506" s="273">
        <v>13</v>
      </c>
      <c r="B1506" s="17" t="s">
        <v>118</v>
      </c>
      <c r="C1506" s="43" t="s">
        <v>680</v>
      </c>
      <c r="D1506" s="43" t="s">
        <v>680</v>
      </c>
      <c r="E1506" s="43"/>
      <c r="F1506" s="43"/>
      <c r="G1506" s="273"/>
      <c r="H1506" s="277"/>
      <c r="I1506" s="273"/>
      <c r="J1506" s="272"/>
    </row>
    <row r="1507" s="267" customFormat="1" ht="15.6" spans="1:10">
      <c r="A1507" s="273">
        <v>14</v>
      </c>
      <c r="B1507" s="17" t="s">
        <v>64</v>
      </c>
      <c r="C1507" s="43"/>
      <c r="D1507" s="43" t="s">
        <v>706</v>
      </c>
      <c r="E1507" s="43"/>
      <c r="F1507" s="43" t="s">
        <v>758</v>
      </c>
      <c r="G1507" s="273"/>
      <c r="H1507" s="277"/>
      <c r="I1507" s="273"/>
      <c r="J1507" s="272"/>
    </row>
    <row r="1508" s="267" customFormat="1" ht="15.6" spans="1:10">
      <c r="A1508" s="273">
        <v>15</v>
      </c>
      <c r="B1508" s="17" t="s">
        <v>33</v>
      </c>
      <c r="C1508" s="43" t="s">
        <v>680</v>
      </c>
      <c r="D1508" s="43"/>
      <c r="E1508" s="43"/>
      <c r="F1508" s="43"/>
      <c r="G1508" s="273"/>
      <c r="H1508" s="277"/>
      <c r="I1508" s="273"/>
      <c r="J1508" s="272"/>
    </row>
    <row r="1509" s="267" customFormat="1" ht="15.6" spans="1:10">
      <c r="A1509" s="273">
        <v>16</v>
      </c>
      <c r="B1509" s="17" t="s">
        <v>34</v>
      </c>
      <c r="C1509" s="43"/>
      <c r="D1509" s="43" t="s">
        <v>678</v>
      </c>
      <c r="E1509" s="43"/>
      <c r="F1509" s="43"/>
      <c r="G1509" s="273"/>
      <c r="H1509" s="277"/>
      <c r="I1509" s="273"/>
      <c r="J1509" s="272"/>
    </row>
    <row r="1510" s="267" customFormat="1" ht="15.6" spans="1:10">
      <c r="A1510" s="273">
        <v>17</v>
      </c>
      <c r="B1510" s="17" t="s">
        <v>65</v>
      </c>
      <c r="C1510" s="43"/>
      <c r="D1510" s="43" t="s">
        <v>680</v>
      </c>
      <c r="E1510" s="43"/>
      <c r="F1510" s="43"/>
      <c r="G1510" s="273"/>
      <c r="H1510" s="277"/>
      <c r="I1510" s="273"/>
      <c r="J1510" s="272"/>
    </row>
    <row r="1511" s="267" customFormat="1" ht="15.6" spans="1:10">
      <c r="A1511" s="273">
        <v>18</v>
      </c>
      <c r="B1511" s="17" t="s">
        <v>968</v>
      </c>
      <c r="C1511" s="43" t="s">
        <v>699</v>
      </c>
      <c r="D1511" s="43"/>
      <c r="E1511" s="43"/>
      <c r="F1511" s="43"/>
      <c r="G1511" s="273"/>
      <c r="H1511" s="277"/>
      <c r="I1511" s="273"/>
      <c r="J1511" s="272"/>
    </row>
    <row r="1512" s="267" customFormat="1" ht="15.6" spans="1:10">
      <c r="A1512" s="273">
        <v>19</v>
      </c>
      <c r="B1512" s="17" t="s">
        <v>66</v>
      </c>
      <c r="C1512" s="43"/>
      <c r="D1512" s="43"/>
      <c r="E1512" s="43"/>
      <c r="F1512" s="43" t="s">
        <v>678</v>
      </c>
      <c r="G1512" s="273"/>
      <c r="H1512" s="277"/>
      <c r="I1512" s="273"/>
      <c r="J1512" s="272"/>
    </row>
    <row r="1513" s="267" customFormat="1" ht="15.6" spans="1:10">
      <c r="A1513" s="273"/>
      <c r="B1513" s="12" t="s">
        <v>6</v>
      </c>
      <c r="C1513" s="13" t="s">
        <v>35</v>
      </c>
      <c r="D1513" s="13"/>
      <c r="E1513" s="13"/>
      <c r="F1513" s="13"/>
      <c r="G1513" s="273"/>
      <c r="H1513" s="277"/>
      <c r="I1513" s="273"/>
      <c r="J1513" s="272"/>
    </row>
    <row r="1514" s="267" customFormat="1" ht="15.6" spans="1:10">
      <c r="A1514" s="273"/>
      <c r="B1514" s="15" t="s">
        <v>8</v>
      </c>
      <c r="C1514" s="13">
        <v>100</v>
      </c>
      <c r="D1514" s="13">
        <v>200</v>
      </c>
      <c r="E1514" s="13">
        <v>300</v>
      </c>
      <c r="F1514" s="13" t="s">
        <v>31</v>
      </c>
      <c r="G1514" s="273"/>
      <c r="H1514" s="277"/>
      <c r="I1514" s="273"/>
      <c r="J1514" s="272"/>
    </row>
    <row r="1515" s="267" customFormat="1" ht="15.6" spans="1:10">
      <c r="A1515" s="273">
        <v>20</v>
      </c>
      <c r="B1515" s="17" t="s">
        <v>68</v>
      </c>
      <c r="C1515" s="43"/>
      <c r="D1515" s="43" t="s">
        <v>716</v>
      </c>
      <c r="E1515" s="43"/>
      <c r="F1515" s="43"/>
      <c r="G1515" s="273"/>
      <c r="H1515" s="277"/>
      <c r="I1515" s="273"/>
      <c r="J1515" s="272"/>
    </row>
    <row r="1516" s="267" customFormat="1" ht="15.6" spans="1:10">
      <c r="A1516" s="273">
        <v>21</v>
      </c>
      <c r="B1516" s="17" t="s">
        <v>134</v>
      </c>
      <c r="C1516" s="43"/>
      <c r="D1516" s="43" t="s">
        <v>684</v>
      </c>
      <c r="E1516" s="43"/>
      <c r="F1516" s="43"/>
      <c r="G1516" s="273"/>
      <c r="H1516" s="277"/>
      <c r="I1516" s="273"/>
      <c r="J1516" s="272"/>
    </row>
    <row r="1517" s="267" customFormat="1" ht="15.6" spans="1:10">
      <c r="A1517" s="273">
        <v>22</v>
      </c>
      <c r="B1517" s="17" t="s">
        <v>586</v>
      </c>
      <c r="C1517" s="43"/>
      <c r="D1517" s="43" t="s">
        <v>679</v>
      </c>
      <c r="E1517" s="43"/>
      <c r="F1517" s="43"/>
      <c r="G1517" s="273"/>
      <c r="H1517" s="277"/>
      <c r="I1517" s="273"/>
      <c r="J1517" s="272"/>
    </row>
    <row r="1518" s="267" customFormat="1" ht="15.6" spans="1:10">
      <c r="A1518" s="273"/>
      <c r="B1518" s="19" t="s">
        <v>6</v>
      </c>
      <c r="C1518" s="20" t="s">
        <v>7</v>
      </c>
      <c r="D1518" s="20"/>
      <c r="E1518" s="20"/>
      <c r="F1518" s="273"/>
      <c r="G1518" s="273"/>
      <c r="H1518" s="277"/>
      <c r="I1518" s="273"/>
      <c r="J1518" s="272"/>
    </row>
    <row r="1519" s="267" customFormat="1" ht="15.6" spans="1:10">
      <c r="A1519" s="273"/>
      <c r="B1519" s="19"/>
      <c r="C1519" s="20"/>
      <c r="D1519" s="20"/>
      <c r="E1519" s="20"/>
      <c r="F1519" s="273"/>
      <c r="G1519" s="273"/>
      <c r="H1519" s="277"/>
      <c r="I1519" s="273"/>
      <c r="J1519" s="272"/>
    </row>
    <row r="1520" s="267" customFormat="1" ht="15.6" spans="1:10">
      <c r="A1520" s="273"/>
      <c r="B1520" s="21" t="s">
        <v>8</v>
      </c>
      <c r="C1520" s="22" t="s">
        <v>9</v>
      </c>
      <c r="D1520" s="22" t="s">
        <v>10</v>
      </c>
      <c r="E1520" s="22" t="s">
        <v>11</v>
      </c>
      <c r="F1520" s="273"/>
      <c r="G1520" s="273"/>
      <c r="H1520" s="277"/>
      <c r="I1520" s="273"/>
      <c r="J1520" s="272"/>
    </row>
    <row r="1521" s="267" customFormat="1" ht="15.6" spans="1:10">
      <c r="A1521" s="273">
        <v>23</v>
      </c>
      <c r="B1521" s="21" t="s">
        <v>63</v>
      </c>
      <c r="C1521" s="24"/>
      <c r="D1521" s="24">
        <v>79.9</v>
      </c>
      <c r="E1521" s="24"/>
      <c r="F1521" s="273"/>
      <c r="G1521" s="273"/>
      <c r="H1521" s="277"/>
      <c r="I1521" s="273"/>
      <c r="J1521" s="272"/>
    </row>
    <row r="1522" s="267" customFormat="1" ht="15.6" spans="1:10">
      <c r="A1522" s="273">
        <v>24</v>
      </c>
      <c r="B1522" s="21" t="s">
        <v>96</v>
      </c>
      <c r="C1522" s="24" t="s">
        <v>1202</v>
      </c>
      <c r="D1522" s="24"/>
      <c r="E1522" s="24"/>
      <c r="F1522" s="273"/>
      <c r="G1522" s="273"/>
      <c r="H1522" s="277"/>
      <c r="I1522" s="273"/>
      <c r="J1522" s="272"/>
    </row>
    <row r="1523" s="267" customFormat="1" ht="15.6" spans="1:10">
      <c r="A1523" s="273">
        <v>25</v>
      </c>
      <c r="B1523" s="21" t="s">
        <v>118</v>
      </c>
      <c r="C1523" s="24">
        <v>98</v>
      </c>
      <c r="D1523" s="24" t="s">
        <v>1203</v>
      </c>
      <c r="E1523" s="24"/>
      <c r="F1523" s="273"/>
      <c r="G1523" s="273"/>
      <c r="H1523" s="277"/>
      <c r="I1523" s="273"/>
      <c r="J1523" s="272"/>
    </row>
    <row r="1524" s="267" customFormat="1" ht="15.6" spans="1:10">
      <c r="A1524" s="273">
        <v>26</v>
      </c>
      <c r="B1524" s="21" t="s">
        <v>91</v>
      </c>
      <c r="C1524" s="24" t="s">
        <v>867</v>
      </c>
      <c r="D1524" s="24"/>
      <c r="E1524" s="24"/>
      <c r="F1524" s="273"/>
      <c r="G1524" s="273"/>
      <c r="H1524" s="277"/>
      <c r="I1524" s="273"/>
      <c r="J1524" s="272"/>
    </row>
    <row r="1525" s="267" customFormat="1" ht="15.6" spans="1:10">
      <c r="A1525" s="273">
        <v>27</v>
      </c>
      <c r="B1525" s="21" t="s">
        <v>64</v>
      </c>
      <c r="C1525" s="24"/>
      <c r="D1525" s="24" t="s">
        <v>1204</v>
      </c>
      <c r="E1525" s="24"/>
      <c r="F1525" s="273"/>
      <c r="G1525" s="273"/>
      <c r="H1525" s="277"/>
      <c r="I1525" s="273"/>
      <c r="J1525" s="272"/>
    </row>
    <row r="1526" s="267" customFormat="1" ht="15.6" spans="1:10">
      <c r="A1526" s="273">
        <v>28</v>
      </c>
      <c r="B1526" s="21" t="s">
        <v>33</v>
      </c>
      <c r="C1526" s="24" t="s">
        <v>1205</v>
      </c>
      <c r="D1526" s="24" t="s">
        <v>1206</v>
      </c>
      <c r="E1526" s="24"/>
      <c r="F1526" s="273"/>
      <c r="G1526" s="273"/>
      <c r="H1526" s="277"/>
      <c r="I1526" s="273"/>
      <c r="J1526" s="272"/>
    </row>
    <row r="1527" s="267" customFormat="1" ht="15.6" spans="1:10">
      <c r="A1527" s="273">
        <v>29</v>
      </c>
      <c r="B1527" s="21" t="s">
        <v>81</v>
      </c>
      <c r="C1527" s="24" t="s">
        <v>1207</v>
      </c>
      <c r="D1527" s="24"/>
      <c r="E1527" s="24"/>
      <c r="F1527" s="273"/>
      <c r="G1527" s="273"/>
      <c r="H1527" s="277"/>
      <c r="I1527" s="273"/>
      <c r="J1527" s="272"/>
    </row>
    <row r="1528" s="267" customFormat="1" ht="15.6" spans="1:10">
      <c r="A1528" s="273">
        <v>30</v>
      </c>
      <c r="B1528" s="21" t="s">
        <v>125</v>
      </c>
      <c r="C1528" s="24"/>
      <c r="D1528" s="24" t="s">
        <v>884</v>
      </c>
      <c r="E1528" s="24"/>
      <c r="F1528" s="273"/>
      <c r="G1528" s="273"/>
      <c r="H1528" s="277"/>
      <c r="I1528" s="273"/>
      <c r="J1528" s="272"/>
    </row>
    <row r="1529" s="267" customFormat="1" ht="15.6" spans="1:10">
      <c r="A1529" s="273">
        <v>31</v>
      </c>
      <c r="B1529" s="21" t="s">
        <v>34</v>
      </c>
      <c r="C1529" s="24"/>
      <c r="D1529" s="24" t="s">
        <v>1208</v>
      </c>
      <c r="E1529" s="24"/>
      <c r="F1529" s="273"/>
      <c r="G1529" s="273"/>
      <c r="H1529" s="277"/>
      <c r="I1529" s="273"/>
      <c r="J1529" s="272"/>
    </row>
    <row r="1530" s="267" customFormat="1" ht="15.6" spans="1:10">
      <c r="A1530" s="273">
        <v>32</v>
      </c>
      <c r="B1530" s="21" t="s">
        <v>66</v>
      </c>
      <c r="C1530" s="24"/>
      <c r="D1530" s="24" t="s">
        <v>955</v>
      </c>
      <c r="E1530" s="24"/>
      <c r="F1530" s="273"/>
      <c r="G1530" s="273"/>
      <c r="H1530" s="277"/>
      <c r="I1530" s="273"/>
      <c r="J1530" s="272"/>
    </row>
    <row r="1531" s="267" customFormat="1" ht="15.6" spans="1:10">
      <c r="A1531" s="273">
        <v>33</v>
      </c>
      <c r="B1531" s="21" t="s">
        <v>586</v>
      </c>
      <c r="C1531" s="24"/>
      <c r="D1531" s="24">
        <v>0</v>
      </c>
      <c r="E1531" s="24"/>
      <c r="F1531" s="273"/>
      <c r="G1531" s="273"/>
      <c r="H1531" s="277"/>
      <c r="I1531" s="273"/>
      <c r="J1531" s="272"/>
    </row>
    <row r="1532" s="267" customFormat="1" ht="15.6" spans="1:10">
      <c r="A1532" s="273"/>
      <c r="B1532" s="25" t="s">
        <v>40</v>
      </c>
      <c r="C1532" s="26" t="s">
        <v>41</v>
      </c>
      <c r="D1532" s="26"/>
      <c r="E1532" s="26"/>
      <c r="F1532" s="273"/>
      <c r="G1532" s="273"/>
      <c r="H1532" s="277"/>
      <c r="I1532" s="273"/>
      <c r="J1532" s="272"/>
    </row>
    <row r="1533" s="267" customFormat="1" ht="15.6" spans="1:10">
      <c r="A1533" s="273"/>
      <c r="B1533" s="25"/>
      <c r="C1533" s="13" t="s">
        <v>42</v>
      </c>
      <c r="D1533" s="13" t="s">
        <v>43</v>
      </c>
      <c r="E1533" s="13" t="s">
        <v>44</v>
      </c>
      <c r="F1533" s="273"/>
      <c r="G1533" s="273"/>
      <c r="H1533" s="277"/>
      <c r="I1533" s="273"/>
      <c r="J1533" s="272"/>
    </row>
    <row r="1534" s="267" customFormat="1" ht="15.6" spans="1:10">
      <c r="A1534" s="273">
        <v>34</v>
      </c>
      <c r="B1534" s="15" t="s">
        <v>334</v>
      </c>
      <c r="C1534" s="16"/>
      <c r="D1534" s="16"/>
      <c r="E1534" s="16">
        <v>61.4</v>
      </c>
      <c r="F1534" s="273"/>
      <c r="G1534" s="273"/>
      <c r="H1534" s="277"/>
      <c r="I1534" s="273"/>
      <c r="J1534" s="272"/>
    </row>
    <row r="1535" s="267" customFormat="1" ht="15.6" spans="1:10">
      <c r="A1535" s="273"/>
      <c r="B1535" s="25" t="s">
        <v>40</v>
      </c>
      <c r="C1535" s="26" t="s">
        <v>46</v>
      </c>
      <c r="D1535" s="273"/>
      <c r="E1535" s="273"/>
      <c r="F1535" s="273"/>
      <c r="G1535" s="273"/>
      <c r="H1535" s="277"/>
      <c r="I1535" s="273"/>
      <c r="J1535" s="272"/>
    </row>
    <row r="1536" s="267" customFormat="1" ht="15.6" spans="1:10">
      <c r="A1536" s="273"/>
      <c r="B1536" s="25"/>
      <c r="C1536" s="26" t="s">
        <v>47</v>
      </c>
      <c r="D1536" s="273"/>
      <c r="E1536" s="273"/>
      <c r="F1536" s="273"/>
      <c r="G1536" s="273"/>
      <c r="H1536" s="277"/>
      <c r="I1536" s="273"/>
      <c r="J1536" s="272"/>
    </row>
    <row r="1537" s="267" customFormat="1" ht="15.6" spans="1:10">
      <c r="A1537" s="273">
        <v>35</v>
      </c>
      <c r="B1537" s="27" t="s">
        <v>72</v>
      </c>
      <c r="C1537" s="16" t="s">
        <v>1209</v>
      </c>
      <c r="D1537" s="273"/>
      <c r="E1537" s="273"/>
      <c r="F1537" s="273"/>
      <c r="G1537" s="273"/>
      <c r="H1537" s="277"/>
      <c r="I1537" s="273"/>
      <c r="J1537" s="272"/>
    </row>
    <row r="1538" s="267" customFormat="1" ht="15.6" spans="1:10">
      <c r="A1538" s="273">
        <v>36</v>
      </c>
      <c r="B1538" s="27" t="s">
        <v>48</v>
      </c>
      <c r="C1538" s="16">
        <v>59.6</v>
      </c>
      <c r="D1538" s="273"/>
      <c r="E1538" s="273"/>
      <c r="F1538" s="273"/>
      <c r="G1538" s="273"/>
      <c r="H1538" s="277"/>
      <c r="I1538" s="273"/>
      <c r="J1538" s="272"/>
    </row>
    <row r="1539" s="267" customFormat="1" ht="15.6" spans="1:10">
      <c r="A1539" s="273">
        <v>37</v>
      </c>
      <c r="B1539" s="27" t="s">
        <v>815</v>
      </c>
      <c r="C1539" s="16">
        <v>0</v>
      </c>
      <c r="D1539" s="273"/>
      <c r="E1539" s="273"/>
      <c r="F1539" s="273"/>
      <c r="G1539" s="273"/>
      <c r="H1539" s="277"/>
      <c r="I1539" s="273"/>
      <c r="J1539" s="272"/>
    </row>
    <row r="1540" s="267" customFormat="1" ht="15.6" spans="1:10">
      <c r="A1540" s="273">
        <v>38</v>
      </c>
      <c r="B1540" s="27" t="s">
        <v>1210</v>
      </c>
      <c r="C1540" s="16">
        <v>0</v>
      </c>
      <c r="D1540" s="273"/>
      <c r="E1540" s="273"/>
      <c r="F1540" s="273"/>
      <c r="G1540" s="273"/>
      <c r="H1540" s="277"/>
      <c r="I1540" s="273"/>
      <c r="J1540" s="272"/>
    </row>
    <row r="1541" s="267" customFormat="1" ht="15.6" spans="1:10">
      <c r="A1541" s="273">
        <v>39</v>
      </c>
      <c r="B1541" s="27" t="s">
        <v>1211</v>
      </c>
      <c r="C1541" s="16">
        <v>0</v>
      </c>
      <c r="D1541" s="273"/>
      <c r="E1541" s="273"/>
      <c r="F1541" s="273"/>
      <c r="G1541" s="273"/>
      <c r="H1541" s="277"/>
      <c r="I1541" s="273"/>
      <c r="J1541" s="272"/>
    </row>
    <row r="1542" s="267" customFormat="1" ht="46.8" spans="1:10">
      <c r="A1542" s="279" t="s">
        <v>1212</v>
      </c>
      <c r="B1542" s="280"/>
      <c r="C1542" s="280"/>
      <c r="D1542" s="280"/>
      <c r="E1542" s="280"/>
      <c r="F1542" s="280"/>
      <c r="G1542" s="281"/>
      <c r="H1542" s="274" t="s">
        <v>1213</v>
      </c>
      <c r="I1542" s="275" t="s">
        <v>615</v>
      </c>
      <c r="J1542" s="272"/>
    </row>
    <row r="1543" s="267" customFormat="1" ht="15.6" spans="1:10">
      <c r="A1543" s="276" t="s">
        <v>5</v>
      </c>
      <c r="B1543" s="33" t="s">
        <v>40</v>
      </c>
      <c r="C1543" s="26" t="s">
        <v>46</v>
      </c>
      <c r="D1543" s="273"/>
      <c r="E1543" s="273"/>
      <c r="F1543" s="273"/>
      <c r="G1543" s="273"/>
      <c r="H1543" s="277"/>
      <c r="I1543" s="273"/>
      <c r="J1543" s="272"/>
    </row>
    <row r="1544" s="267" customFormat="1" ht="15.6" spans="1:10">
      <c r="A1544" s="273"/>
      <c r="B1544" s="34"/>
      <c r="C1544" s="26" t="s">
        <v>47</v>
      </c>
      <c r="D1544" s="273"/>
      <c r="E1544" s="273"/>
      <c r="F1544" s="273"/>
      <c r="G1544" s="273"/>
      <c r="H1544" s="277"/>
      <c r="I1544" s="273"/>
      <c r="J1544" s="272"/>
    </row>
    <row r="1545" s="267" customFormat="1" ht="15.6" spans="1:10">
      <c r="A1545" s="273">
        <v>1</v>
      </c>
      <c r="B1545" s="27" t="s">
        <v>48</v>
      </c>
      <c r="C1545" s="16" t="s">
        <v>1214</v>
      </c>
      <c r="D1545" s="273"/>
      <c r="E1545" s="273"/>
      <c r="F1545" s="273"/>
      <c r="G1545" s="273"/>
      <c r="H1545" s="277"/>
      <c r="I1545" s="273"/>
      <c r="J1545" s="272"/>
    </row>
    <row r="1546" s="267" customFormat="1" ht="15.6" spans="1:10">
      <c r="A1546" s="273"/>
      <c r="B1546" s="33" t="s">
        <v>40</v>
      </c>
      <c r="C1546" s="282" t="s">
        <v>269</v>
      </c>
      <c r="D1546" s="16"/>
      <c r="E1546" s="16"/>
      <c r="F1546" s="273"/>
      <c r="G1546" s="273"/>
      <c r="H1546" s="277"/>
      <c r="I1546" s="273"/>
      <c r="J1546" s="272"/>
    </row>
    <row r="1547" s="267" customFormat="1" ht="15.6" spans="1:10">
      <c r="A1547" s="273"/>
      <c r="B1547" s="34"/>
      <c r="C1547" s="283"/>
      <c r="D1547" s="16"/>
      <c r="E1547" s="16"/>
      <c r="F1547" s="273"/>
      <c r="G1547" s="273"/>
      <c r="H1547" s="277"/>
      <c r="I1547" s="273"/>
      <c r="J1547" s="272"/>
    </row>
    <row r="1548" s="267" customFormat="1" ht="15.6" spans="1:10">
      <c r="A1548" s="273">
        <v>2</v>
      </c>
      <c r="B1548" s="27" t="s">
        <v>349</v>
      </c>
      <c r="C1548" s="15" t="s">
        <v>680</v>
      </c>
      <c r="D1548" s="16"/>
      <c r="E1548" s="16"/>
      <c r="F1548" s="273"/>
      <c r="G1548" s="273"/>
      <c r="H1548" s="277"/>
      <c r="I1548" s="273"/>
      <c r="J1548" s="272"/>
    </row>
    <row r="1549" s="267" customFormat="1" ht="46.8" spans="1:10">
      <c r="A1549" s="279" t="s">
        <v>1215</v>
      </c>
      <c r="B1549" s="280"/>
      <c r="C1549" s="280"/>
      <c r="D1549" s="280"/>
      <c r="E1549" s="280"/>
      <c r="F1549" s="280"/>
      <c r="G1549" s="281"/>
      <c r="H1549" s="274" t="s">
        <v>1216</v>
      </c>
      <c r="I1549" s="275" t="s">
        <v>615</v>
      </c>
      <c r="J1549" s="272"/>
    </row>
    <row r="1550" s="267" customFormat="1" ht="15.6" spans="1:10">
      <c r="A1550" s="276" t="s">
        <v>5</v>
      </c>
      <c r="B1550" s="33" t="s">
        <v>40</v>
      </c>
      <c r="C1550" s="26" t="s">
        <v>46</v>
      </c>
      <c r="D1550" s="273"/>
      <c r="E1550" s="273"/>
      <c r="F1550" s="273"/>
      <c r="G1550" s="273"/>
      <c r="H1550" s="277"/>
      <c r="I1550" s="273"/>
      <c r="J1550" s="272"/>
    </row>
    <row r="1551" s="267" customFormat="1" ht="15.6" spans="1:10">
      <c r="A1551" s="273"/>
      <c r="B1551" s="34"/>
      <c r="C1551" s="26" t="s">
        <v>47</v>
      </c>
      <c r="D1551" s="273"/>
      <c r="E1551" s="273"/>
      <c r="F1551" s="273"/>
      <c r="G1551" s="273"/>
      <c r="H1551" s="277"/>
      <c r="I1551" s="273"/>
      <c r="J1551" s="272"/>
    </row>
    <row r="1552" s="267" customFormat="1" ht="15.6" spans="1:10">
      <c r="A1552" s="273">
        <v>1</v>
      </c>
      <c r="B1552" s="27" t="s">
        <v>48</v>
      </c>
      <c r="C1552" s="16" t="s">
        <v>1217</v>
      </c>
      <c r="D1552" s="273"/>
      <c r="E1552" s="273"/>
      <c r="F1552" s="273"/>
      <c r="G1552" s="273"/>
      <c r="H1552" s="277"/>
      <c r="I1552" s="273"/>
      <c r="J1552" s="272"/>
    </row>
    <row r="1553" s="267" customFormat="1" ht="15.6" spans="1:10">
      <c r="A1553" s="273"/>
      <c r="B1553" s="33" t="s">
        <v>40</v>
      </c>
      <c r="C1553" s="282" t="s">
        <v>269</v>
      </c>
      <c r="D1553" s="16"/>
      <c r="E1553" s="16"/>
      <c r="F1553" s="273"/>
      <c r="G1553" s="273"/>
      <c r="H1553" s="277"/>
      <c r="I1553" s="273"/>
      <c r="J1553" s="272"/>
    </row>
    <row r="1554" s="267" customFormat="1" ht="15.6" spans="1:10">
      <c r="A1554" s="273"/>
      <c r="B1554" s="34"/>
      <c r="C1554" s="283"/>
      <c r="D1554" s="16"/>
      <c r="E1554" s="16"/>
      <c r="F1554" s="273"/>
      <c r="G1554" s="273"/>
      <c r="H1554" s="277"/>
      <c r="I1554" s="273"/>
      <c r="J1554" s="272"/>
    </row>
    <row r="1555" s="267" customFormat="1" ht="15.6" spans="1:10">
      <c r="A1555" s="273">
        <v>2</v>
      </c>
      <c r="B1555" s="27" t="s">
        <v>349</v>
      </c>
      <c r="C1555" s="15" t="s">
        <v>682</v>
      </c>
      <c r="D1555" s="16"/>
      <c r="E1555" s="16"/>
      <c r="F1555" s="273"/>
      <c r="G1555" s="273"/>
      <c r="H1555" s="277"/>
      <c r="I1555" s="273"/>
      <c r="J1555" s="272"/>
    </row>
    <row r="1556" s="267" customFormat="1" ht="46.8" spans="1:10">
      <c r="A1556" s="279" t="s">
        <v>1218</v>
      </c>
      <c r="B1556" s="280"/>
      <c r="C1556" s="280"/>
      <c r="D1556" s="280"/>
      <c r="E1556" s="280"/>
      <c r="F1556" s="280"/>
      <c r="G1556" s="281"/>
      <c r="H1556" s="274" t="s">
        <v>1219</v>
      </c>
      <c r="I1556" s="275" t="s">
        <v>615</v>
      </c>
      <c r="J1556" s="272"/>
    </row>
    <row r="1557" s="267" customFormat="1" ht="15.6" spans="1:10">
      <c r="A1557" s="276" t="s">
        <v>5</v>
      </c>
      <c r="B1557" s="33" t="s">
        <v>40</v>
      </c>
      <c r="C1557" s="26" t="s">
        <v>46</v>
      </c>
      <c r="D1557" s="273"/>
      <c r="E1557" s="273"/>
      <c r="F1557" s="273"/>
      <c r="G1557" s="273"/>
      <c r="H1557" s="277"/>
      <c r="I1557" s="273"/>
      <c r="J1557" s="272"/>
    </row>
    <row r="1558" s="267" customFormat="1" ht="15.6" spans="1:10">
      <c r="A1558" s="273"/>
      <c r="B1558" s="34"/>
      <c r="C1558" s="26" t="s">
        <v>47</v>
      </c>
      <c r="D1558" s="273"/>
      <c r="E1558" s="273"/>
      <c r="F1558" s="273"/>
      <c r="G1558" s="273"/>
      <c r="H1558" s="277"/>
      <c r="I1558" s="273"/>
      <c r="J1558" s="272"/>
    </row>
    <row r="1559" s="267" customFormat="1" ht="15.6" spans="1:10">
      <c r="A1559" s="273">
        <v>1</v>
      </c>
      <c r="B1559" s="27" t="s">
        <v>48</v>
      </c>
      <c r="C1559" s="16" t="s">
        <v>1220</v>
      </c>
      <c r="D1559" s="273"/>
      <c r="E1559" s="273"/>
      <c r="F1559" s="273"/>
      <c r="G1559" s="273"/>
      <c r="H1559" s="277"/>
      <c r="I1559" s="273"/>
      <c r="J1559" s="272"/>
    </row>
    <row r="1560" s="267" customFormat="1" ht="15.6" spans="1:10">
      <c r="A1560" s="273"/>
      <c r="B1560" s="33" t="s">
        <v>40</v>
      </c>
      <c r="C1560" s="282" t="s">
        <v>269</v>
      </c>
      <c r="D1560" s="16"/>
      <c r="E1560" s="16"/>
      <c r="F1560" s="273"/>
      <c r="G1560" s="273"/>
      <c r="H1560" s="277"/>
      <c r="I1560" s="273"/>
      <c r="J1560" s="272"/>
    </row>
    <row r="1561" s="267" customFormat="1" ht="15.6" spans="1:10">
      <c r="A1561" s="273"/>
      <c r="B1561" s="34"/>
      <c r="C1561" s="283"/>
      <c r="D1561" s="16"/>
      <c r="E1561" s="16"/>
      <c r="F1561" s="273"/>
      <c r="G1561" s="273"/>
      <c r="H1561" s="277"/>
      <c r="I1561" s="273"/>
      <c r="J1561" s="272"/>
    </row>
    <row r="1562" s="267" customFormat="1" ht="15.6" spans="1:10">
      <c r="A1562" s="273">
        <v>2</v>
      </c>
      <c r="B1562" s="27" t="s">
        <v>349</v>
      </c>
      <c r="C1562" s="15" t="s">
        <v>678</v>
      </c>
      <c r="D1562" s="16"/>
      <c r="E1562" s="16"/>
      <c r="F1562" s="273"/>
      <c r="G1562" s="273"/>
      <c r="H1562" s="277"/>
      <c r="I1562" s="273"/>
      <c r="J1562" s="272"/>
    </row>
    <row r="1563" s="267" customFormat="1" ht="46.8" spans="1:10">
      <c r="A1563" s="279" t="s">
        <v>1221</v>
      </c>
      <c r="B1563" s="280"/>
      <c r="C1563" s="280"/>
      <c r="D1563" s="280"/>
      <c r="E1563" s="280"/>
      <c r="F1563" s="280"/>
      <c r="G1563" s="281"/>
      <c r="H1563" s="274" t="s">
        <v>1222</v>
      </c>
      <c r="I1563" s="275" t="s">
        <v>615</v>
      </c>
    </row>
    <row r="1564" s="267" customFormat="1" ht="15.6" spans="1:10">
      <c r="A1564" s="276" t="s">
        <v>5</v>
      </c>
      <c r="B1564" s="33" t="s">
        <v>40</v>
      </c>
      <c r="C1564" s="26" t="s">
        <v>46</v>
      </c>
      <c r="D1564" s="273"/>
      <c r="E1564" s="273"/>
      <c r="F1564" s="273"/>
      <c r="G1564" s="273"/>
      <c r="H1564" s="277"/>
      <c r="I1564" s="273"/>
      <c r="J1564" s="272"/>
    </row>
    <row r="1565" s="267" customFormat="1" ht="15.6" spans="1:10">
      <c r="A1565" s="273"/>
      <c r="B1565" s="34"/>
      <c r="C1565" s="26" t="s">
        <v>47</v>
      </c>
      <c r="D1565" s="273"/>
      <c r="E1565" s="273"/>
      <c r="F1565" s="273"/>
      <c r="G1565" s="273"/>
      <c r="H1565" s="277"/>
      <c r="I1565" s="273"/>
      <c r="J1565" s="272"/>
    </row>
    <row r="1566" s="267" customFormat="1" ht="15.6" spans="1:10">
      <c r="A1566" s="273">
        <v>1</v>
      </c>
      <c r="B1566" s="27" t="s">
        <v>48</v>
      </c>
      <c r="C1566" s="16" t="s">
        <v>1223</v>
      </c>
      <c r="D1566" s="273"/>
      <c r="E1566" s="273"/>
      <c r="F1566" s="273"/>
      <c r="G1566" s="273"/>
      <c r="H1566" s="277"/>
      <c r="I1566" s="273"/>
      <c r="J1566" s="272"/>
    </row>
    <row r="1567" s="267" customFormat="1" ht="15.6" spans="1:10">
      <c r="A1567" s="273"/>
      <c r="B1567" s="33" t="s">
        <v>40</v>
      </c>
      <c r="C1567" s="282" t="s">
        <v>269</v>
      </c>
      <c r="D1567" s="16"/>
      <c r="E1567" s="16"/>
      <c r="F1567" s="273"/>
      <c r="G1567" s="273"/>
      <c r="H1567" s="277"/>
      <c r="I1567" s="273"/>
      <c r="J1567" s="272"/>
    </row>
    <row r="1568" s="267" customFormat="1" ht="15.6" spans="1:10">
      <c r="A1568" s="273"/>
      <c r="B1568" s="34"/>
      <c r="C1568" s="283"/>
      <c r="D1568" s="16"/>
      <c r="E1568" s="16"/>
      <c r="F1568" s="273"/>
      <c r="G1568" s="273"/>
      <c r="H1568" s="277"/>
      <c r="I1568" s="273"/>
      <c r="J1568" s="272"/>
    </row>
    <row r="1569" s="267" customFormat="1" ht="15.6" spans="1:10">
      <c r="A1569" s="273">
        <v>2</v>
      </c>
      <c r="B1569" s="27" t="s">
        <v>349</v>
      </c>
      <c r="C1569" s="15" t="s">
        <v>680</v>
      </c>
      <c r="D1569" s="16"/>
      <c r="E1569" s="16"/>
      <c r="F1569" s="273"/>
      <c r="G1569" s="273"/>
      <c r="H1569" s="277"/>
      <c r="I1569" s="273"/>
      <c r="J1569" s="272"/>
    </row>
    <row r="1570" s="267" customFormat="1" ht="46.8" spans="1:10">
      <c r="A1570" s="279" t="s">
        <v>1224</v>
      </c>
      <c r="B1570" s="280"/>
      <c r="C1570" s="280"/>
      <c r="D1570" s="280"/>
      <c r="E1570" s="280"/>
      <c r="F1570" s="280"/>
      <c r="G1570" s="281"/>
      <c r="H1570" s="274" t="s">
        <v>1225</v>
      </c>
      <c r="I1570" s="275" t="s">
        <v>615</v>
      </c>
      <c r="J1570" s="272"/>
    </row>
    <row r="1571" s="267" customFormat="1" ht="15.6" spans="1:10">
      <c r="A1571" s="276" t="s">
        <v>5</v>
      </c>
      <c r="B1571" s="33" t="s">
        <v>40</v>
      </c>
      <c r="C1571" s="26" t="s">
        <v>46</v>
      </c>
      <c r="D1571" s="273"/>
      <c r="E1571" s="273"/>
      <c r="F1571" s="273"/>
      <c r="G1571" s="273"/>
      <c r="H1571" s="277"/>
      <c r="I1571" s="273"/>
      <c r="J1571" s="272"/>
    </row>
    <row r="1572" s="267" customFormat="1" ht="15.6" spans="1:10">
      <c r="A1572" s="273"/>
      <c r="B1572" s="34"/>
      <c r="C1572" s="26" t="s">
        <v>47</v>
      </c>
      <c r="D1572" s="273"/>
      <c r="E1572" s="273"/>
      <c r="F1572" s="273"/>
      <c r="G1572" s="273"/>
      <c r="H1572" s="277"/>
      <c r="I1572" s="273"/>
      <c r="J1572" s="272"/>
    </row>
    <row r="1573" s="267" customFormat="1" ht="15.6" spans="1:10">
      <c r="A1573" s="273">
        <v>1</v>
      </c>
      <c r="B1573" s="27" t="s">
        <v>48</v>
      </c>
      <c r="C1573" s="16">
        <v>458.5</v>
      </c>
      <c r="D1573" s="273"/>
      <c r="E1573" s="273"/>
      <c r="F1573" s="273"/>
      <c r="G1573" s="273"/>
      <c r="H1573" s="277"/>
      <c r="I1573" s="273"/>
      <c r="J1573" s="272"/>
    </row>
    <row r="1574" s="267" customFormat="1" ht="15.6" spans="1:10">
      <c r="A1574" s="273"/>
      <c r="B1574" s="33" t="s">
        <v>40</v>
      </c>
      <c r="C1574" s="282" t="s">
        <v>269</v>
      </c>
      <c r="D1574" s="16"/>
      <c r="E1574" s="16"/>
      <c r="F1574" s="273"/>
      <c r="G1574" s="273"/>
      <c r="H1574" s="277"/>
      <c r="I1574" s="273"/>
      <c r="J1574" s="272"/>
    </row>
    <row r="1575" s="267" customFormat="1" ht="15.6" spans="1:10">
      <c r="A1575" s="273"/>
      <c r="B1575" s="34"/>
      <c r="C1575" s="283"/>
      <c r="D1575" s="16"/>
      <c r="E1575" s="16"/>
      <c r="F1575" s="273"/>
      <c r="G1575" s="273"/>
      <c r="H1575" s="277"/>
      <c r="I1575" s="273"/>
      <c r="J1575" s="272"/>
    </row>
    <row r="1576" s="267" customFormat="1" ht="15.6" spans="1:10">
      <c r="A1576" s="273">
        <v>2</v>
      </c>
      <c r="B1576" s="27" t="s">
        <v>349</v>
      </c>
      <c r="C1576" s="15" t="s">
        <v>683</v>
      </c>
      <c r="D1576" s="16"/>
      <c r="E1576" s="16"/>
      <c r="F1576" s="273"/>
      <c r="G1576" s="273"/>
      <c r="H1576" s="277"/>
      <c r="I1576" s="273"/>
      <c r="J1576" s="272"/>
    </row>
    <row r="1577" s="267" customFormat="1" ht="46.8" spans="1:10">
      <c r="A1577" s="273" t="s">
        <v>1226</v>
      </c>
      <c r="B1577" s="273"/>
      <c r="C1577" s="273"/>
      <c r="D1577" s="273"/>
      <c r="E1577" s="273"/>
      <c r="F1577" s="273"/>
      <c r="G1577" s="273"/>
      <c r="H1577" s="274" t="s">
        <v>1227</v>
      </c>
      <c r="I1577" s="275" t="s">
        <v>615</v>
      </c>
      <c r="J1577" s="272"/>
    </row>
    <row r="1578" s="267" customFormat="1" ht="15.6" spans="1:10">
      <c r="A1578" s="276" t="s">
        <v>5</v>
      </c>
      <c r="B1578" s="25" t="s">
        <v>40</v>
      </c>
      <c r="C1578" s="26" t="s">
        <v>46</v>
      </c>
      <c r="D1578" s="273"/>
      <c r="E1578" s="273"/>
      <c r="F1578" s="273"/>
      <c r="G1578" s="273"/>
      <c r="H1578" s="277"/>
      <c r="I1578" s="273"/>
      <c r="J1578" s="272"/>
    </row>
    <row r="1579" s="267" customFormat="1" ht="15.6" spans="1:10">
      <c r="A1579" s="273"/>
      <c r="B1579" s="25"/>
      <c r="C1579" s="26" t="s">
        <v>47</v>
      </c>
      <c r="D1579" s="273"/>
      <c r="E1579" s="273"/>
      <c r="F1579" s="273"/>
      <c r="G1579" s="273"/>
      <c r="H1579" s="277"/>
      <c r="I1579" s="273"/>
      <c r="J1579" s="272"/>
    </row>
    <row r="1580" s="267" customFormat="1" ht="15.6" spans="1:10">
      <c r="A1580" s="273">
        <v>1</v>
      </c>
      <c r="B1580" s="27" t="s">
        <v>48</v>
      </c>
      <c r="C1580" s="16">
        <v>333.6</v>
      </c>
      <c r="D1580" s="273"/>
      <c r="E1580" s="273"/>
      <c r="F1580" s="273"/>
      <c r="G1580" s="273"/>
      <c r="H1580" s="277"/>
      <c r="I1580" s="273"/>
      <c r="J1580" s="272"/>
    </row>
    <row r="1581" s="267" customFormat="1" ht="15.6" spans="1:10">
      <c r="A1581" s="273"/>
      <c r="B1581" s="33" t="s">
        <v>40</v>
      </c>
      <c r="C1581" s="28" t="s">
        <v>269</v>
      </c>
      <c r="D1581" s="16"/>
      <c r="E1581" s="16"/>
      <c r="F1581" s="273"/>
      <c r="G1581" s="273"/>
      <c r="H1581" s="277"/>
      <c r="I1581" s="273"/>
    </row>
    <row r="1582" s="267" customFormat="1" ht="15.6" spans="1:10">
      <c r="A1582" s="273"/>
      <c r="B1582" s="34"/>
      <c r="C1582" s="28"/>
      <c r="D1582" s="16"/>
      <c r="E1582" s="16"/>
      <c r="F1582" s="273"/>
      <c r="G1582" s="273"/>
      <c r="H1582" s="277"/>
      <c r="I1582" s="273"/>
      <c r="J1582" s="272"/>
    </row>
    <row r="1583" s="267" customFormat="1" ht="15.6" spans="1:10">
      <c r="A1583" s="273">
        <v>2</v>
      </c>
      <c r="B1583" s="27" t="s">
        <v>349</v>
      </c>
      <c r="C1583" s="15" t="s">
        <v>682</v>
      </c>
      <c r="D1583" s="16"/>
      <c r="E1583" s="16"/>
      <c r="F1583" s="273"/>
      <c r="G1583" s="273"/>
      <c r="H1583" s="277"/>
      <c r="I1583" s="273"/>
      <c r="J1583" s="272"/>
    </row>
    <row r="1584" s="267" customFormat="1" ht="46.8" spans="1:10">
      <c r="A1584" s="273" t="s">
        <v>1228</v>
      </c>
      <c r="B1584" s="273"/>
      <c r="C1584" s="273"/>
      <c r="D1584" s="273"/>
      <c r="E1584" s="273"/>
      <c r="F1584" s="273"/>
      <c r="G1584" s="273"/>
      <c r="H1584" s="274" t="s">
        <v>1229</v>
      </c>
      <c r="I1584" s="275" t="s">
        <v>615</v>
      </c>
      <c r="J1584" s="272"/>
    </row>
    <row r="1585" s="267" customFormat="1" ht="15.6" spans="1:10">
      <c r="A1585" s="276" t="s">
        <v>5</v>
      </c>
      <c r="B1585" s="25" t="s">
        <v>40</v>
      </c>
      <c r="C1585" s="26" t="s">
        <v>46</v>
      </c>
      <c r="D1585" s="273"/>
      <c r="E1585" s="273"/>
      <c r="F1585" s="273"/>
      <c r="G1585" s="273"/>
      <c r="H1585" s="277"/>
      <c r="I1585" s="273"/>
      <c r="J1585" s="272"/>
    </row>
    <row r="1586" s="267" customFormat="1" ht="15.6" spans="1:10">
      <c r="A1586" s="273"/>
      <c r="B1586" s="25"/>
      <c r="C1586" s="26" t="s">
        <v>47</v>
      </c>
      <c r="D1586" s="273"/>
      <c r="E1586" s="273"/>
      <c r="F1586" s="273"/>
      <c r="G1586" s="273"/>
      <c r="H1586" s="277"/>
      <c r="I1586" s="273"/>
      <c r="J1586" s="272"/>
    </row>
    <row r="1587" s="267" customFormat="1" ht="15.6" spans="1:10">
      <c r="A1587" s="273">
        <v>1</v>
      </c>
      <c r="B1587" s="27" t="s">
        <v>48</v>
      </c>
      <c r="C1587" s="16" t="s">
        <v>1230</v>
      </c>
      <c r="D1587" s="273"/>
      <c r="E1587" s="273"/>
      <c r="F1587" s="273"/>
      <c r="G1587" s="273"/>
      <c r="H1587" s="277"/>
      <c r="I1587" s="273"/>
      <c r="J1587" s="272"/>
    </row>
    <row r="1588" s="267" customFormat="1" ht="15.6" spans="1:10">
      <c r="A1588" s="273"/>
      <c r="B1588" s="33" t="s">
        <v>40</v>
      </c>
      <c r="C1588" s="28" t="s">
        <v>269</v>
      </c>
      <c r="D1588" s="16"/>
      <c r="E1588" s="16"/>
      <c r="F1588" s="273"/>
      <c r="G1588" s="273"/>
      <c r="H1588" s="277"/>
      <c r="I1588" s="273"/>
      <c r="J1588" s="272"/>
    </row>
    <row r="1589" s="267" customFormat="1" ht="15.6" spans="1:10">
      <c r="A1589" s="273"/>
      <c r="B1589" s="34"/>
      <c r="C1589" s="28"/>
      <c r="D1589" s="16"/>
      <c r="E1589" s="16"/>
      <c r="F1589" s="273"/>
      <c r="G1589" s="273"/>
      <c r="H1589" s="277"/>
      <c r="I1589" s="273"/>
      <c r="J1589" s="272"/>
    </row>
    <row r="1590" s="267" customFormat="1" ht="15.6" spans="1:10">
      <c r="A1590" s="273">
        <v>2</v>
      </c>
      <c r="B1590" s="27" t="s">
        <v>349</v>
      </c>
      <c r="C1590" s="15" t="s">
        <v>678</v>
      </c>
      <c r="D1590" s="16"/>
      <c r="E1590" s="16"/>
      <c r="F1590" s="273"/>
      <c r="G1590" s="273"/>
      <c r="H1590" s="277"/>
      <c r="I1590" s="273"/>
      <c r="J1590" s="272"/>
    </row>
    <row r="1591" s="267" customFormat="1" ht="46.8" spans="1:10">
      <c r="A1591" s="273" t="s">
        <v>1231</v>
      </c>
      <c r="B1591" s="273"/>
      <c r="C1591" s="273"/>
      <c r="D1591" s="273"/>
      <c r="E1591" s="273"/>
      <c r="F1591" s="273"/>
      <c r="G1591" s="273"/>
      <c r="H1591" s="274" t="s">
        <v>1232</v>
      </c>
      <c r="I1591" s="275" t="s">
        <v>615</v>
      </c>
      <c r="J1591" s="272"/>
    </row>
    <row r="1592" s="267" customFormat="1" ht="15.6" spans="1:10">
      <c r="A1592" s="276" t="s">
        <v>5</v>
      </c>
      <c r="B1592" s="25" t="s">
        <v>40</v>
      </c>
      <c r="C1592" s="26" t="s">
        <v>46</v>
      </c>
      <c r="D1592" s="273"/>
      <c r="E1592" s="273"/>
      <c r="F1592" s="273"/>
      <c r="G1592" s="273"/>
      <c r="H1592" s="277"/>
      <c r="I1592" s="273"/>
      <c r="J1592" s="272"/>
    </row>
    <row r="1593" s="267" customFormat="1" ht="15.6" spans="1:10">
      <c r="A1593" s="273"/>
      <c r="B1593" s="25"/>
      <c r="C1593" s="26" t="s">
        <v>47</v>
      </c>
      <c r="D1593" s="273"/>
      <c r="E1593" s="273"/>
      <c r="F1593" s="273"/>
      <c r="G1593" s="273"/>
      <c r="H1593" s="277"/>
      <c r="I1593" s="273"/>
      <c r="J1593" s="272"/>
    </row>
    <row r="1594" s="267" customFormat="1" ht="15.6" spans="1:10">
      <c r="A1594" s="273">
        <v>1</v>
      </c>
      <c r="B1594" s="27" t="s">
        <v>48</v>
      </c>
      <c r="C1594" s="16" t="s">
        <v>1233</v>
      </c>
      <c r="D1594" s="273"/>
      <c r="E1594" s="273"/>
      <c r="F1594" s="273"/>
      <c r="G1594" s="273"/>
      <c r="H1594" s="277"/>
      <c r="I1594" s="273"/>
      <c r="J1594" s="272"/>
    </row>
    <row r="1595" s="267" customFormat="1" ht="15.6" spans="1:10">
      <c r="A1595" s="273"/>
      <c r="B1595" s="33" t="s">
        <v>40</v>
      </c>
      <c r="C1595" s="28" t="s">
        <v>269</v>
      </c>
      <c r="D1595" s="16"/>
      <c r="E1595" s="16"/>
      <c r="F1595" s="273"/>
      <c r="G1595" s="273"/>
      <c r="H1595" s="277"/>
      <c r="I1595" s="273"/>
      <c r="J1595" s="272"/>
    </row>
    <row r="1596" s="267" customFormat="1" ht="15.6" spans="1:10">
      <c r="A1596" s="273"/>
      <c r="B1596" s="34"/>
      <c r="C1596" s="28"/>
      <c r="D1596" s="16"/>
      <c r="E1596" s="16"/>
      <c r="F1596" s="273"/>
      <c r="G1596" s="273"/>
      <c r="H1596" s="277"/>
      <c r="I1596" s="273"/>
      <c r="J1596" s="272"/>
    </row>
    <row r="1597" s="267" customFormat="1" ht="15.6" spans="1:10">
      <c r="A1597" s="273">
        <v>2</v>
      </c>
      <c r="B1597" s="27" t="s">
        <v>349</v>
      </c>
      <c r="C1597" s="15" t="s">
        <v>678</v>
      </c>
      <c r="D1597" s="16"/>
      <c r="E1597" s="16"/>
      <c r="F1597" s="273"/>
      <c r="G1597" s="273"/>
      <c r="H1597" s="277"/>
      <c r="I1597" s="273"/>
      <c r="J1597" s="272"/>
    </row>
    <row r="1598" s="267" customFormat="1" ht="31.2" spans="1:10">
      <c r="A1598" s="273" t="s">
        <v>1234</v>
      </c>
      <c r="B1598" s="273"/>
      <c r="C1598" s="273"/>
      <c r="D1598" s="273"/>
      <c r="E1598" s="273"/>
      <c r="F1598" s="273"/>
      <c r="G1598" s="273"/>
      <c r="H1598" s="274" t="s">
        <v>1235</v>
      </c>
      <c r="I1598" s="275" t="s">
        <v>615</v>
      </c>
      <c r="J1598" s="272"/>
    </row>
    <row r="1599" s="267" customFormat="1" ht="15.6" spans="1:10">
      <c r="A1599" s="276" t="s">
        <v>5</v>
      </c>
      <c r="B1599" s="25" t="s">
        <v>40</v>
      </c>
      <c r="C1599" s="26" t="s">
        <v>46</v>
      </c>
      <c r="D1599" s="273"/>
      <c r="E1599" s="273"/>
      <c r="F1599" s="273"/>
      <c r="G1599" s="273"/>
      <c r="H1599" s="277"/>
      <c r="I1599" s="273"/>
      <c r="J1599" s="272"/>
    </row>
    <row r="1600" s="267" customFormat="1" ht="15.6" spans="1:10">
      <c r="A1600" s="273"/>
      <c r="B1600" s="25"/>
      <c r="C1600" s="26" t="s">
        <v>47</v>
      </c>
      <c r="D1600" s="273"/>
      <c r="E1600" s="273"/>
      <c r="F1600" s="273"/>
      <c r="G1600" s="273"/>
      <c r="H1600" s="277"/>
      <c r="I1600" s="273"/>
      <c r="J1600" s="272"/>
    </row>
    <row r="1601" s="267" customFormat="1" ht="15.6" spans="1:10">
      <c r="A1601" s="273">
        <v>1</v>
      </c>
      <c r="B1601" s="27" t="s">
        <v>48</v>
      </c>
      <c r="C1601" s="16" t="s">
        <v>1236</v>
      </c>
      <c r="D1601" s="273"/>
      <c r="E1601" s="273"/>
      <c r="F1601" s="273"/>
      <c r="G1601" s="273"/>
      <c r="H1601" s="277"/>
      <c r="I1601" s="273"/>
      <c r="J1601" s="272"/>
    </row>
    <row r="1602" s="267" customFormat="1" ht="15.6" spans="1:10">
      <c r="A1602" s="273"/>
      <c r="B1602" s="33" t="s">
        <v>40</v>
      </c>
      <c r="C1602" s="28" t="s">
        <v>269</v>
      </c>
      <c r="D1602" s="16"/>
      <c r="E1602" s="16"/>
      <c r="F1602" s="273"/>
      <c r="G1602" s="273"/>
      <c r="H1602" s="277"/>
      <c r="I1602" s="273"/>
      <c r="J1602" s="272"/>
    </row>
    <row r="1603" s="267" customFormat="1" ht="15.6" spans="1:10">
      <c r="A1603" s="273"/>
      <c r="B1603" s="34"/>
      <c r="C1603" s="28"/>
      <c r="D1603" s="16"/>
      <c r="E1603" s="16"/>
      <c r="F1603" s="273"/>
      <c r="G1603" s="273"/>
      <c r="H1603" s="277"/>
      <c r="I1603" s="273"/>
      <c r="J1603" s="272"/>
    </row>
    <row r="1604" s="267" customFormat="1" ht="15.6" spans="1:10">
      <c r="A1604" s="273">
        <v>2</v>
      </c>
      <c r="B1604" s="27" t="s">
        <v>349</v>
      </c>
      <c r="C1604" s="15" t="s">
        <v>1237</v>
      </c>
      <c r="D1604" s="16"/>
      <c r="E1604" s="16"/>
      <c r="F1604" s="273"/>
      <c r="G1604" s="273"/>
      <c r="H1604" s="277"/>
      <c r="I1604" s="273"/>
      <c r="J1604" s="272"/>
    </row>
    <row r="1605" s="267" customFormat="1" ht="46.8" spans="1:10">
      <c r="A1605" s="273" t="s">
        <v>1238</v>
      </c>
      <c r="B1605" s="273"/>
      <c r="C1605" s="273"/>
      <c r="D1605" s="273"/>
      <c r="E1605" s="273"/>
      <c r="F1605" s="273"/>
      <c r="G1605" s="273"/>
      <c r="H1605" s="274" t="s">
        <v>1239</v>
      </c>
      <c r="I1605" s="275" t="s">
        <v>615</v>
      </c>
      <c r="J1605" s="272"/>
    </row>
    <row r="1606" s="267" customFormat="1" ht="15.6" spans="1:10">
      <c r="A1606" s="276" t="s">
        <v>5</v>
      </c>
      <c r="B1606" s="25" t="s">
        <v>40</v>
      </c>
      <c r="C1606" s="26" t="s">
        <v>46</v>
      </c>
      <c r="D1606" s="273"/>
      <c r="E1606" s="273"/>
      <c r="F1606" s="273"/>
      <c r="G1606" s="273"/>
      <c r="H1606" s="277"/>
      <c r="I1606" s="273"/>
      <c r="J1606" s="272"/>
    </row>
    <row r="1607" s="267" customFormat="1" ht="15.6" spans="1:10">
      <c r="A1607" s="273"/>
      <c r="B1607" s="25"/>
      <c r="C1607" s="26" t="s">
        <v>47</v>
      </c>
      <c r="D1607" s="273"/>
      <c r="E1607" s="273"/>
      <c r="F1607" s="273"/>
      <c r="G1607" s="273"/>
      <c r="H1607" s="277"/>
      <c r="I1607" s="273"/>
      <c r="J1607" s="272"/>
    </row>
    <row r="1608" s="267" customFormat="1" ht="15.6" spans="1:10">
      <c r="A1608" s="273">
        <v>1</v>
      </c>
      <c r="B1608" s="27" t="s">
        <v>48</v>
      </c>
      <c r="C1608" s="16" t="s">
        <v>1240</v>
      </c>
      <c r="D1608" s="273"/>
      <c r="E1608" s="273"/>
      <c r="F1608" s="273"/>
      <c r="G1608" s="273"/>
      <c r="H1608" s="277"/>
      <c r="I1608" s="273"/>
      <c r="J1608" s="272"/>
    </row>
    <row r="1609" s="267" customFormat="1" ht="15.6" spans="1:10">
      <c r="A1609" s="273"/>
      <c r="B1609" s="33" t="s">
        <v>40</v>
      </c>
      <c r="C1609" s="28" t="s">
        <v>269</v>
      </c>
      <c r="D1609" s="16"/>
      <c r="E1609" s="16"/>
      <c r="F1609" s="273"/>
      <c r="G1609" s="273"/>
      <c r="H1609" s="277"/>
      <c r="I1609" s="273"/>
      <c r="J1609" s="272"/>
    </row>
    <row r="1610" s="267" customFormat="1" ht="15.6" spans="1:10">
      <c r="A1610" s="273"/>
      <c r="B1610" s="34"/>
      <c r="C1610" s="28"/>
      <c r="D1610" s="16"/>
      <c r="E1610" s="16"/>
      <c r="F1610" s="273"/>
      <c r="G1610" s="273"/>
      <c r="H1610" s="277"/>
      <c r="I1610" s="273"/>
      <c r="J1610" s="272"/>
    </row>
    <row r="1611" s="267" customFormat="1" ht="15.6" spans="1:10">
      <c r="A1611" s="273">
        <v>2</v>
      </c>
      <c r="B1611" s="27" t="s">
        <v>349</v>
      </c>
      <c r="C1611" s="15" t="s">
        <v>679</v>
      </c>
      <c r="D1611" s="16"/>
      <c r="E1611" s="16"/>
      <c r="F1611" s="273"/>
      <c r="G1611" s="273"/>
      <c r="H1611" s="277"/>
      <c r="I1611" s="273"/>
      <c r="J1611" s="272"/>
    </row>
    <row r="1612" s="267" customFormat="1" ht="46.8" spans="1:10">
      <c r="A1612" s="273" t="s">
        <v>1241</v>
      </c>
      <c r="B1612" s="273"/>
      <c r="C1612" s="273"/>
      <c r="D1612" s="273"/>
      <c r="E1612" s="273"/>
      <c r="F1612" s="273"/>
      <c r="G1612" s="273"/>
      <c r="H1612" s="274" t="s">
        <v>1242</v>
      </c>
      <c r="I1612" s="275" t="s">
        <v>615</v>
      </c>
      <c r="J1612" s="272"/>
    </row>
    <row r="1613" s="267" customFormat="1" ht="15.6" spans="1:10">
      <c r="A1613" s="276" t="s">
        <v>5</v>
      </c>
      <c r="B1613" s="25" t="s">
        <v>40</v>
      </c>
      <c r="C1613" s="26" t="s">
        <v>46</v>
      </c>
      <c r="D1613" s="273"/>
      <c r="E1613" s="273"/>
      <c r="F1613" s="273"/>
      <c r="G1613" s="273"/>
      <c r="H1613" s="277"/>
      <c r="I1613" s="273"/>
      <c r="J1613" s="272"/>
    </row>
    <row r="1614" s="267" customFormat="1" ht="15.6" spans="1:10">
      <c r="A1614" s="273"/>
      <c r="B1614" s="25"/>
      <c r="C1614" s="26" t="s">
        <v>47</v>
      </c>
      <c r="D1614" s="273"/>
      <c r="E1614" s="273"/>
      <c r="F1614" s="273"/>
      <c r="G1614" s="273"/>
      <c r="H1614" s="277"/>
      <c r="I1614" s="273"/>
      <c r="J1614" s="272"/>
    </row>
    <row r="1615" s="267" customFormat="1" ht="15.6" spans="1:10">
      <c r="A1615" s="273">
        <v>1</v>
      </c>
      <c r="B1615" s="27" t="s">
        <v>48</v>
      </c>
      <c r="C1615" s="16">
        <v>432.5</v>
      </c>
      <c r="D1615" s="273"/>
      <c r="E1615" s="273"/>
      <c r="F1615" s="273"/>
      <c r="G1615" s="273"/>
      <c r="H1615" s="277"/>
      <c r="I1615" s="273"/>
      <c r="J1615" s="272"/>
    </row>
    <row r="1616" s="267" customFormat="1" ht="15.6" spans="1:10">
      <c r="A1616" s="273"/>
      <c r="B1616" s="33" t="s">
        <v>40</v>
      </c>
      <c r="C1616" s="28" t="s">
        <v>269</v>
      </c>
      <c r="D1616" s="16"/>
      <c r="E1616" s="16"/>
      <c r="F1616" s="273"/>
      <c r="G1616" s="273"/>
      <c r="H1616" s="277"/>
      <c r="I1616" s="273"/>
      <c r="J1616" s="272"/>
    </row>
    <row r="1617" s="267" customFormat="1" ht="15.6" spans="1:10">
      <c r="A1617" s="273"/>
      <c r="B1617" s="34"/>
      <c r="C1617" s="28"/>
      <c r="D1617" s="16"/>
      <c r="E1617" s="16"/>
      <c r="F1617" s="273"/>
      <c r="G1617" s="273"/>
      <c r="H1617" s="277"/>
      <c r="I1617" s="273"/>
      <c r="J1617" s="272"/>
    </row>
    <row r="1618" s="267" customFormat="1" ht="15.6" spans="1:10">
      <c r="A1618" s="273">
        <v>2</v>
      </c>
      <c r="B1618" s="27" t="s">
        <v>349</v>
      </c>
      <c r="C1618" s="15" t="s">
        <v>678</v>
      </c>
      <c r="D1618" s="16"/>
      <c r="E1618" s="16"/>
      <c r="F1618" s="273"/>
      <c r="G1618" s="273"/>
      <c r="H1618" s="277"/>
      <c r="I1618" s="273"/>
      <c r="J1618" s="272"/>
    </row>
    <row r="1619" ht="46.8" spans="1:10">
      <c r="A1619" s="273" t="s">
        <v>1243</v>
      </c>
      <c r="B1619" s="273"/>
      <c r="C1619" s="273"/>
      <c r="D1619" s="273"/>
      <c r="E1619" s="273"/>
      <c r="F1619" s="273"/>
      <c r="G1619" s="273"/>
      <c r="H1619" s="274" t="s">
        <v>1244</v>
      </c>
      <c r="I1619" s="275" t="s">
        <v>4</v>
      </c>
    </row>
    <row r="1620" ht="46.8" spans="1:10">
      <c r="A1620" s="279" t="s">
        <v>1245</v>
      </c>
      <c r="B1620" s="280"/>
      <c r="C1620" s="280"/>
      <c r="D1620" s="280"/>
      <c r="E1620" s="280"/>
      <c r="F1620" s="280"/>
      <c r="G1620" s="281"/>
      <c r="H1620" s="274" t="s">
        <v>1246</v>
      </c>
      <c r="I1620" s="275" t="s">
        <v>615</v>
      </c>
    </row>
    <row r="1621" ht="46.8" spans="1:10">
      <c r="A1621" s="279" t="s">
        <v>1247</v>
      </c>
      <c r="B1621" s="280"/>
      <c r="C1621" s="280"/>
      <c r="D1621" s="280"/>
      <c r="E1621" s="280"/>
      <c r="F1621" s="280"/>
      <c r="G1621" s="281"/>
      <c r="H1621" s="274" t="s">
        <v>1248</v>
      </c>
      <c r="I1621" s="275" t="s">
        <v>615</v>
      </c>
    </row>
    <row r="1622" ht="46.8" spans="1:10">
      <c r="A1622" s="279" t="s">
        <v>1249</v>
      </c>
      <c r="B1622" s="280"/>
      <c r="C1622" s="280"/>
      <c r="D1622" s="280"/>
      <c r="E1622" s="280"/>
      <c r="F1622" s="280"/>
      <c r="G1622" s="281"/>
      <c r="H1622" s="274" t="s">
        <v>1250</v>
      </c>
      <c r="I1622" s="275" t="s">
        <v>615</v>
      </c>
    </row>
    <row r="1623" ht="46.8" spans="1:10">
      <c r="A1623" s="279" t="s">
        <v>1251</v>
      </c>
      <c r="B1623" s="280"/>
      <c r="C1623" s="280"/>
      <c r="D1623" s="280"/>
      <c r="E1623" s="280"/>
      <c r="F1623" s="280"/>
      <c r="G1623" s="281"/>
      <c r="H1623" s="274" t="s">
        <v>1252</v>
      </c>
      <c r="I1623" s="275" t="s">
        <v>615</v>
      </c>
    </row>
    <row r="1624" ht="46.8" spans="1:10">
      <c r="A1624" s="279" t="s">
        <v>1253</v>
      </c>
      <c r="B1624" s="280"/>
      <c r="C1624" s="280"/>
      <c r="D1624" s="280"/>
      <c r="E1624" s="280"/>
      <c r="F1624" s="280"/>
      <c r="G1624" s="281"/>
      <c r="H1624" s="274" t="s">
        <v>1254</v>
      </c>
      <c r="I1624" s="275" t="s">
        <v>615</v>
      </c>
    </row>
    <row r="1625" ht="46.8" spans="1:10">
      <c r="A1625" s="279" t="s">
        <v>1255</v>
      </c>
      <c r="B1625" s="280"/>
      <c r="C1625" s="280"/>
      <c r="D1625" s="280"/>
      <c r="E1625" s="280"/>
      <c r="F1625" s="280"/>
      <c r="G1625" s="281"/>
      <c r="H1625" s="274" t="s">
        <v>1256</v>
      </c>
      <c r="I1625" s="275" t="s">
        <v>615</v>
      </c>
    </row>
    <row r="1626" ht="46.8" spans="1:10">
      <c r="A1626" s="279" t="s">
        <v>1257</v>
      </c>
      <c r="B1626" s="280"/>
      <c r="C1626" s="280"/>
      <c r="D1626" s="280"/>
      <c r="E1626" s="280"/>
      <c r="F1626" s="280"/>
      <c r="G1626" s="281"/>
      <c r="H1626" s="274" t="s">
        <v>1258</v>
      </c>
      <c r="I1626" s="275" t="s">
        <v>615</v>
      </c>
    </row>
    <row r="1627" ht="46.8" spans="1:10">
      <c r="A1627" s="279" t="s">
        <v>1259</v>
      </c>
      <c r="B1627" s="280"/>
      <c r="C1627" s="280"/>
      <c r="D1627" s="280"/>
      <c r="E1627" s="280"/>
      <c r="F1627" s="280"/>
      <c r="G1627" s="281"/>
      <c r="H1627" s="274" t="s">
        <v>1260</v>
      </c>
      <c r="I1627" s="275" t="s">
        <v>615</v>
      </c>
    </row>
    <row r="1628" ht="46.8" spans="1:10">
      <c r="A1628" s="279" t="s">
        <v>1261</v>
      </c>
      <c r="B1628" s="280"/>
      <c r="C1628" s="280"/>
      <c r="D1628" s="280"/>
      <c r="E1628" s="280"/>
      <c r="F1628" s="280"/>
      <c r="G1628" s="281"/>
      <c r="H1628" s="274" t="s">
        <v>1262</v>
      </c>
      <c r="I1628" s="275" t="s">
        <v>615</v>
      </c>
    </row>
    <row r="1629" ht="46.8" spans="1:10">
      <c r="A1629" s="279" t="s">
        <v>1263</v>
      </c>
      <c r="B1629" s="280"/>
      <c r="C1629" s="280"/>
      <c r="D1629" s="280"/>
      <c r="E1629" s="280"/>
      <c r="F1629" s="280"/>
      <c r="G1629" s="281"/>
      <c r="H1629" s="274" t="s">
        <v>1264</v>
      </c>
      <c r="I1629" s="275" t="s">
        <v>4</v>
      </c>
    </row>
    <row r="1630" ht="46.8" spans="1:10">
      <c r="A1630" s="279" t="s">
        <v>1265</v>
      </c>
      <c r="B1630" s="280"/>
      <c r="C1630" s="280"/>
      <c r="D1630" s="280"/>
      <c r="E1630" s="280"/>
      <c r="F1630" s="280"/>
      <c r="G1630" s="281"/>
      <c r="H1630" s="274" t="s">
        <v>1266</v>
      </c>
      <c r="I1630" s="275" t="s">
        <v>615</v>
      </c>
    </row>
    <row r="1631" ht="46.8" spans="1:10">
      <c r="A1631" s="279" t="s">
        <v>1267</v>
      </c>
      <c r="B1631" s="280"/>
      <c r="C1631" s="280"/>
      <c r="D1631" s="280"/>
      <c r="E1631" s="280"/>
      <c r="F1631" s="280"/>
      <c r="G1631" s="281"/>
      <c r="H1631" s="274" t="s">
        <v>1268</v>
      </c>
      <c r="I1631" s="275" t="s">
        <v>615</v>
      </c>
    </row>
    <row r="1632" ht="46.8" spans="1:10">
      <c r="A1632" s="279" t="s">
        <v>1269</v>
      </c>
      <c r="B1632" s="280"/>
      <c r="C1632" s="280"/>
      <c r="D1632" s="280"/>
      <c r="E1632" s="280"/>
      <c r="F1632" s="280"/>
      <c r="G1632" s="281"/>
      <c r="H1632" s="274" t="s">
        <v>1270</v>
      </c>
      <c r="I1632" s="275" t="s">
        <v>615</v>
      </c>
    </row>
    <row r="1633" ht="46.8" spans="1:9">
      <c r="A1633" s="279" t="s">
        <v>1271</v>
      </c>
      <c r="B1633" s="280"/>
      <c r="C1633" s="280"/>
      <c r="D1633" s="280"/>
      <c r="E1633" s="280"/>
      <c r="F1633" s="280"/>
      <c r="G1633" s="281"/>
      <c r="H1633" s="274" t="s">
        <v>415</v>
      </c>
      <c r="I1633" s="275" t="s">
        <v>615</v>
      </c>
    </row>
    <row r="1634" ht="46.8" spans="1:9">
      <c r="A1634" s="279" t="s">
        <v>1272</v>
      </c>
      <c r="B1634" s="280"/>
      <c r="C1634" s="280"/>
      <c r="D1634" s="280"/>
      <c r="E1634" s="280"/>
      <c r="F1634" s="280"/>
      <c r="G1634" s="281"/>
      <c r="H1634" s="274" t="s">
        <v>528</v>
      </c>
      <c r="I1634" s="275" t="s">
        <v>615</v>
      </c>
    </row>
    <row r="1635" ht="46.8" spans="1:9">
      <c r="A1635" s="279" t="s">
        <v>1273</v>
      </c>
      <c r="B1635" s="280"/>
      <c r="C1635" s="280"/>
      <c r="D1635" s="280"/>
      <c r="E1635" s="280"/>
      <c r="F1635" s="280"/>
      <c r="G1635" s="281"/>
      <c r="H1635" s="274" t="s">
        <v>1274</v>
      </c>
      <c r="I1635" s="275" t="s">
        <v>615</v>
      </c>
    </row>
    <row r="1636" ht="46.8" spans="1:9">
      <c r="A1636" s="279" t="s">
        <v>1275</v>
      </c>
      <c r="B1636" s="280"/>
      <c r="C1636" s="280"/>
      <c r="D1636" s="280"/>
      <c r="E1636" s="280"/>
      <c r="F1636" s="280"/>
      <c r="G1636" s="281"/>
      <c r="H1636" s="274" t="s">
        <v>1276</v>
      </c>
      <c r="I1636" s="275" t="s">
        <v>615</v>
      </c>
    </row>
    <row r="1637" ht="46.8" spans="1:9">
      <c r="A1637" s="279" t="s">
        <v>1277</v>
      </c>
      <c r="B1637" s="280"/>
      <c r="C1637" s="280"/>
      <c r="D1637" s="280"/>
      <c r="E1637" s="280"/>
      <c r="F1637" s="280"/>
      <c r="G1637" s="281"/>
      <c r="H1637" s="274" t="s">
        <v>1278</v>
      </c>
      <c r="I1637" s="275" t="s">
        <v>615</v>
      </c>
    </row>
    <row r="1638" ht="46.8" spans="1:9">
      <c r="A1638" s="279" t="s">
        <v>1279</v>
      </c>
      <c r="B1638" s="280"/>
      <c r="C1638" s="280"/>
      <c r="D1638" s="280"/>
      <c r="E1638" s="280"/>
      <c r="F1638" s="280"/>
      <c r="G1638" s="281"/>
      <c r="H1638" s="274" t="s">
        <v>1280</v>
      </c>
      <c r="I1638" s="275" t="s">
        <v>615</v>
      </c>
    </row>
    <row r="1639" ht="46.8" spans="1:9">
      <c r="A1639" s="279" t="s">
        <v>1281</v>
      </c>
      <c r="B1639" s="280"/>
      <c r="C1639" s="280"/>
      <c r="D1639" s="280"/>
      <c r="E1639" s="280"/>
      <c r="F1639" s="280"/>
      <c r="G1639" s="281"/>
      <c r="H1639" s="274" t="s">
        <v>1282</v>
      </c>
      <c r="I1639" s="275" t="s">
        <v>615</v>
      </c>
    </row>
    <row r="1640" ht="46.8" spans="1:9">
      <c r="A1640" s="279" t="s">
        <v>1283</v>
      </c>
      <c r="B1640" s="280"/>
      <c r="C1640" s="280"/>
      <c r="D1640" s="280"/>
      <c r="E1640" s="280"/>
      <c r="F1640" s="280"/>
      <c r="G1640" s="281"/>
      <c r="H1640" s="274" t="s">
        <v>1284</v>
      </c>
      <c r="I1640" s="275" t="s">
        <v>615</v>
      </c>
    </row>
    <row r="1641" ht="46.8" spans="1:9">
      <c r="A1641" s="279" t="s">
        <v>1285</v>
      </c>
      <c r="B1641" s="280"/>
      <c r="C1641" s="280"/>
      <c r="D1641" s="280"/>
      <c r="E1641" s="280"/>
      <c r="F1641" s="280"/>
      <c r="G1641" s="281"/>
      <c r="H1641" s="274" t="s">
        <v>1286</v>
      </c>
      <c r="I1641" s="275" t="s">
        <v>615</v>
      </c>
    </row>
    <row r="1642" ht="46.8" spans="1:9">
      <c r="A1642" s="279" t="s">
        <v>1287</v>
      </c>
      <c r="B1642" s="280"/>
      <c r="C1642" s="280"/>
      <c r="D1642" s="280"/>
      <c r="E1642" s="280"/>
      <c r="F1642" s="280"/>
      <c r="G1642" s="281"/>
      <c r="H1642" s="274" t="s">
        <v>1288</v>
      </c>
      <c r="I1642" s="275" t="s">
        <v>615</v>
      </c>
    </row>
    <row r="1643" ht="46.8" spans="1:9">
      <c r="A1643" s="279" t="s">
        <v>1289</v>
      </c>
      <c r="B1643" s="280"/>
      <c r="C1643" s="280"/>
      <c r="D1643" s="280"/>
      <c r="E1643" s="280"/>
      <c r="F1643" s="280"/>
      <c r="G1643" s="281"/>
      <c r="H1643" s="274" t="s">
        <v>1290</v>
      </c>
      <c r="I1643" s="275" t="s">
        <v>615</v>
      </c>
    </row>
    <row r="1644" ht="46.8" spans="1:9">
      <c r="A1644" s="273" t="s">
        <v>1291</v>
      </c>
      <c r="B1644" s="273"/>
      <c r="C1644" s="273"/>
      <c r="D1644" s="273"/>
      <c r="E1644" s="273"/>
      <c r="F1644" s="273"/>
      <c r="G1644" s="273"/>
      <c r="H1644" s="274" t="s">
        <v>1292</v>
      </c>
      <c r="I1644" s="275" t="s">
        <v>615</v>
      </c>
    </row>
  </sheetData>
  <mergeCells count="587">
    <mergeCell ref="A1:I1"/>
    <mergeCell ref="A2:I2"/>
    <mergeCell ref="A3:G3"/>
    <mergeCell ref="C4:G4"/>
    <mergeCell ref="C7:G7"/>
    <mergeCell ref="C11:F11"/>
    <mergeCell ref="C17:F17"/>
    <mergeCell ref="C25:E25"/>
    <mergeCell ref="C35:E35"/>
    <mergeCell ref="A38:G38"/>
    <mergeCell ref="C39:G39"/>
    <mergeCell ref="C42:F42"/>
    <mergeCell ref="A48:G48"/>
    <mergeCell ref="C49:G49"/>
    <mergeCell ref="A57:G57"/>
    <mergeCell ref="A62:G62"/>
    <mergeCell ref="C63:F63"/>
    <mergeCell ref="C68:F68"/>
    <mergeCell ref="C79:E79"/>
    <mergeCell ref="A82:G82"/>
    <mergeCell ref="A87:G87"/>
    <mergeCell ref="C88:G88"/>
    <mergeCell ref="C91:G91"/>
    <mergeCell ref="C94:F94"/>
    <mergeCell ref="C99:F99"/>
    <mergeCell ref="C109:E109"/>
    <mergeCell ref="A112:G112"/>
    <mergeCell ref="C113:G113"/>
    <mergeCell ref="C117:F117"/>
    <mergeCell ref="C120:F120"/>
    <mergeCell ref="A130:G130"/>
    <mergeCell ref="A137:G137"/>
    <mergeCell ref="A141:G141"/>
    <mergeCell ref="A149:G149"/>
    <mergeCell ref="C150:G150"/>
    <mergeCell ref="C155:G155"/>
    <mergeCell ref="C158:F158"/>
    <mergeCell ref="C165:F165"/>
    <mergeCell ref="C178:E178"/>
    <mergeCell ref="C181:E181"/>
    <mergeCell ref="A185:G185"/>
    <mergeCell ref="C186:G186"/>
    <mergeCell ref="C190:F190"/>
    <mergeCell ref="C203:E203"/>
    <mergeCell ref="A206:G206"/>
    <mergeCell ref="C207:G207"/>
    <mergeCell ref="C210:G210"/>
    <mergeCell ref="C213:F213"/>
    <mergeCell ref="C217:F217"/>
    <mergeCell ref="C224:E224"/>
    <mergeCell ref="A229:G229"/>
    <mergeCell ref="C230:G230"/>
    <mergeCell ref="C236:G236"/>
    <mergeCell ref="C239:F239"/>
    <mergeCell ref="C243:F243"/>
    <mergeCell ref="A259:G259"/>
    <mergeCell ref="C267:E267"/>
    <mergeCell ref="A270:G270"/>
    <mergeCell ref="A279:G279"/>
    <mergeCell ref="C280:F280"/>
    <mergeCell ref="A291:G291"/>
    <mergeCell ref="A298:G298"/>
    <mergeCell ref="A310:G310"/>
    <mergeCell ref="C311:F311"/>
    <mergeCell ref="A327:G327"/>
    <mergeCell ref="C328:F328"/>
    <mergeCell ref="C332:F332"/>
    <mergeCell ref="C341:E341"/>
    <mergeCell ref="A344:G344"/>
    <mergeCell ref="C345:F345"/>
    <mergeCell ref="C355:E355"/>
    <mergeCell ref="A358:G358"/>
    <mergeCell ref="C368:E368"/>
    <mergeCell ref="A373:G373"/>
    <mergeCell ref="C374:F374"/>
    <mergeCell ref="C386:E386"/>
    <mergeCell ref="A389:G389"/>
    <mergeCell ref="A398:G398"/>
    <mergeCell ref="A406:G406"/>
    <mergeCell ref="A411:G411"/>
    <mergeCell ref="A419:G419"/>
    <mergeCell ref="A427:G427"/>
    <mergeCell ref="C428:F428"/>
    <mergeCell ref="C431:F431"/>
    <mergeCell ref="C442:E442"/>
    <mergeCell ref="C448:E448"/>
    <mergeCell ref="A452:G452"/>
    <mergeCell ref="C453:G453"/>
    <mergeCell ref="C456:G456"/>
    <mergeCell ref="C459:F459"/>
    <mergeCell ref="C462:F462"/>
    <mergeCell ref="C472:E472"/>
    <mergeCell ref="A475:G475"/>
    <mergeCell ref="C476:G476"/>
    <mergeCell ref="C485:G485"/>
    <mergeCell ref="C491:F491"/>
    <mergeCell ref="C496:F496"/>
    <mergeCell ref="C511:E511"/>
    <mergeCell ref="C518:E518"/>
    <mergeCell ref="A521:G521"/>
    <mergeCell ref="C522:G522"/>
    <mergeCell ref="C526:G526"/>
    <mergeCell ref="C529:F529"/>
    <mergeCell ref="C533:F533"/>
    <mergeCell ref="C538:E538"/>
    <mergeCell ref="C543:E543"/>
    <mergeCell ref="A547:G547"/>
    <mergeCell ref="C548:G548"/>
    <mergeCell ref="C553:G553"/>
    <mergeCell ref="C557:F557"/>
    <mergeCell ref="C562:F562"/>
    <mergeCell ref="C576:E576"/>
    <mergeCell ref="C584:E584"/>
    <mergeCell ref="A589:G589"/>
    <mergeCell ref="C590:G590"/>
    <mergeCell ref="C593:G593"/>
    <mergeCell ref="C598:F598"/>
    <mergeCell ref="C607:E607"/>
    <mergeCell ref="C615:E615"/>
    <mergeCell ref="A618:G618"/>
    <mergeCell ref="C619:G619"/>
    <mergeCell ref="C624:G624"/>
    <mergeCell ref="C627:F627"/>
    <mergeCell ref="C632:F632"/>
    <mergeCell ref="C645:E645"/>
    <mergeCell ref="A648:G648"/>
    <mergeCell ref="C649:G649"/>
    <mergeCell ref="C653:G653"/>
    <mergeCell ref="C656:F656"/>
    <mergeCell ref="C659:F659"/>
    <mergeCell ref="C672:E672"/>
    <mergeCell ref="A675:G675"/>
    <mergeCell ref="C676:G676"/>
    <mergeCell ref="C680:G680"/>
    <mergeCell ref="C683:F683"/>
    <mergeCell ref="C689:F689"/>
    <mergeCell ref="C707:E707"/>
    <mergeCell ref="A711:G711"/>
    <mergeCell ref="C712:G712"/>
    <mergeCell ref="C716:G716"/>
    <mergeCell ref="C719:F719"/>
    <mergeCell ref="C734:E734"/>
    <mergeCell ref="A740:G740"/>
    <mergeCell ref="A750:G750"/>
    <mergeCell ref="C751:G751"/>
    <mergeCell ref="C754:G754"/>
    <mergeCell ref="C757:F757"/>
    <mergeCell ref="C760:E760"/>
    <mergeCell ref="C766:E766"/>
    <mergeCell ref="A769:G769"/>
    <mergeCell ref="A779:G779"/>
    <mergeCell ref="A788:G788"/>
    <mergeCell ref="C789:G789"/>
    <mergeCell ref="C795:G795"/>
    <mergeCell ref="C798:F798"/>
    <mergeCell ref="C804:F804"/>
    <mergeCell ref="C817:E817"/>
    <mergeCell ref="C823:E823"/>
    <mergeCell ref="C826:E826"/>
    <mergeCell ref="A834:G834"/>
    <mergeCell ref="A842:G842"/>
    <mergeCell ref="C843:F843"/>
    <mergeCell ref="C846:F846"/>
    <mergeCell ref="C854:E854"/>
    <mergeCell ref="A858:G858"/>
    <mergeCell ref="C863:E863"/>
    <mergeCell ref="A868:G868"/>
    <mergeCell ref="C869:G869"/>
    <mergeCell ref="C875:G875"/>
    <mergeCell ref="C881:F881"/>
    <mergeCell ref="C890:F890"/>
    <mergeCell ref="C901:E901"/>
    <mergeCell ref="C907:E907"/>
    <mergeCell ref="A911:G911"/>
    <mergeCell ref="C912:G912"/>
    <mergeCell ref="A922:G922"/>
    <mergeCell ref="C923:G923"/>
    <mergeCell ref="C933:E933"/>
    <mergeCell ref="A936:G936"/>
    <mergeCell ref="C937:G937"/>
    <mergeCell ref="C940:G940"/>
    <mergeCell ref="C943:F943"/>
    <mergeCell ref="C953:E953"/>
    <mergeCell ref="A956:G956"/>
    <mergeCell ref="C957:G957"/>
    <mergeCell ref="C969:E969"/>
    <mergeCell ref="A972:G972"/>
    <mergeCell ref="C973:G973"/>
    <mergeCell ref="A984:G984"/>
    <mergeCell ref="C985:G985"/>
    <mergeCell ref="A995:G995"/>
    <mergeCell ref="C996:G996"/>
    <mergeCell ref="C1000:G1000"/>
    <mergeCell ref="C1005:F1005"/>
    <mergeCell ref="C1010:F1010"/>
    <mergeCell ref="C1022:E1022"/>
    <mergeCell ref="A1026:G1026"/>
    <mergeCell ref="C1027:G1027"/>
    <mergeCell ref="C1039:E1039"/>
    <mergeCell ref="A1041:G1041"/>
    <mergeCell ref="C1042:F1042"/>
    <mergeCell ref="A1048:G1048"/>
    <mergeCell ref="C1049:G1049"/>
    <mergeCell ref="C1053:G1053"/>
    <mergeCell ref="C1056:F1056"/>
    <mergeCell ref="C1068:E1068"/>
    <mergeCell ref="A1071:G1071"/>
    <mergeCell ref="C1072:F1072"/>
    <mergeCell ref="C1087:E1087"/>
    <mergeCell ref="A1092:G1092"/>
    <mergeCell ref="A1101:G1101"/>
    <mergeCell ref="C1102:G1102"/>
    <mergeCell ref="C1106:G1106"/>
    <mergeCell ref="C1112:F1112"/>
    <mergeCell ref="C1116:F1116"/>
    <mergeCell ref="C1129:E1129"/>
    <mergeCell ref="C1143:E1143"/>
    <mergeCell ref="A1147:G1147"/>
    <mergeCell ref="C1148:G1148"/>
    <mergeCell ref="C1158:G1158"/>
    <mergeCell ref="C1167:F1167"/>
    <mergeCell ref="C1175:F1175"/>
    <mergeCell ref="C1192:E1192"/>
    <mergeCell ref="C1203:E1203"/>
    <mergeCell ref="A1207:G1207"/>
    <mergeCell ref="C1218:E1218"/>
    <mergeCell ref="A1221:G1221"/>
    <mergeCell ref="C1222:G1222"/>
    <mergeCell ref="A1234:G1234"/>
    <mergeCell ref="C1235:G1235"/>
    <mergeCell ref="C1245:G1245"/>
    <mergeCell ref="C1250:F1250"/>
    <mergeCell ref="C1255:F1255"/>
    <mergeCell ref="C1280:E1280"/>
    <mergeCell ref="A1283:G1283"/>
    <mergeCell ref="C1295:E1295"/>
    <mergeCell ref="A1298:G1298"/>
    <mergeCell ref="C1313:E1313"/>
    <mergeCell ref="A1316:G1316"/>
    <mergeCell ref="C1328:E1328"/>
    <mergeCell ref="A1331:G1331"/>
    <mergeCell ref="C1332:G1332"/>
    <mergeCell ref="C1339:G1339"/>
    <mergeCell ref="C1347:F1347"/>
    <mergeCell ref="C1357:F1357"/>
    <mergeCell ref="C1372:E1372"/>
    <mergeCell ref="C1381:E1381"/>
    <mergeCell ref="C1385:E1385"/>
    <mergeCell ref="A1393:G1393"/>
    <mergeCell ref="C1405:E1405"/>
    <mergeCell ref="A1408:G1408"/>
    <mergeCell ref="C1409:F1409"/>
    <mergeCell ref="A1424:G1424"/>
    <mergeCell ref="A1438:G1438"/>
    <mergeCell ref="C1439:F1439"/>
    <mergeCell ref="A1453:G1453"/>
    <mergeCell ref="A1466:G1466"/>
    <mergeCell ref="C1467:F1467"/>
    <mergeCell ref="C1471:F1471"/>
    <mergeCell ref="A1487:G1487"/>
    <mergeCell ref="C1488:G1488"/>
    <mergeCell ref="C1493:G1493"/>
    <mergeCell ref="C1500:F1500"/>
    <mergeCell ref="C1513:F1513"/>
    <mergeCell ref="C1532:E1532"/>
    <mergeCell ref="A1542:G1542"/>
    <mergeCell ref="A1549:G1549"/>
    <mergeCell ref="A1556:G1556"/>
    <mergeCell ref="A1563:G1563"/>
    <mergeCell ref="A1570:G1570"/>
    <mergeCell ref="A1577:G1577"/>
    <mergeCell ref="A1584:G1584"/>
    <mergeCell ref="A1591:G1591"/>
    <mergeCell ref="A1598:G1598"/>
    <mergeCell ref="A1605:G1605"/>
    <mergeCell ref="A1612:G1612"/>
    <mergeCell ref="A1619:G1619"/>
    <mergeCell ref="A1620:G1620"/>
    <mergeCell ref="A1621:G1621"/>
    <mergeCell ref="A1622:G1622"/>
    <mergeCell ref="A1623:G1623"/>
    <mergeCell ref="A1624:G1624"/>
    <mergeCell ref="A1625:G1625"/>
    <mergeCell ref="A1626:G1626"/>
    <mergeCell ref="A1627:G1627"/>
    <mergeCell ref="A1628:G1628"/>
    <mergeCell ref="A1629:G1629"/>
    <mergeCell ref="A1630:G1630"/>
    <mergeCell ref="A1631:G1631"/>
    <mergeCell ref="A1632:G1632"/>
    <mergeCell ref="A1633:G1633"/>
    <mergeCell ref="A1634:G1634"/>
    <mergeCell ref="A1635:G1635"/>
    <mergeCell ref="A1636:G1636"/>
    <mergeCell ref="A1637:G1637"/>
    <mergeCell ref="A1638:G1638"/>
    <mergeCell ref="A1639:G1639"/>
    <mergeCell ref="A1640:G1640"/>
    <mergeCell ref="A1641:G1641"/>
    <mergeCell ref="A1642:G1642"/>
    <mergeCell ref="A1643:G1643"/>
    <mergeCell ref="A1644:G1644"/>
    <mergeCell ref="B20:B21"/>
    <mergeCell ref="B25:B26"/>
    <mergeCell ref="B28:B29"/>
    <mergeCell ref="B45:B46"/>
    <mergeCell ref="B52:B53"/>
    <mergeCell ref="B58:B59"/>
    <mergeCell ref="B71:B72"/>
    <mergeCell ref="B76:B77"/>
    <mergeCell ref="B83:B84"/>
    <mergeCell ref="B102:B103"/>
    <mergeCell ref="B123:B124"/>
    <mergeCell ref="B127:B128"/>
    <mergeCell ref="B131:B132"/>
    <mergeCell ref="B134:B135"/>
    <mergeCell ref="B138:B139"/>
    <mergeCell ref="B142:B143"/>
    <mergeCell ref="B146:B147"/>
    <mergeCell ref="B169:B170"/>
    <mergeCell ref="B174:B175"/>
    <mergeCell ref="B178:B179"/>
    <mergeCell ref="B194:B195"/>
    <mergeCell ref="B199:B200"/>
    <mergeCell ref="B203:B204"/>
    <mergeCell ref="B220:B221"/>
    <mergeCell ref="B250:B251"/>
    <mergeCell ref="B256:B257"/>
    <mergeCell ref="B260:B261"/>
    <mergeCell ref="B264:B265"/>
    <mergeCell ref="B271:B272"/>
    <mergeCell ref="B276:B277"/>
    <mergeCell ref="B283:B284"/>
    <mergeCell ref="B288:B289"/>
    <mergeCell ref="B292:B293"/>
    <mergeCell ref="B299:B300"/>
    <mergeCell ref="B307:B308"/>
    <mergeCell ref="B314:B315"/>
    <mergeCell ref="B320:B321"/>
    <mergeCell ref="B324:B325"/>
    <mergeCell ref="B335:B336"/>
    <mergeCell ref="B341:B342"/>
    <mergeCell ref="B348:B349"/>
    <mergeCell ref="B352:B353"/>
    <mergeCell ref="B359:B360"/>
    <mergeCell ref="B364:B365"/>
    <mergeCell ref="B377:B378"/>
    <mergeCell ref="B382:B383"/>
    <mergeCell ref="B386:B387"/>
    <mergeCell ref="B390:B391"/>
    <mergeCell ref="B395:B396"/>
    <mergeCell ref="B399:B400"/>
    <mergeCell ref="B403:B404"/>
    <mergeCell ref="B407:B408"/>
    <mergeCell ref="B412:B413"/>
    <mergeCell ref="B416:B417"/>
    <mergeCell ref="B420:B421"/>
    <mergeCell ref="B424:B425"/>
    <mergeCell ref="B436:B437"/>
    <mergeCell ref="B442:B443"/>
    <mergeCell ref="B445:B446"/>
    <mergeCell ref="B465:B466"/>
    <mergeCell ref="B469:B470"/>
    <mergeCell ref="B500:B501"/>
    <mergeCell ref="B511:B512"/>
    <mergeCell ref="B514:B515"/>
    <mergeCell ref="B538:B539"/>
    <mergeCell ref="B568:B569"/>
    <mergeCell ref="B576:B577"/>
    <mergeCell ref="B579:B580"/>
    <mergeCell ref="B602:B603"/>
    <mergeCell ref="B607:B608"/>
    <mergeCell ref="B610:B611"/>
    <mergeCell ref="B636:B637"/>
    <mergeCell ref="B641:B642"/>
    <mergeCell ref="B663:B664"/>
    <mergeCell ref="B668:B669"/>
    <mergeCell ref="B694:B695"/>
    <mergeCell ref="B698:B699"/>
    <mergeCell ref="B703:B704"/>
    <mergeCell ref="B723:B724"/>
    <mergeCell ref="B728:B729"/>
    <mergeCell ref="B731:B732"/>
    <mergeCell ref="B741:B742"/>
    <mergeCell ref="B745:B746"/>
    <mergeCell ref="B760:B761"/>
    <mergeCell ref="B763:B764"/>
    <mergeCell ref="B770:B771"/>
    <mergeCell ref="B776:B777"/>
    <mergeCell ref="B780:B781"/>
    <mergeCell ref="B785:B786"/>
    <mergeCell ref="B809:B810"/>
    <mergeCell ref="B817:B818"/>
    <mergeCell ref="B820:B821"/>
    <mergeCell ref="B823:B824"/>
    <mergeCell ref="B835:B836"/>
    <mergeCell ref="B839:B840"/>
    <mergeCell ref="B851:B852"/>
    <mergeCell ref="B859:B860"/>
    <mergeCell ref="B894:B895"/>
    <mergeCell ref="B901:B902"/>
    <mergeCell ref="B904:B905"/>
    <mergeCell ref="B915:B916"/>
    <mergeCell ref="B919:B920"/>
    <mergeCell ref="B926:B927"/>
    <mergeCell ref="B930:B931"/>
    <mergeCell ref="B946:B947"/>
    <mergeCell ref="B950:B951"/>
    <mergeCell ref="B960:B961"/>
    <mergeCell ref="B966:B967"/>
    <mergeCell ref="B976:B977"/>
    <mergeCell ref="B980:B981"/>
    <mergeCell ref="B988:B989"/>
    <mergeCell ref="B992:B993"/>
    <mergeCell ref="B1013:B1014"/>
    <mergeCell ref="B1018:B1019"/>
    <mergeCell ref="B1031:B1032"/>
    <mergeCell ref="B1036:B1037"/>
    <mergeCell ref="B1045:B1046"/>
    <mergeCell ref="B1059:B1060"/>
    <mergeCell ref="B1065:B1066"/>
    <mergeCell ref="B1075:B1076"/>
    <mergeCell ref="B1081:B1082"/>
    <mergeCell ref="B1093:B1094"/>
    <mergeCell ref="B1098:B1099"/>
    <mergeCell ref="B1119:B1120"/>
    <mergeCell ref="B1129:B1130"/>
    <mergeCell ref="B1133:B1134"/>
    <mergeCell ref="B1140:B1141"/>
    <mergeCell ref="B1180:B1181"/>
    <mergeCell ref="B1192:B1193"/>
    <mergeCell ref="B1196:B1197"/>
    <mergeCell ref="B1208:B1209"/>
    <mergeCell ref="B1212:B1213"/>
    <mergeCell ref="B1226:B1227"/>
    <mergeCell ref="B1231:B1232"/>
    <mergeCell ref="B1260:B1261"/>
    <mergeCell ref="B1272:B1273"/>
    <mergeCell ref="B1277:B1278"/>
    <mergeCell ref="B1284:B1285"/>
    <mergeCell ref="B1290:B1291"/>
    <mergeCell ref="B1299:B1300"/>
    <mergeCell ref="B1309:B1310"/>
    <mergeCell ref="B1317:B1318"/>
    <mergeCell ref="B1325:B1326"/>
    <mergeCell ref="B1362:B1363"/>
    <mergeCell ref="B1372:B1373"/>
    <mergeCell ref="B1376:B1377"/>
    <mergeCell ref="B1381:B1382"/>
    <mergeCell ref="B1394:B1395"/>
    <mergeCell ref="B1399:B1400"/>
    <mergeCell ref="B1412:B1413"/>
    <mergeCell ref="B1420:B1421"/>
    <mergeCell ref="B1425:B1426"/>
    <mergeCell ref="B1433:B1434"/>
    <mergeCell ref="B1442:B1443"/>
    <mergeCell ref="B1448:B1449"/>
    <mergeCell ref="B1454:B1455"/>
    <mergeCell ref="B1461:B1462"/>
    <mergeCell ref="B1474:B1475"/>
    <mergeCell ref="B1482:B1483"/>
    <mergeCell ref="B1518:B1519"/>
    <mergeCell ref="B1532:B1533"/>
    <mergeCell ref="B1535:B1536"/>
    <mergeCell ref="B1543:B1544"/>
    <mergeCell ref="B1546:B1547"/>
    <mergeCell ref="B1550:B1551"/>
    <mergeCell ref="B1553:B1554"/>
    <mergeCell ref="B1557:B1558"/>
    <mergeCell ref="B1560:B1561"/>
    <mergeCell ref="B1564:B1565"/>
    <mergeCell ref="B1567:B1568"/>
    <mergeCell ref="B1571:B1572"/>
    <mergeCell ref="B1574:B1575"/>
    <mergeCell ref="B1578:B1579"/>
    <mergeCell ref="B1581:B1582"/>
    <mergeCell ref="B1585:B1586"/>
    <mergeCell ref="B1588:B1589"/>
    <mergeCell ref="B1592:B1593"/>
    <mergeCell ref="B1595:B1596"/>
    <mergeCell ref="B1599:B1600"/>
    <mergeCell ref="B1602:B1603"/>
    <mergeCell ref="B1606:B1607"/>
    <mergeCell ref="B1609:B1610"/>
    <mergeCell ref="B1613:B1614"/>
    <mergeCell ref="B1616:B1617"/>
    <mergeCell ref="C134:C135"/>
    <mergeCell ref="C324:C325"/>
    <mergeCell ref="C703:C704"/>
    <mergeCell ref="C731:C732"/>
    <mergeCell ref="C1065:C1066"/>
    <mergeCell ref="C1140:C1141"/>
    <mergeCell ref="C1277:C1278"/>
    <mergeCell ref="C1546:C1547"/>
    <mergeCell ref="C1553:C1554"/>
    <mergeCell ref="C1560:C1561"/>
    <mergeCell ref="C1567:C1568"/>
    <mergeCell ref="C1574:C1575"/>
    <mergeCell ref="C1581:C1582"/>
    <mergeCell ref="C1588:C1589"/>
    <mergeCell ref="C1595:C1596"/>
    <mergeCell ref="C1602:C1603"/>
    <mergeCell ref="C1609:C1610"/>
    <mergeCell ref="C1616:C1617"/>
    <mergeCell ref="C894:E895"/>
    <mergeCell ref="C915:E916"/>
    <mergeCell ref="C926:E927"/>
    <mergeCell ref="C946:E947"/>
    <mergeCell ref="C960:E961"/>
    <mergeCell ref="C976:E977"/>
    <mergeCell ref="C988:E989"/>
    <mergeCell ref="C1013:E1014"/>
    <mergeCell ref="C1031:E1032"/>
    <mergeCell ref="C602:E603"/>
    <mergeCell ref="C636:E637"/>
    <mergeCell ref="C663:E664"/>
    <mergeCell ref="C292:E293"/>
    <mergeCell ref="C299:E300"/>
    <mergeCell ref="C314:E315"/>
    <mergeCell ref="C335:E336"/>
    <mergeCell ref="C348:E349"/>
    <mergeCell ref="F348:H349"/>
    <mergeCell ref="C359:E360"/>
    <mergeCell ref="C377:E378"/>
    <mergeCell ref="F377:H378"/>
    <mergeCell ref="C71:E72"/>
    <mergeCell ref="C83:E84"/>
    <mergeCell ref="C123:E124"/>
    <mergeCell ref="C142:E143"/>
    <mergeCell ref="F142:H143"/>
    <mergeCell ref="C169:E170"/>
    <mergeCell ref="C194:E195"/>
    <mergeCell ref="C250:E251"/>
    <mergeCell ref="F250:H251"/>
    <mergeCell ref="C1180:E1181"/>
    <mergeCell ref="C1208:E1209"/>
    <mergeCell ref="C1226:E1227"/>
    <mergeCell ref="C1260:E1261"/>
    <mergeCell ref="C1284:E1285"/>
    <mergeCell ref="C1299:E1300"/>
    <mergeCell ref="C1317:E1318"/>
    <mergeCell ref="C1362:E1363"/>
    <mergeCell ref="C1394:E1395"/>
    <mergeCell ref="C1412:E1413"/>
    <mergeCell ref="C1425:E1426"/>
    <mergeCell ref="C1442:E1443"/>
    <mergeCell ref="C1454:E1455"/>
    <mergeCell ref="C1474:E1475"/>
    <mergeCell ref="C1518:E1519"/>
    <mergeCell ref="C420:E421"/>
    <mergeCell ref="F420:H421"/>
    <mergeCell ref="C436:E437"/>
    <mergeCell ref="C465:E466"/>
    <mergeCell ref="C500:E501"/>
    <mergeCell ref="C1075:E1076"/>
    <mergeCell ref="C1093:E1094"/>
    <mergeCell ref="C1119:E1120"/>
    <mergeCell ref="F1119:H1120"/>
    <mergeCell ref="C859:E860"/>
    <mergeCell ref="C809:E810"/>
    <mergeCell ref="C835:E836"/>
    <mergeCell ref="F835:H836"/>
    <mergeCell ref="C770:E771"/>
    <mergeCell ref="F770:H771"/>
    <mergeCell ref="C780:E781"/>
    <mergeCell ref="F780:H781"/>
    <mergeCell ref="C694:E695"/>
    <mergeCell ref="F694:H695"/>
    <mergeCell ref="C723:E724"/>
    <mergeCell ref="F723:H724"/>
    <mergeCell ref="C741:E742"/>
    <mergeCell ref="F741:H742"/>
    <mergeCell ref="C568:E569"/>
    <mergeCell ref="C390:E391"/>
    <mergeCell ref="F390:H391"/>
    <mergeCell ref="C399:E400"/>
    <mergeCell ref="F399:H400"/>
    <mergeCell ref="C407:E408"/>
    <mergeCell ref="C412:E413"/>
    <mergeCell ref="F412:H413"/>
    <mergeCell ref="C260:E261"/>
    <mergeCell ref="C271:E272"/>
    <mergeCell ref="F271:H272"/>
    <mergeCell ref="C283:E284"/>
    <mergeCell ref="C52:E53"/>
    <mergeCell ref="C58:E59"/>
    <mergeCell ref="C20:E21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230"/>
  <sheetViews>
    <sheetView zoomScale="85" zoomScaleNormal="85" workbookViewId="0">
      <selection activeCell="A1" sqref="$A1:$XFD1048576"/>
    </sheetView>
  </sheetViews>
  <sheetFormatPr defaultColWidth="9" defaultRowHeight="15.6"/>
  <cols>
    <col min="1" max="1" width="5.39814814814815" style="187" customWidth="1"/>
    <col min="2" max="2" width="19.8703703703704" style="188" customWidth="1"/>
    <col min="3" max="3" width="12" style="58" customWidth="1"/>
    <col min="4" max="4" width="10.2685185185185" style="58" customWidth="1"/>
    <col min="5" max="5" width="9" style="58" customWidth="1"/>
    <col min="6" max="6" width="9.39814814814815" style="58" customWidth="1"/>
    <col min="7" max="7" width="10.1296296296296" style="58" customWidth="1"/>
    <col min="8" max="8" width="11.462962962963" style="189" customWidth="1"/>
    <col min="9" max="9" width="10.3981481481481" style="58" customWidth="1"/>
    <col min="10" max="256" width="9" style="58"/>
    <col min="257" max="257" width="5.39814814814815" style="58" customWidth="1"/>
    <col min="258" max="258" width="19.8703703703704" style="58" customWidth="1"/>
    <col min="259" max="259" width="12" style="58" customWidth="1"/>
    <col min="260" max="260" width="10.2685185185185" style="58" customWidth="1"/>
    <col min="261" max="261" width="9" style="58"/>
    <col min="262" max="262" width="9.39814814814815" style="58" customWidth="1"/>
    <col min="263" max="263" width="10.1296296296296" style="58" customWidth="1"/>
    <col min="264" max="264" width="11.462962962963" style="58" customWidth="1"/>
    <col min="265" max="265" width="10.3981481481481" style="58" customWidth="1"/>
    <col min="266" max="512" width="9" style="58"/>
    <col min="513" max="513" width="5.39814814814815" style="58" customWidth="1"/>
    <col min="514" max="514" width="19.8703703703704" style="58" customWidth="1"/>
    <col min="515" max="515" width="12" style="58" customWidth="1"/>
    <col min="516" max="516" width="10.2685185185185" style="58" customWidth="1"/>
    <col min="517" max="517" width="9" style="58"/>
    <col min="518" max="518" width="9.39814814814815" style="58" customWidth="1"/>
    <col min="519" max="519" width="10.1296296296296" style="58" customWidth="1"/>
    <col min="520" max="520" width="11.462962962963" style="58" customWidth="1"/>
    <col min="521" max="521" width="10.3981481481481" style="58" customWidth="1"/>
    <col min="522" max="768" width="9" style="58"/>
    <col min="769" max="769" width="5.39814814814815" style="58" customWidth="1"/>
    <col min="770" max="770" width="19.8703703703704" style="58" customWidth="1"/>
    <col min="771" max="771" width="12" style="58" customWidth="1"/>
    <col min="772" max="772" width="10.2685185185185" style="58" customWidth="1"/>
    <col min="773" max="773" width="9" style="58"/>
    <col min="774" max="774" width="9.39814814814815" style="58" customWidth="1"/>
    <col min="775" max="775" width="10.1296296296296" style="58" customWidth="1"/>
    <col min="776" max="776" width="11.462962962963" style="58" customWidth="1"/>
    <col min="777" max="777" width="10.3981481481481" style="58" customWidth="1"/>
    <col min="778" max="1024" width="9" style="58"/>
    <col min="1025" max="1025" width="5.39814814814815" style="58" customWidth="1"/>
    <col min="1026" max="1026" width="19.8703703703704" style="58" customWidth="1"/>
    <col min="1027" max="1027" width="12" style="58" customWidth="1"/>
    <col min="1028" max="1028" width="10.2685185185185" style="58" customWidth="1"/>
    <col min="1029" max="1029" width="9" style="58"/>
    <col min="1030" max="1030" width="9.39814814814815" style="58" customWidth="1"/>
    <col min="1031" max="1031" width="10.1296296296296" style="58" customWidth="1"/>
    <col min="1032" max="1032" width="11.462962962963" style="58" customWidth="1"/>
    <col min="1033" max="1033" width="10.3981481481481" style="58" customWidth="1"/>
    <col min="1034" max="1280" width="9" style="58"/>
    <col min="1281" max="1281" width="5.39814814814815" style="58" customWidth="1"/>
    <col min="1282" max="1282" width="19.8703703703704" style="58" customWidth="1"/>
    <col min="1283" max="1283" width="12" style="58" customWidth="1"/>
    <col min="1284" max="1284" width="10.2685185185185" style="58" customWidth="1"/>
    <col min="1285" max="1285" width="9" style="58"/>
    <col min="1286" max="1286" width="9.39814814814815" style="58" customWidth="1"/>
    <col min="1287" max="1287" width="10.1296296296296" style="58" customWidth="1"/>
    <col min="1288" max="1288" width="11.462962962963" style="58" customWidth="1"/>
    <col min="1289" max="1289" width="10.3981481481481" style="58" customWidth="1"/>
    <col min="1290" max="1536" width="9" style="58"/>
    <col min="1537" max="1537" width="5.39814814814815" style="58" customWidth="1"/>
    <col min="1538" max="1538" width="19.8703703703704" style="58" customWidth="1"/>
    <col min="1539" max="1539" width="12" style="58" customWidth="1"/>
    <col min="1540" max="1540" width="10.2685185185185" style="58" customWidth="1"/>
    <col min="1541" max="1541" width="9" style="58"/>
    <col min="1542" max="1542" width="9.39814814814815" style="58" customWidth="1"/>
    <col min="1543" max="1543" width="10.1296296296296" style="58" customWidth="1"/>
    <col min="1544" max="1544" width="11.462962962963" style="58" customWidth="1"/>
    <col min="1545" max="1545" width="10.3981481481481" style="58" customWidth="1"/>
    <col min="1546" max="1792" width="9" style="58"/>
    <col min="1793" max="1793" width="5.39814814814815" style="58" customWidth="1"/>
    <col min="1794" max="1794" width="19.8703703703704" style="58" customWidth="1"/>
    <col min="1795" max="1795" width="12" style="58" customWidth="1"/>
    <col min="1796" max="1796" width="10.2685185185185" style="58" customWidth="1"/>
    <col min="1797" max="1797" width="9" style="58"/>
    <col min="1798" max="1798" width="9.39814814814815" style="58" customWidth="1"/>
    <col min="1799" max="1799" width="10.1296296296296" style="58" customWidth="1"/>
    <col min="1800" max="1800" width="11.462962962963" style="58" customWidth="1"/>
    <col min="1801" max="1801" width="10.3981481481481" style="58" customWidth="1"/>
    <col min="1802" max="2048" width="9" style="58"/>
    <col min="2049" max="2049" width="5.39814814814815" style="58" customWidth="1"/>
    <col min="2050" max="2050" width="19.8703703703704" style="58" customWidth="1"/>
    <col min="2051" max="2051" width="12" style="58" customWidth="1"/>
    <col min="2052" max="2052" width="10.2685185185185" style="58" customWidth="1"/>
    <col min="2053" max="2053" width="9" style="58"/>
    <col min="2054" max="2054" width="9.39814814814815" style="58" customWidth="1"/>
    <col min="2055" max="2055" width="10.1296296296296" style="58" customWidth="1"/>
    <col min="2056" max="2056" width="11.462962962963" style="58" customWidth="1"/>
    <col min="2057" max="2057" width="10.3981481481481" style="58" customWidth="1"/>
    <col min="2058" max="2304" width="9" style="58"/>
    <col min="2305" max="2305" width="5.39814814814815" style="58" customWidth="1"/>
    <col min="2306" max="2306" width="19.8703703703704" style="58" customWidth="1"/>
    <col min="2307" max="2307" width="12" style="58" customWidth="1"/>
    <col min="2308" max="2308" width="10.2685185185185" style="58" customWidth="1"/>
    <col min="2309" max="2309" width="9" style="58"/>
    <col min="2310" max="2310" width="9.39814814814815" style="58" customWidth="1"/>
    <col min="2311" max="2311" width="10.1296296296296" style="58" customWidth="1"/>
    <col min="2312" max="2312" width="11.462962962963" style="58" customWidth="1"/>
    <col min="2313" max="2313" width="10.3981481481481" style="58" customWidth="1"/>
    <col min="2314" max="2560" width="9" style="58"/>
    <col min="2561" max="2561" width="5.39814814814815" style="58" customWidth="1"/>
    <col min="2562" max="2562" width="19.8703703703704" style="58" customWidth="1"/>
    <col min="2563" max="2563" width="12" style="58" customWidth="1"/>
    <col min="2564" max="2564" width="10.2685185185185" style="58" customWidth="1"/>
    <col min="2565" max="2565" width="9" style="58"/>
    <col min="2566" max="2566" width="9.39814814814815" style="58" customWidth="1"/>
    <col min="2567" max="2567" width="10.1296296296296" style="58" customWidth="1"/>
    <col min="2568" max="2568" width="11.462962962963" style="58" customWidth="1"/>
    <col min="2569" max="2569" width="10.3981481481481" style="58" customWidth="1"/>
    <col min="2570" max="2816" width="9" style="58"/>
    <col min="2817" max="2817" width="5.39814814814815" style="58" customWidth="1"/>
    <col min="2818" max="2818" width="19.8703703703704" style="58" customWidth="1"/>
    <col min="2819" max="2819" width="12" style="58" customWidth="1"/>
    <col min="2820" max="2820" width="10.2685185185185" style="58" customWidth="1"/>
    <col min="2821" max="2821" width="9" style="58"/>
    <col min="2822" max="2822" width="9.39814814814815" style="58" customWidth="1"/>
    <col min="2823" max="2823" width="10.1296296296296" style="58" customWidth="1"/>
    <col min="2824" max="2824" width="11.462962962963" style="58" customWidth="1"/>
    <col min="2825" max="2825" width="10.3981481481481" style="58" customWidth="1"/>
    <col min="2826" max="3072" width="9" style="58"/>
    <col min="3073" max="3073" width="5.39814814814815" style="58" customWidth="1"/>
    <col min="3074" max="3074" width="19.8703703703704" style="58" customWidth="1"/>
    <col min="3075" max="3075" width="12" style="58" customWidth="1"/>
    <col min="3076" max="3076" width="10.2685185185185" style="58" customWidth="1"/>
    <col min="3077" max="3077" width="9" style="58"/>
    <col min="3078" max="3078" width="9.39814814814815" style="58" customWidth="1"/>
    <col min="3079" max="3079" width="10.1296296296296" style="58" customWidth="1"/>
    <col min="3080" max="3080" width="11.462962962963" style="58" customWidth="1"/>
    <col min="3081" max="3081" width="10.3981481481481" style="58" customWidth="1"/>
    <col min="3082" max="3328" width="9" style="58"/>
    <col min="3329" max="3329" width="5.39814814814815" style="58" customWidth="1"/>
    <col min="3330" max="3330" width="19.8703703703704" style="58" customWidth="1"/>
    <col min="3331" max="3331" width="12" style="58" customWidth="1"/>
    <col min="3332" max="3332" width="10.2685185185185" style="58" customWidth="1"/>
    <col min="3333" max="3333" width="9" style="58"/>
    <col min="3334" max="3334" width="9.39814814814815" style="58" customWidth="1"/>
    <col min="3335" max="3335" width="10.1296296296296" style="58" customWidth="1"/>
    <col min="3336" max="3336" width="11.462962962963" style="58" customWidth="1"/>
    <col min="3337" max="3337" width="10.3981481481481" style="58" customWidth="1"/>
    <col min="3338" max="3584" width="9" style="58"/>
    <col min="3585" max="3585" width="5.39814814814815" style="58" customWidth="1"/>
    <col min="3586" max="3586" width="19.8703703703704" style="58" customWidth="1"/>
    <col min="3587" max="3587" width="12" style="58" customWidth="1"/>
    <col min="3588" max="3588" width="10.2685185185185" style="58" customWidth="1"/>
    <col min="3589" max="3589" width="9" style="58"/>
    <col min="3590" max="3590" width="9.39814814814815" style="58" customWidth="1"/>
    <col min="3591" max="3591" width="10.1296296296296" style="58" customWidth="1"/>
    <col min="3592" max="3592" width="11.462962962963" style="58" customWidth="1"/>
    <col min="3593" max="3593" width="10.3981481481481" style="58" customWidth="1"/>
    <col min="3594" max="3840" width="9" style="58"/>
    <col min="3841" max="3841" width="5.39814814814815" style="58" customWidth="1"/>
    <col min="3842" max="3842" width="19.8703703703704" style="58" customWidth="1"/>
    <col min="3843" max="3843" width="12" style="58" customWidth="1"/>
    <col min="3844" max="3844" width="10.2685185185185" style="58" customWidth="1"/>
    <col min="3845" max="3845" width="9" style="58"/>
    <col min="3846" max="3846" width="9.39814814814815" style="58" customWidth="1"/>
    <col min="3847" max="3847" width="10.1296296296296" style="58" customWidth="1"/>
    <col min="3848" max="3848" width="11.462962962963" style="58" customWidth="1"/>
    <col min="3849" max="3849" width="10.3981481481481" style="58" customWidth="1"/>
    <col min="3850" max="4096" width="9" style="58"/>
    <col min="4097" max="4097" width="5.39814814814815" style="58" customWidth="1"/>
    <col min="4098" max="4098" width="19.8703703703704" style="58" customWidth="1"/>
    <col min="4099" max="4099" width="12" style="58" customWidth="1"/>
    <col min="4100" max="4100" width="10.2685185185185" style="58" customWidth="1"/>
    <col min="4101" max="4101" width="9" style="58"/>
    <col min="4102" max="4102" width="9.39814814814815" style="58" customWidth="1"/>
    <col min="4103" max="4103" width="10.1296296296296" style="58" customWidth="1"/>
    <col min="4104" max="4104" width="11.462962962963" style="58" customWidth="1"/>
    <col min="4105" max="4105" width="10.3981481481481" style="58" customWidth="1"/>
    <col min="4106" max="4352" width="9" style="58"/>
    <col min="4353" max="4353" width="5.39814814814815" style="58" customWidth="1"/>
    <col min="4354" max="4354" width="19.8703703703704" style="58" customWidth="1"/>
    <col min="4355" max="4355" width="12" style="58" customWidth="1"/>
    <col min="4356" max="4356" width="10.2685185185185" style="58" customWidth="1"/>
    <col min="4357" max="4357" width="9" style="58"/>
    <col min="4358" max="4358" width="9.39814814814815" style="58" customWidth="1"/>
    <col min="4359" max="4359" width="10.1296296296296" style="58" customWidth="1"/>
    <col min="4360" max="4360" width="11.462962962963" style="58" customWidth="1"/>
    <col min="4361" max="4361" width="10.3981481481481" style="58" customWidth="1"/>
    <col min="4362" max="4608" width="9" style="58"/>
    <col min="4609" max="4609" width="5.39814814814815" style="58" customWidth="1"/>
    <col min="4610" max="4610" width="19.8703703703704" style="58" customWidth="1"/>
    <col min="4611" max="4611" width="12" style="58" customWidth="1"/>
    <col min="4612" max="4612" width="10.2685185185185" style="58" customWidth="1"/>
    <col min="4613" max="4613" width="9" style="58"/>
    <col min="4614" max="4614" width="9.39814814814815" style="58" customWidth="1"/>
    <col min="4615" max="4615" width="10.1296296296296" style="58" customWidth="1"/>
    <col min="4616" max="4616" width="11.462962962963" style="58" customWidth="1"/>
    <col min="4617" max="4617" width="10.3981481481481" style="58" customWidth="1"/>
    <col min="4618" max="4864" width="9" style="58"/>
    <col min="4865" max="4865" width="5.39814814814815" style="58" customWidth="1"/>
    <col min="4866" max="4866" width="19.8703703703704" style="58" customWidth="1"/>
    <col min="4867" max="4867" width="12" style="58" customWidth="1"/>
    <col min="4868" max="4868" width="10.2685185185185" style="58" customWidth="1"/>
    <col min="4869" max="4869" width="9" style="58"/>
    <col min="4870" max="4870" width="9.39814814814815" style="58" customWidth="1"/>
    <col min="4871" max="4871" width="10.1296296296296" style="58" customWidth="1"/>
    <col min="4872" max="4872" width="11.462962962963" style="58" customWidth="1"/>
    <col min="4873" max="4873" width="10.3981481481481" style="58" customWidth="1"/>
    <col min="4874" max="5120" width="9" style="58"/>
    <col min="5121" max="5121" width="5.39814814814815" style="58" customWidth="1"/>
    <col min="5122" max="5122" width="19.8703703703704" style="58" customWidth="1"/>
    <col min="5123" max="5123" width="12" style="58" customWidth="1"/>
    <col min="5124" max="5124" width="10.2685185185185" style="58" customWidth="1"/>
    <col min="5125" max="5125" width="9" style="58"/>
    <col min="5126" max="5126" width="9.39814814814815" style="58" customWidth="1"/>
    <col min="5127" max="5127" width="10.1296296296296" style="58" customWidth="1"/>
    <col min="5128" max="5128" width="11.462962962963" style="58" customWidth="1"/>
    <col min="5129" max="5129" width="10.3981481481481" style="58" customWidth="1"/>
    <col min="5130" max="5376" width="9" style="58"/>
    <col min="5377" max="5377" width="5.39814814814815" style="58" customWidth="1"/>
    <col min="5378" max="5378" width="19.8703703703704" style="58" customWidth="1"/>
    <col min="5379" max="5379" width="12" style="58" customWidth="1"/>
    <col min="5380" max="5380" width="10.2685185185185" style="58" customWidth="1"/>
    <col min="5381" max="5381" width="9" style="58"/>
    <col min="5382" max="5382" width="9.39814814814815" style="58" customWidth="1"/>
    <col min="5383" max="5383" width="10.1296296296296" style="58" customWidth="1"/>
    <col min="5384" max="5384" width="11.462962962963" style="58" customWidth="1"/>
    <col min="5385" max="5385" width="10.3981481481481" style="58" customWidth="1"/>
    <col min="5386" max="5632" width="9" style="58"/>
    <col min="5633" max="5633" width="5.39814814814815" style="58" customWidth="1"/>
    <col min="5634" max="5634" width="19.8703703703704" style="58" customWidth="1"/>
    <col min="5635" max="5635" width="12" style="58" customWidth="1"/>
    <col min="5636" max="5636" width="10.2685185185185" style="58" customWidth="1"/>
    <col min="5637" max="5637" width="9" style="58"/>
    <col min="5638" max="5638" width="9.39814814814815" style="58" customWidth="1"/>
    <col min="5639" max="5639" width="10.1296296296296" style="58" customWidth="1"/>
    <col min="5640" max="5640" width="11.462962962963" style="58" customWidth="1"/>
    <col min="5641" max="5641" width="10.3981481481481" style="58" customWidth="1"/>
    <col min="5642" max="5888" width="9" style="58"/>
    <col min="5889" max="5889" width="5.39814814814815" style="58" customWidth="1"/>
    <col min="5890" max="5890" width="19.8703703703704" style="58" customWidth="1"/>
    <col min="5891" max="5891" width="12" style="58" customWidth="1"/>
    <col min="5892" max="5892" width="10.2685185185185" style="58" customWidth="1"/>
    <col min="5893" max="5893" width="9" style="58"/>
    <col min="5894" max="5894" width="9.39814814814815" style="58" customWidth="1"/>
    <col min="5895" max="5895" width="10.1296296296296" style="58" customWidth="1"/>
    <col min="5896" max="5896" width="11.462962962963" style="58" customWidth="1"/>
    <col min="5897" max="5897" width="10.3981481481481" style="58" customWidth="1"/>
    <col min="5898" max="6144" width="9" style="58"/>
    <col min="6145" max="6145" width="5.39814814814815" style="58" customWidth="1"/>
    <col min="6146" max="6146" width="19.8703703703704" style="58" customWidth="1"/>
    <col min="6147" max="6147" width="12" style="58" customWidth="1"/>
    <col min="6148" max="6148" width="10.2685185185185" style="58" customWidth="1"/>
    <col min="6149" max="6149" width="9" style="58"/>
    <col min="6150" max="6150" width="9.39814814814815" style="58" customWidth="1"/>
    <col min="6151" max="6151" width="10.1296296296296" style="58" customWidth="1"/>
    <col min="6152" max="6152" width="11.462962962963" style="58" customWidth="1"/>
    <col min="6153" max="6153" width="10.3981481481481" style="58" customWidth="1"/>
    <col min="6154" max="6400" width="9" style="58"/>
    <col min="6401" max="6401" width="5.39814814814815" style="58" customWidth="1"/>
    <col min="6402" max="6402" width="19.8703703703704" style="58" customWidth="1"/>
    <col min="6403" max="6403" width="12" style="58" customWidth="1"/>
    <col min="6404" max="6404" width="10.2685185185185" style="58" customWidth="1"/>
    <col min="6405" max="6405" width="9" style="58"/>
    <col min="6406" max="6406" width="9.39814814814815" style="58" customWidth="1"/>
    <col min="6407" max="6407" width="10.1296296296296" style="58" customWidth="1"/>
    <col min="6408" max="6408" width="11.462962962963" style="58" customWidth="1"/>
    <col min="6409" max="6409" width="10.3981481481481" style="58" customWidth="1"/>
    <col min="6410" max="6656" width="9" style="58"/>
    <col min="6657" max="6657" width="5.39814814814815" style="58" customWidth="1"/>
    <col min="6658" max="6658" width="19.8703703703704" style="58" customWidth="1"/>
    <col min="6659" max="6659" width="12" style="58" customWidth="1"/>
    <col min="6660" max="6660" width="10.2685185185185" style="58" customWidth="1"/>
    <col min="6661" max="6661" width="9" style="58"/>
    <col min="6662" max="6662" width="9.39814814814815" style="58" customWidth="1"/>
    <col min="6663" max="6663" width="10.1296296296296" style="58" customWidth="1"/>
    <col min="6664" max="6664" width="11.462962962963" style="58" customWidth="1"/>
    <col min="6665" max="6665" width="10.3981481481481" style="58" customWidth="1"/>
    <col min="6666" max="6912" width="9" style="58"/>
    <col min="6913" max="6913" width="5.39814814814815" style="58" customWidth="1"/>
    <col min="6914" max="6914" width="19.8703703703704" style="58" customWidth="1"/>
    <col min="6915" max="6915" width="12" style="58" customWidth="1"/>
    <col min="6916" max="6916" width="10.2685185185185" style="58" customWidth="1"/>
    <col min="6917" max="6917" width="9" style="58"/>
    <col min="6918" max="6918" width="9.39814814814815" style="58" customWidth="1"/>
    <col min="6919" max="6919" width="10.1296296296296" style="58" customWidth="1"/>
    <col min="6920" max="6920" width="11.462962962963" style="58" customWidth="1"/>
    <col min="6921" max="6921" width="10.3981481481481" style="58" customWidth="1"/>
    <col min="6922" max="7168" width="9" style="58"/>
    <col min="7169" max="7169" width="5.39814814814815" style="58" customWidth="1"/>
    <col min="7170" max="7170" width="19.8703703703704" style="58" customWidth="1"/>
    <col min="7171" max="7171" width="12" style="58" customWidth="1"/>
    <col min="7172" max="7172" width="10.2685185185185" style="58" customWidth="1"/>
    <col min="7173" max="7173" width="9" style="58"/>
    <col min="7174" max="7174" width="9.39814814814815" style="58" customWidth="1"/>
    <col min="7175" max="7175" width="10.1296296296296" style="58" customWidth="1"/>
    <col min="7176" max="7176" width="11.462962962963" style="58" customWidth="1"/>
    <col min="7177" max="7177" width="10.3981481481481" style="58" customWidth="1"/>
    <col min="7178" max="7424" width="9" style="58"/>
    <col min="7425" max="7425" width="5.39814814814815" style="58" customWidth="1"/>
    <col min="7426" max="7426" width="19.8703703703704" style="58" customWidth="1"/>
    <col min="7427" max="7427" width="12" style="58" customWidth="1"/>
    <col min="7428" max="7428" width="10.2685185185185" style="58" customWidth="1"/>
    <col min="7429" max="7429" width="9" style="58"/>
    <col min="7430" max="7430" width="9.39814814814815" style="58" customWidth="1"/>
    <col min="7431" max="7431" width="10.1296296296296" style="58" customWidth="1"/>
    <col min="7432" max="7432" width="11.462962962963" style="58" customWidth="1"/>
    <col min="7433" max="7433" width="10.3981481481481" style="58" customWidth="1"/>
    <col min="7434" max="7680" width="9" style="58"/>
    <col min="7681" max="7681" width="5.39814814814815" style="58" customWidth="1"/>
    <col min="7682" max="7682" width="19.8703703703704" style="58" customWidth="1"/>
    <col min="7683" max="7683" width="12" style="58" customWidth="1"/>
    <col min="7684" max="7684" width="10.2685185185185" style="58" customWidth="1"/>
    <col min="7685" max="7685" width="9" style="58"/>
    <col min="7686" max="7686" width="9.39814814814815" style="58" customWidth="1"/>
    <col min="7687" max="7687" width="10.1296296296296" style="58" customWidth="1"/>
    <col min="7688" max="7688" width="11.462962962963" style="58" customWidth="1"/>
    <col min="7689" max="7689" width="10.3981481481481" style="58" customWidth="1"/>
    <col min="7690" max="7936" width="9" style="58"/>
    <col min="7937" max="7937" width="5.39814814814815" style="58" customWidth="1"/>
    <col min="7938" max="7938" width="19.8703703703704" style="58" customWidth="1"/>
    <col min="7939" max="7939" width="12" style="58" customWidth="1"/>
    <col min="7940" max="7940" width="10.2685185185185" style="58" customWidth="1"/>
    <col min="7941" max="7941" width="9" style="58"/>
    <col min="7942" max="7942" width="9.39814814814815" style="58" customWidth="1"/>
    <col min="7943" max="7943" width="10.1296296296296" style="58" customWidth="1"/>
    <col min="7944" max="7944" width="11.462962962963" style="58" customWidth="1"/>
    <col min="7945" max="7945" width="10.3981481481481" style="58" customWidth="1"/>
    <col min="7946" max="8192" width="9" style="58"/>
    <col min="8193" max="8193" width="5.39814814814815" style="58" customWidth="1"/>
    <col min="8194" max="8194" width="19.8703703703704" style="58" customWidth="1"/>
    <col min="8195" max="8195" width="12" style="58" customWidth="1"/>
    <col min="8196" max="8196" width="10.2685185185185" style="58" customWidth="1"/>
    <col min="8197" max="8197" width="9" style="58"/>
    <col min="8198" max="8198" width="9.39814814814815" style="58" customWidth="1"/>
    <col min="8199" max="8199" width="10.1296296296296" style="58" customWidth="1"/>
    <col min="8200" max="8200" width="11.462962962963" style="58" customWidth="1"/>
    <col min="8201" max="8201" width="10.3981481481481" style="58" customWidth="1"/>
    <col min="8202" max="8448" width="9" style="58"/>
    <col min="8449" max="8449" width="5.39814814814815" style="58" customWidth="1"/>
    <col min="8450" max="8450" width="19.8703703703704" style="58" customWidth="1"/>
    <col min="8451" max="8451" width="12" style="58" customWidth="1"/>
    <col min="8452" max="8452" width="10.2685185185185" style="58" customWidth="1"/>
    <col min="8453" max="8453" width="9" style="58"/>
    <col min="8454" max="8454" width="9.39814814814815" style="58" customWidth="1"/>
    <col min="8455" max="8455" width="10.1296296296296" style="58" customWidth="1"/>
    <col min="8456" max="8456" width="11.462962962963" style="58" customWidth="1"/>
    <col min="8457" max="8457" width="10.3981481481481" style="58" customWidth="1"/>
    <col min="8458" max="8704" width="9" style="58"/>
    <col min="8705" max="8705" width="5.39814814814815" style="58" customWidth="1"/>
    <col min="8706" max="8706" width="19.8703703703704" style="58" customWidth="1"/>
    <col min="8707" max="8707" width="12" style="58" customWidth="1"/>
    <col min="8708" max="8708" width="10.2685185185185" style="58" customWidth="1"/>
    <col min="8709" max="8709" width="9" style="58"/>
    <col min="8710" max="8710" width="9.39814814814815" style="58" customWidth="1"/>
    <col min="8711" max="8711" width="10.1296296296296" style="58" customWidth="1"/>
    <col min="8712" max="8712" width="11.462962962963" style="58" customWidth="1"/>
    <col min="8713" max="8713" width="10.3981481481481" style="58" customWidth="1"/>
    <col min="8714" max="8960" width="9" style="58"/>
    <col min="8961" max="8961" width="5.39814814814815" style="58" customWidth="1"/>
    <col min="8962" max="8962" width="19.8703703703704" style="58" customWidth="1"/>
    <col min="8963" max="8963" width="12" style="58" customWidth="1"/>
    <col min="8964" max="8964" width="10.2685185185185" style="58" customWidth="1"/>
    <col min="8965" max="8965" width="9" style="58"/>
    <col min="8966" max="8966" width="9.39814814814815" style="58" customWidth="1"/>
    <col min="8967" max="8967" width="10.1296296296296" style="58" customWidth="1"/>
    <col min="8968" max="8968" width="11.462962962963" style="58" customWidth="1"/>
    <col min="8969" max="8969" width="10.3981481481481" style="58" customWidth="1"/>
    <col min="8970" max="9216" width="9" style="58"/>
    <col min="9217" max="9217" width="5.39814814814815" style="58" customWidth="1"/>
    <col min="9218" max="9218" width="19.8703703703704" style="58" customWidth="1"/>
    <col min="9219" max="9219" width="12" style="58" customWidth="1"/>
    <col min="9220" max="9220" width="10.2685185185185" style="58" customWidth="1"/>
    <col min="9221" max="9221" width="9" style="58"/>
    <col min="9222" max="9222" width="9.39814814814815" style="58" customWidth="1"/>
    <col min="9223" max="9223" width="10.1296296296296" style="58" customWidth="1"/>
    <col min="9224" max="9224" width="11.462962962963" style="58" customWidth="1"/>
    <col min="9225" max="9225" width="10.3981481481481" style="58" customWidth="1"/>
    <col min="9226" max="9472" width="9" style="58"/>
    <col min="9473" max="9473" width="5.39814814814815" style="58" customWidth="1"/>
    <col min="9474" max="9474" width="19.8703703703704" style="58" customWidth="1"/>
    <col min="9475" max="9475" width="12" style="58" customWidth="1"/>
    <col min="9476" max="9476" width="10.2685185185185" style="58" customWidth="1"/>
    <col min="9477" max="9477" width="9" style="58"/>
    <col min="9478" max="9478" width="9.39814814814815" style="58" customWidth="1"/>
    <col min="9479" max="9479" width="10.1296296296296" style="58" customWidth="1"/>
    <col min="9480" max="9480" width="11.462962962963" style="58" customWidth="1"/>
    <col min="9481" max="9481" width="10.3981481481481" style="58" customWidth="1"/>
    <col min="9482" max="9728" width="9" style="58"/>
    <col min="9729" max="9729" width="5.39814814814815" style="58" customWidth="1"/>
    <col min="9730" max="9730" width="19.8703703703704" style="58" customWidth="1"/>
    <col min="9731" max="9731" width="12" style="58" customWidth="1"/>
    <col min="9732" max="9732" width="10.2685185185185" style="58" customWidth="1"/>
    <col min="9733" max="9733" width="9" style="58"/>
    <col min="9734" max="9734" width="9.39814814814815" style="58" customWidth="1"/>
    <col min="9735" max="9735" width="10.1296296296296" style="58" customWidth="1"/>
    <col min="9736" max="9736" width="11.462962962963" style="58" customWidth="1"/>
    <col min="9737" max="9737" width="10.3981481481481" style="58" customWidth="1"/>
    <col min="9738" max="9984" width="9" style="58"/>
    <col min="9985" max="9985" width="5.39814814814815" style="58" customWidth="1"/>
    <col min="9986" max="9986" width="19.8703703703704" style="58" customWidth="1"/>
    <col min="9987" max="9987" width="12" style="58" customWidth="1"/>
    <col min="9988" max="9988" width="10.2685185185185" style="58" customWidth="1"/>
    <col min="9989" max="9989" width="9" style="58"/>
    <col min="9990" max="9990" width="9.39814814814815" style="58" customWidth="1"/>
    <col min="9991" max="9991" width="10.1296296296296" style="58" customWidth="1"/>
    <col min="9992" max="9992" width="11.462962962963" style="58" customWidth="1"/>
    <col min="9993" max="9993" width="10.3981481481481" style="58" customWidth="1"/>
    <col min="9994" max="10240" width="9" style="58"/>
    <col min="10241" max="10241" width="5.39814814814815" style="58" customWidth="1"/>
    <col min="10242" max="10242" width="19.8703703703704" style="58" customWidth="1"/>
    <col min="10243" max="10243" width="12" style="58" customWidth="1"/>
    <col min="10244" max="10244" width="10.2685185185185" style="58" customWidth="1"/>
    <col min="10245" max="10245" width="9" style="58"/>
    <col min="10246" max="10246" width="9.39814814814815" style="58" customWidth="1"/>
    <col min="10247" max="10247" width="10.1296296296296" style="58" customWidth="1"/>
    <col min="10248" max="10248" width="11.462962962963" style="58" customWidth="1"/>
    <col min="10249" max="10249" width="10.3981481481481" style="58" customWidth="1"/>
    <col min="10250" max="10496" width="9" style="58"/>
    <col min="10497" max="10497" width="5.39814814814815" style="58" customWidth="1"/>
    <col min="10498" max="10498" width="19.8703703703704" style="58" customWidth="1"/>
    <col min="10499" max="10499" width="12" style="58" customWidth="1"/>
    <col min="10500" max="10500" width="10.2685185185185" style="58" customWidth="1"/>
    <col min="10501" max="10501" width="9" style="58"/>
    <col min="10502" max="10502" width="9.39814814814815" style="58" customWidth="1"/>
    <col min="10503" max="10503" width="10.1296296296296" style="58" customWidth="1"/>
    <col min="10504" max="10504" width="11.462962962963" style="58" customWidth="1"/>
    <col min="10505" max="10505" width="10.3981481481481" style="58" customWidth="1"/>
    <col min="10506" max="10752" width="9" style="58"/>
    <col min="10753" max="10753" width="5.39814814814815" style="58" customWidth="1"/>
    <col min="10754" max="10754" width="19.8703703703704" style="58" customWidth="1"/>
    <col min="10755" max="10755" width="12" style="58" customWidth="1"/>
    <col min="10756" max="10756" width="10.2685185185185" style="58" customWidth="1"/>
    <col min="10757" max="10757" width="9" style="58"/>
    <col min="10758" max="10758" width="9.39814814814815" style="58" customWidth="1"/>
    <col min="10759" max="10759" width="10.1296296296296" style="58" customWidth="1"/>
    <col min="10760" max="10760" width="11.462962962963" style="58" customWidth="1"/>
    <col min="10761" max="10761" width="10.3981481481481" style="58" customWidth="1"/>
    <col min="10762" max="11008" width="9" style="58"/>
    <col min="11009" max="11009" width="5.39814814814815" style="58" customWidth="1"/>
    <col min="11010" max="11010" width="19.8703703703704" style="58" customWidth="1"/>
    <col min="11011" max="11011" width="12" style="58" customWidth="1"/>
    <col min="11012" max="11012" width="10.2685185185185" style="58" customWidth="1"/>
    <col min="11013" max="11013" width="9" style="58"/>
    <col min="11014" max="11014" width="9.39814814814815" style="58" customWidth="1"/>
    <col min="11015" max="11015" width="10.1296296296296" style="58" customWidth="1"/>
    <col min="11016" max="11016" width="11.462962962963" style="58" customWidth="1"/>
    <col min="11017" max="11017" width="10.3981481481481" style="58" customWidth="1"/>
    <col min="11018" max="11264" width="9" style="58"/>
    <col min="11265" max="11265" width="5.39814814814815" style="58" customWidth="1"/>
    <col min="11266" max="11266" width="19.8703703703704" style="58" customWidth="1"/>
    <col min="11267" max="11267" width="12" style="58" customWidth="1"/>
    <col min="11268" max="11268" width="10.2685185185185" style="58" customWidth="1"/>
    <col min="11269" max="11269" width="9" style="58"/>
    <col min="11270" max="11270" width="9.39814814814815" style="58" customWidth="1"/>
    <col min="11271" max="11271" width="10.1296296296296" style="58" customWidth="1"/>
    <col min="11272" max="11272" width="11.462962962963" style="58" customWidth="1"/>
    <col min="11273" max="11273" width="10.3981481481481" style="58" customWidth="1"/>
    <col min="11274" max="11520" width="9" style="58"/>
    <col min="11521" max="11521" width="5.39814814814815" style="58" customWidth="1"/>
    <col min="11522" max="11522" width="19.8703703703704" style="58" customWidth="1"/>
    <col min="11523" max="11523" width="12" style="58" customWidth="1"/>
    <col min="11524" max="11524" width="10.2685185185185" style="58" customWidth="1"/>
    <col min="11525" max="11525" width="9" style="58"/>
    <col min="11526" max="11526" width="9.39814814814815" style="58" customWidth="1"/>
    <col min="11527" max="11527" width="10.1296296296296" style="58" customWidth="1"/>
    <col min="11528" max="11528" width="11.462962962963" style="58" customWidth="1"/>
    <col min="11529" max="11529" width="10.3981481481481" style="58" customWidth="1"/>
    <col min="11530" max="11776" width="9" style="58"/>
    <col min="11777" max="11777" width="5.39814814814815" style="58" customWidth="1"/>
    <col min="11778" max="11778" width="19.8703703703704" style="58" customWidth="1"/>
    <col min="11779" max="11779" width="12" style="58" customWidth="1"/>
    <col min="11780" max="11780" width="10.2685185185185" style="58" customWidth="1"/>
    <col min="11781" max="11781" width="9" style="58"/>
    <col min="11782" max="11782" width="9.39814814814815" style="58" customWidth="1"/>
    <col min="11783" max="11783" width="10.1296296296296" style="58" customWidth="1"/>
    <col min="11784" max="11784" width="11.462962962963" style="58" customWidth="1"/>
    <col min="11785" max="11785" width="10.3981481481481" style="58" customWidth="1"/>
    <col min="11786" max="12032" width="9" style="58"/>
    <col min="12033" max="12033" width="5.39814814814815" style="58" customWidth="1"/>
    <col min="12034" max="12034" width="19.8703703703704" style="58" customWidth="1"/>
    <col min="12035" max="12035" width="12" style="58" customWidth="1"/>
    <col min="12036" max="12036" width="10.2685185185185" style="58" customWidth="1"/>
    <col min="12037" max="12037" width="9" style="58"/>
    <col min="12038" max="12038" width="9.39814814814815" style="58" customWidth="1"/>
    <col min="12039" max="12039" width="10.1296296296296" style="58" customWidth="1"/>
    <col min="12040" max="12040" width="11.462962962963" style="58" customWidth="1"/>
    <col min="12041" max="12041" width="10.3981481481481" style="58" customWidth="1"/>
    <col min="12042" max="12288" width="9" style="58"/>
    <col min="12289" max="12289" width="5.39814814814815" style="58" customWidth="1"/>
    <col min="12290" max="12290" width="19.8703703703704" style="58" customWidth="1"/>
    <col min="12291" max="12291" width="12" style="58" customWidth="1"/>
    <col min="12292" max="12292" width="10.2685185185185" style="58" customWidth="1"/>
    <col min="12293" max="12293" width="9" style="58"/>
    <col min="12294" max="12294" width="9.39814814814815" style="58" customWidth="1"/>
    <col min="12295" max="12295" width="10.1296296296296" style="58" customWidth="1"/>
    <col min="12296" max="12296" width="11.462962962963" style="58" customWidth="1"/>
    <col min="12297" max="12297" width="10.3981481481481" style="58" customWidth="1"/>
    <col min="12298" max="12544" width="9" style="58"/>
    <col min="12545" max="12545" width="5.39814814814815" style="58" customWidth="1"/>
    <col min="12546" max="12546" width="19.8703703703704" style="58" customWidth="1"/>
    <col min="12547" max="12547" width="12" style="58" customWidth="1"/>
    <col min="12548" max="12548" width="10.2685185185185" style="58" customWidth="1"/>
    <col min="12549" max="12549" width="9" style="58"/>
    <col min="12550" max="12550" width="9.39814814814815" style="58" customWidth="1"/>
    <col min="12551" max="12551" width="10.1296296296296" style="58" customWidth="1"/>
    <col min="12552" max="12552" width="11.462962962963" style="58" customWidth="1"/>
    <col min="12553" max="12553" width="10.3981481481481" style="58" customWidth="1"/>
    <col min="12554" max="12800" width="9" style="58"/>
    <col min="12801" max="12801" width="5.39814814814815" style="58" customWidth="1"/>
    <col min="12802" max="12802" width="19.8703703703704" style="58" customWidth="1"/>
    <col min="12803" max="12803" width="12" style="58" customWidth="1"/>
    <col min="12804" max="12804" width="10.2685185185185" style="58" customWidth="1"/>
    <col min="12805" max="12805" width="9" style="58"/>
    <col min="12806" max="12806" width="9.39814814814815" style="58" customWidth="1"/>
    <col min="12807" max="12807" width="10.1296296296296" style="58" customWidth="1"/>
    <col min="12808" max="12808" width="11.462962962963" style="58" customWidth="1"/>
    <col min="12809" max="12809" width="10.3981481481481" style="58" customWidth="1"/>
    <col min="12810" max="13056" width="9" style="58"/>
    <col min="13057" max="13057" width="5.39814814814815" style="58" customWidth="1"/>
    <col min="13058" max="13058" width="19.8703703703704" style="58" customWidth="1"/>
    <col min="13059" max="13059" width="12" style="58" customWidth="1"/>
    <col min="13060" max="13060" width="10.2685185185185" style="58" customWidth="1"/>
    <col min="13061" max="13061" width="9" style="58"/>
    <col min="13062" max="13062" width="9.39814814814815" style="58" customWidth="1"/>
    <col min="13063" max="13063" width="10.1296296296296" style="58" customWidth="1"/>
    <col min="13064" max="13064" width="11.462962962963" style="58" customWidth="1"/>
    <col min="13065" max="13065" width="10.3981481481481" style="58" customWidth="1"/>
    <col min="13066" max="13312" width="9" style="58"/>
    <col min="13313" max="13313" width="5.39814814814815" style="58" customWidth="1"/>
    <col min="13314" max="13314" width="19.8703703703704" style="58" customWidth="1"/>
    <col min="13315" max="13315" width="12" style="58" customWidth="1"/>
    <col min="13316" max="13316" width="10.2685185185185" style="58" customWidth="1"/>
    <col min="13317" max="13317" width="9" style="58"/>
    <col min="13318" max="13318" width="9.39814814814815" style="58" customWidth="1"/>
    <col min="13319" max="13319" width="10.1296296296296" style="58" customWidth="1"/>
    <col min="13320" max="13320" width="11.462962962963" style="58" customWidth="1"/>
    <col min="13321" max="13321" width="10.3981481481481" style="58" customWidth="1"/>
    <col min="13322" max="13568" width="9" style="58"/>
    <col min="13569" max="13569" width="5.39814814814815" style="58" customWidth="1"/>
    <col min="13570" max="13570" width="19.8703703703704" style="58" customWidth="1"/>
    <col min="13571" max="13571" width="12" style="58" customWidth="1"/>
    <col min="13572" max="13572" width="10.2685185185185" style="58" customWidth="1"/>
    <col min="13573" max="13573" width="9" style="58"/>
    <col min="13574" max="13574" width="9.39814814814815" style="58" customWidth="1"/>
    <col min="13575" max="13575" width="10.1296296296296" style="58" customWidth="1"/>
    <col min="13576" max="13576" width="11.462962962963" style="58" customWidth="1"/>
    <col min="13577" max="13577" width="10.3981481481481" style="58" customWidth="1"/>
    <col min="13578" max="13824" width="9" style="58"/>
    <col min="13825" max="13825" width="5.39814814814815" style="58" customWidth="1"/>
    <col min="13826" max="13826" width="19.8703703703704" style="58" customWidth="1"/>
    <col min="13827" max="13827" width="12" style="58" customWidth="1"/>
    <col min="13828" max="13828" width="10.2685185185185" style="58" customWidth="1"/>
    <col min="13829" max="13829" width="9" style="58"/>
    <col min="13830" max="13830" width="9.39814814814815" style="58" customWidth="1"/>
    <col min="13831" max="13831" width="10.1296296296296" style="58" customWidth="1"/>
    <col min="13832" max="13832" width="11.462962962963" style="58" customWidth="1"/>
    <col min="13833" max="13833" width="10.3981481481481" style="58" customWidth="1"/>
    <col min="13834" max="14080" width="9" style="58"/>
    <col min="14081" max="14081" width="5.39814814814815" style="58" customWidth="1"/>
    <col min="14082" max="14082" width="19.8703703703704" style="58" customWidth="1"/>
    <col min="14083" max="14083" width="12" style="58" customWidth="1"/>
    <col min="14084" max="14084" width="10.2685185185185" style="58" customWidth="1"/>
    <col min="14085" max="14085" width="9" style="58"/>
    <col min="14086" max="14086" width="9.39814814814815" style="58" customWidth="1"/>
    <col min="14087" max="14087" width="10.1296296296296" style="58" customWidth="1"/>
    <col min="14088" max="14088" width="11.462962962963" style="58" customWidth="1"/>
    <col min="14089" max="14089" width="10.3981481481481" style="58" customWidth="1"/>
    <col min="14090" max="14336" width="9" style="58"/>
    <col min="14337" max="14337" width="5.39814814814815" style="58" customWidth="1"/>
    <col min="14338" max="14338" width="19.8703703703704" style="58" customWidth="1"/>
    <col min="14339" max="14339" width="12" style="58" customWidth="1"/>
    <col min="14340" max="14340" width="10.2685185185185" style="58" customWidth="1"/>
    <col min="14341" max="14341" width="9" style="58"/>
    <col min="14342" max="14342" width="9.39814814814815" style="58" customWidth="1"/>
    <col min="14343" max="14343" width="10.1296296296296" style="58" customWidth="1"/>
    <col min="14344" max="14344" width="11.462962962963" style="58" customWidth="1"/>
    <col min="14345" max="14345" width="10.3981481481481" style="58" customWidth="1"/>
    <col min="14346" max="14592" width="9" style="58"/>
    <col min="14593" max="14593" width="5.39814814814815" style="58" customWidth="1"/>
    <col min="14594" max="14594" width="19.8703703703704" style="58" customWidth="1"/>
    <col min="14595" max="14595" width="12" style="58" customWidth="1"/>
    <col min="14596" max="14596" width="10.2685185185185" style="58" customWidth="1"/>
    <col min="14597" max="14597" width="9" style="58"/>
    <col min="14598" max="14598" width="9.39814814814815" style="58" customWidth="1"/>
    <col min="14599" max="14599" width="10.1296296296296" style="58" customWidth="1"/>
    <col min="14600" max="14600" width="11.462962962963" style="58" customWidth="1"/>
    <col min="14601" max="14601" width="10.3981481481481" style="58" customWidth="1"/>
    <col min="14602" max="14848" width="9" style="58"/>
    <col min="14849" max="14849" width="5.39814814814815" style="58" customWidth="1"/>
    <col min="14850" max="14850" width="19.8703703703704" style="58" customWidth="1"/>
    <col min="14851" max="14851" width="12" style="58" customWidth="1"/>
    <col min="14852" max="14852" width="10.2685185185185" style="58" customWidth="1"/>
    <col min="14853" max="14853" width="9" style="58"/>
    <col min="14854" max="14854" width="9.39814814814815" style="58" customWidth="1"/>
    <col min="14855" max="14855" width="10.1296296296296" style="58" customWidth="1"/>
    <col min="14856" max="14856" width="11.462962962963" style="58" customWidth="1"/>
    <col min="14857" max="14857" width="10.3981481481481" style="58" customWidth="1"/>
    <col min="14858" max="15104" width="9" style="58"/>
    <col min="15105" max="15105" width="5.39814814814815" style="58" customWidth="1"/>
    <col min="15106" max="15106" width="19.8703703703704" style="58" customWidth="1"/>
    <col min="15107" max="15107" width="12" style="58" customWidth="1"/>
    <col min="15108" max="15108" width="10.2685185185185" style="58" customWidth="1"/>
    <col min="15109" max="15109" width="9" style="58"/>
    <col min="15110" max="15110" width="9.39814814814815" style="58" customWidth="1"/>
    <col min="15111" max="15111" width="10.1296296296296" style="58" customWidth="1"/>
    <col min="15112" max="15112" width="11.462962962963" style="58" customWidth="1"/>
    <col min="15113" max="15113" width="10.3981481481481" style="58" customWidth="1"/>
    <col min="15114" max="15360" width="9" style="58"/>
    <col min="15361" max="15361" width="5.39814814814815" style="58" customWidth="1"/>
    <col min="15362" max="15362" width="19.8703703703704" style="58" customWidth="1"/>
    <col min="15363" max="15363" width="12" style="58" customWidth="1"/>
    <col min="15364" max="15364" width="10.2685185185185" style="58" customWidth="1"/>
    <col min="15365" max="15365" width="9" style="58"/>
    <col min="15366" max="15366" width="9.39814814814815" style="58" customWidth="1"/>
    <col min="15367" max="15367" width="10.1296296296296" style="58" customWidth="1"/>
    <col min="15368" max="15368" width="11.462962962963" style="58" customWidth="1"/>
    <col min="15369" max="15369" width="10.3981481481481" style="58" customWidth="1"/>
    <col min="15370" max="15616" width="9" style="58"/>
    <col min="15617" max="15617" width="5.39814814814815" style="58" customWidth="1"/>
    <col min="15618" max="15618" width="19.8703703703704" style="58" customWidth="1"/>
    <col min="15619" max="15619" width="12" style="58" customWidth="1"/>
    <col min="15620" max="15620" width="10.2685185185185" style="58" customWidth="1"/>
    <col min="15621" max="15621" width="9" style="58"/>
    <col min="15622" max="15622" width="9.39814814814815" style="58" customWidth="1"/>
    <col min="15623" max="15623" width="10.1296296296296" style="58" customWidth="1"/>
    <col min="15624" max="15624" width="11.462962962963" style="58" customWidth="1"/>
    <col min="15625" max="15625" width="10.3981481481481" style="58" customWidth="1"/>
    <col min="15626" max="15872" width="9" style="58"/>
    <col min="15873" max="15873" width="5.39814814814815" style="58" customWidth="1"/>
    <col min="15874" max="15874" width="19.8703703703704" style="58" customWidth="1"/>
    <col min="15875" max="15875" width="12" style="58" customWidth="1"/>
    <col min="15876" max="15876" width="10.2685185185185" style="58" customWidth="1"/>
    <col min="15877" max="15877" width="9" style="58"/>
    <col min="15878" max="15878" width="9.39814814814815" style="58" customWidth="1"/>
    <col min="15879" max="15879" width="10.1296296296296" style="58" customWidth="1"/>
    <col min="15880" max="15880" width="11.462962962963" style="58" customWidth="1"/>
    <col min="15881" max="15881" width="10.3981481481481" style="58" customWidth="1"/>
    <col min="15882" max="16128" width="9" style="58"/>
    <col min="16129" max="16129" width="5.39814814814815" style="58" customWidth="1"/>
    <col min="16130" max="16130" width="19.8703703703704" style="58" customWidth="1"/>
    <col min="16131" max="16131" width="12" style="58" customWidth="1"/>
    <col min="16132" max="16132" width="10.2685185185185" style="58" customWidth="1"/>
    <col min="16133" max="16133" width="9" style="58"/>
    <col min="16134" max="16134" width="9.39814814814815" style="58" customWidth="1"/>
    <col min="16135" max="16135" width="10.1296296296296" style="58" customWidth="1"/>
    <col min="16136" max="16136" width="11.462962962963" style="58" customWidth="1"/>
    <col min="16137" max="16137" width="10.3981481481481" style="58" customWidth="1"/>
    <col min="16138" max="16384" width="9" style="58"/>
  </cols>
  <sheetData>
    <row r="1" ht="35.45" customHeight="1" spans="1:9">
      <c r="A1" s="62" t="s">
        <v>1293</v>
      </c>
      <c r="B1" s="62"/>
      <c r="C1" s="62"/>
      <c r="D1" s="62"/>
      <c r="E1" s="62"/>
      <c r="F1" s="62"/>
      <c r="G1" s="62"/>
      <c r="H1" s="62"/>
      <c r="I1" s="62"/>
    </row>
    <row r="2" ht="16.05" customHeight="1" spans="1:9">
      <c r="A2" s="65" t="s">
        <v>1294</v>
      </c>
      <c r="B2" s="65"/>
      <c r="C2" s="65"/>
      <c r="D2" s="65"/>
      <c r="E2" s="65"/>
      <c r="F2" s="65"/>
      <c r="G2" s="65"/>
      <c r="H2" s="65"/>
      <c r="I2" s="65"/>
    </row>
    <row r="3" ht="46.8" spans="1:9">
      <c r="A3" s="253" t="s">
        <v>1295</v>
      </c>
      <c r="B3" s="254"/>
      <c r="C3" s="254"/>
      <c r="D3" s="254"/>
      <c r="E3" s="254"/>
      <c r="F3" s="254"/>
      <c r="G3" s="254"/>
      <c r="H3" s="255" t="s">
        <v>1296</v>
      </c>
      <c r="I3" s="192" t="s">
        <v>4</v>
      </c>
    </row>
    <row r="4" ht="31.2" spans="1:9">
      <c r="A4" s="72" t="s">
        <v>5</v>
      </c>
      <c r="B4" s="193" t="s">
        <v>6</v>
      </c>
      <c r="C4" s="74" t="s">
        <v>15</v>
      </c>
      <c r="D4" s="74"/>
      <c r="E4" s="74"/>
      <c r="F4" s="74"/>
      <c r="G4" s="74"/>
      <c r="H4" s="69"/>
      <c r="I4" s="75"/>
    </row>
    <row r="5" spans="1:9">
      <c r="A5" s="75"/>
      <c r="B5" s="196" t="s">
        <v>16</v>
      </c>
      <c r="C5" s="74" t="s">
        <v>17</v>
      </c>
      <c r="D5" s="74" t="s">
        <v>18</v>
      </c>
      <c r="E5" s="74" t="s">
        <v>19</v>
      </c>
      <c r="F5" s="74" t="s">
        <v>20</v>
      </c>
      <c r="G5" s="74" t="s">
        <v>21</v>
      </c>
      <c r="H5" s="69"/>
      <c r="I5" s="75"/>
    </row>
    <row r="6" spans="1:9">
      <c r="A6" s="75">
        <v>1</v>
      </c>
      <c r="B6" s="208" t="s">
        <v>89</v>
      </c>
      <c r="C6" s="199"/>
      <c r="D6" s="199"/>
      <c r="E6" s="199" t="s">
        <v>680</v>
      </c>
      <c r="F6" s="199" t="s">
        <v>679</v>
      </c>
      <c r="G6" s="199" t="s">
        <v>708</v>
      </c>
      <c r="H6" s="69"/>
      <c r="I6" s="75"/>
    </row>
    <row r="7" spans="1:9">
      <c r="A7" s="75"/>
      <c r="B7" s="193" t="s">
        <v>6</v>
      </c>
      <c r="C7" s="74" t="s">
        <v>24</v>
      </c>
      <c r="D7" s="74"/>
      <c r="E7" s="74"/>
      <c r="F7" s="74"/>
      <c r="G7" s="74"/>
      <c r="H7" s="69"/>
      <c r="I7" s="75"/>
    </row>
    <row r="8" spans="1:9">
      <c r="A8" s="75"/>
      <c r="B8" s="196" t="s">
        <v>16</v>
      </c>
      <c r="C8" s="74" t="s">
        <v>17</v>
      </c>
      <c r="D8" s="74" t="s">
        <v>18</v>
      </c>
      <c r="E8" s="74" t="s">
        <v>19</v>
      </c>
      <c r="F8" s="74" t="s">
        <v>20</v>
      </c>
      <c r="G8" s="74" t="s">
        <v>21</v>
      </c>
      <c r="H8" s="69"/>
      <c r="I8" s="75"/>
    </row>
    <row r="9" spans="1:9">
      <c r="A9" s="75">
        <v>2</v>
      </c>
      <c r="B9" s="200" t="s">
        <v>61</v>
      </c>
      <c r="C9" s="199" t="s">
        <v>683</v>
      </c>
      <c r="D9" s="199"/>
      <c r="E9" s="199"/>
      <c r="F9" s="199"/>
      <c r="G9" s="199"/>
      <c r="H9" s="69"/>
      <c r="I9" s="75"/>
    </row>
    <row r="10" spans="1:9">
      <c r="A10" s="75">
        <v>3</v>
      </c>
      <c r="B10" s="200" t="s">
        <v>107</v>
      </c>
      <c r="C10" s="199" t="s">
        <v>683</v>
      </c>
      <c r="D10" s="199"/>
      <c r="E10" s="199"/>
      <c r="F10" s="199"/>
      <c r="G10" s="199"/>
      <c r="H10" s="69"/>
      <c r="I10" s="75"/>
    </row>
    <row r="11" spans="1:9">
      <c r="A11" s="75"/>
      <c r="B11" s="193" t="s">
        <v>6</v>
      </c>
      <c r="C11" s="74" t="s">
        <v>30</v>
      </c>
      <c r="D11" s="74"/>
      <c r="E11" s="74"/>
      <c r="F11" s="74"/>
      <c r="G11" s="75"/>
      <c r="H11" s="69"/>
      <c r="I11" s="75"/>
    </row>
    <row r="12" spans="1:9">
      <c r="A12" s="75"/>
      <c r="B12" s="196" t="s">
        <v>8</v>
      </c>
      <c r="C12" s="74">
        <v>100</v>
      </c>
      <c r="D12" s="74">
        <v>200</v>
      </c>
      <c r="E12" s="74">
        <v>300</v>
      </c>
      <c r="F12" s="74" t="s">
        <v>31</v>
      </c>
      <c r="G12" s="75"/>
      <c r="H12" s="69"/>
      <c r="I12" s="75"/>
    </row>
    <row r="13" spans="1:9">
      <c r="A13" s="75">
        <v>4</v>
      </c>
      <c r="B13" s="200" t="s">
        <v>436</v>
      </c>
      <c r="C13" s="199"/>
      <c r="D13" s="199"/>
      <c r="E13" s="199" t="s">
        <v>682</v>
      </c>
      <c r="F13" s="199"/>
      <c r="G13" s="75"/>
      <c r="H13" s="69"/>
      <c r="I13" s="75"/>
    </row>
    <row r="14" spans="1:9">
      <c r="A14" s="75">
        <v>5</v>
      </c>
      <c r="B14" s="200" t="s">
        <v>32</v>
      </c>
      <c r="C14" s="199"/>
      <c r="D14" s="199" t="s">
        <v>680</v>
      </c>
      <c r="E14" s="199"/>
      <c r="F14" s="199" t="s">
        <v>683</v>
      </c>
      <c r="G14" s="75"/>
      <c r="H14" s="69"/>
      <c r="I14" s="75"/>
    </row>
    <row r="15" spans="1:9">
      <c r="A15" s="75"/>
      <c r="B15" s="193" t="s">
        <v>6</v>
      </c>
      <c r="C15" s="74" t="s">
        <v>35</v>
      </c>
      <c r="D15" s="74"/>
      <c r="E15" s="74"/>
      <c r="F15" s="74"/>
      <c r="G15" s="75"/>
      <c r="H15" s="69"/>
      <c r="I15" s="75"/>
    </row>
    <row r="16" spans="1:9">
      <c r="A16" s="75"/>
      <c r="B16" s="196" t="s">
        <v>8</v>
      </c>
      <c r="C16" s="74">
        <v>100</v>
      </c>
      <c r="D16" s="74">
        <v>200</v>
      </c>
      <c r="E16" s="74">
        <v>300</v>
      </c>
      <c r="F16" s="74" t="s">
        <v>31</v>
      </c>
      <c r="G16" s="75"/>
      <c r="H16" s="69"/>
      <c r="I16" s="75"/>
    </row>
    <row r="17" spans="1:9">
      <c r="A17" s="75">
        <v>6</v>
      </c>
      <c r="B17" s="200" t="s">
        <v>68</v>
      </c>
      <c r="C17" s="199"/>
      <c r="D17" s="199"/>
      <c r="E17" s="199"/>
      <c r="F17" s="199" t="s">
        <v>679</v>
      </c>
      <c r="G17" s="75"/>
      <c r="H17" s="69"/>
      <c r="I17" s="75"/>
    </row>
    <row r="18" spans="1:9">
      <c r="A18" s="75">
        <v>7</v>
      </c>
      <c r="B18" s="200" t="s">
        <v>141</v>
      </c>
      <c r="C18" s="199"/>
      <c r="D18" s="199"/>
      <c r="E18" s="199" t="s">
        <v>680</v>
      </c>
      <c r="F18" s="199"/>
      <c r="G18" s="75"/>
      <c r="H18" s="69"/>
      <c r="I18" s="75"/>
    </row>
    <row r="19" spans="1:9">
      <c r="A19" s="75"/>
      <c r="B19" s="95" t="s">
        <v>6</v>
      </c>
      <c r="C19" s="80" t="s">
        <v>7</v>
      </c>
      <c r="D19" s="80"/>
      <c r="E19" s="80"/>
      <c r="F19" s="75"/>
      <c r="G19" s="75"/>
      <c r="H19" s="69"/>
      <c r="I19" s="75"/>
    </row>
    <row r="20" spans="1:9">
      <c r="A20" s="75"/>
      <c r="B20" s="95"/>
      <c r="C20" s="80"/>
      <c r="D20" s="80"/>
      <c r="E20" s="80"/>
      <c r="F20" s="75"/>
      <c r="G20" s="75"/>
      <c r="H20" s="69"/>
      <c r="I20" s="75"/>
    </row>
    <row r="21" spans="1:9">
      <c r="A21" s="75"/>
      <c r="B21" s="96" t="s">
        <v>8</v>
      </c>
      <c r="C21" s="97" t="s">
        <v>9</v>
      </c>
      <c r="D21" s="97" t="s">
        <v>10</v>
      </c>
      <c r="E21" s="97" t="s">
        <v>11</v>
      </c>
      <c r="F21" s="75"/>
      <c r="G21" s="75"/>
      <c r="H21" s="69"/>
      <c r="I21" s="75"/>
    </row>
    <row r="22" spans="1:9">
      <c r="A22" s="75">
        <v>8</v>
      </c>
      <c r="B22" s="197" t="s">
        <v>91</v>
      </c>
      <c r="C22" s="87" t="s">
        <v>1297</v>
      </c>
      <c r="D22" s="87" t="s">
        <v>1298</v>
      </c>
      <c r="E22" s="87"/>
      <c r="F22" s="75"/>
      <c r="G22" s="75"/>
      <c r="H22" s="69"/>
      <c r="I22" s="75"/>
    </row>
    <row r="23" spans="1:9">
      <c r="A23" s="75">
        <v>9</v>
      </c>
      <c r="B23" s="197" t="s">
        <v>1299</v>
      </c>
      <c r="C23" s="87" t="s">
        <v>1300</v>
      </c>
      <c r="D23" s="87"/>
      <c r="E23" s="87"/>
      <c r="F23" s="75"/>
      <c r="G23" s="75"/>
      <c r="H23" s="69"/>
      <c r="I23" s="75"/>
    </row>
    <row r="24" spans="1:9">
      <c r="A24" s="75">
        <v>10</v>
      </c>
      <c r="B24" s="197" t="s">
        <v>38</v>
      </c>
      <c r="C24" s="87">
        <v>195.3</v>
      </c>
      <c r="D24" s="87"/>
      <c r="E24" s="87"/>
      <c r="F24" s="75"/>
      <c r="G24" s="75"/>
      <c r="H24" s="69"/>
      <c r="I24" s="75"/>
    </row>
    <row r="25" ht="17.45" customHeight="1" spans="1:9">
      <c r="A25" s="75">
        <v>11</v>
      </c>
      <c r="B25" s="197" t="s">
        <v>81</v>
      </c>
      <c r="C25" s="87">
        <v>284.8</v>
      </c>
      <c r="D25" s="87"/>
      <c r="E25" s="87"/>
      <c r="F25" s="75"/>
      <c r="G25" s="75"/>
      <c r="H25" s="69"/>
      <c r="I25" s="75"/>
    </row>
    <row r="26" spans="1:9">
      <c r="A26" s="75">
        <v>12</v>
      </c>
      <c r="B26" s="197" t="s">
        <v>92</v>
      </c>
      <c r="C26" s="87" t="s">
        <v>687</v>
      </c>
      <c r="D26" s="87"/>
      <c r="E26" s="87"/>
      <c r="F26" s="75"/>
      <c r="G26" s="75"/>
      <c r="H26" s="69"/>
      <c r="I26" s="75"/>
    </row>
    <row r="27" spans="1:9">
      <c r="A27" s="75">
        <v>13</v>
      </c>
      <c r="B27" s="197" t="s">
        <v>115</v>
      </c>
      <c r="C27" s="87" t="s">
        <v>1301</v>
      </c>
      <c r="D27" s="87"/>
      <c r="E27" s="87"/>
      <c r="F27" s="75"/>
      <c r="G27" s="75"/>
      <c r="H27" s="69"/>
      <c r="I27" s="75"/>
    </row>
    <row r="28" spans="1:9">
      <c r="A28" s="75">
        <v>14</v>
      </c>
      <c r="B28" s="197" t="s">
        <v>1302</v>
      </c>
      <c r="C28" s="87" t="s">
        <v>1029</v>
      </c>
      <c r="D28" s="87"/>
      <c r="E28" s="87"/>
      <c r="F28" s="75"/>
      <c r="G28" s="75"/>
      <c r="H28" s="69"/>
      <c r="I28" s="75"/>
    </row>
    <row r="29" spans="1:9">
      <c r="A29" s="75">
        <v>15</v>
      </c>
      <c r="B29" s="197" t="s">
        <v>394</v>
      </c>
      <c r="C29" s="87"/>
      <c r="D29" s="87" t="s">
        <v>679</v>
      </c>
      <c r="E29" s="87"/>
      <c r="F29" s="75"/>
      <c r="G29" s="75"/>
      <c r="H29" s="69"/>
      <c r="I29" s="75"/>
    </row>
    <row r="30" spans="1:9">
      <c r="A30" s="75">
        <v>16</v>
      </c>
      <c r="B30" s="197" t="s">
        <v>178</v>
      </c>
      <c r="C30" s="87"/>
      <c r="D30" s="87">
        <v>76.8</v>
      </c>
      <c r="E30" s="87"/>
      <c r="F30" s="75"/>
      <c r="G30" s="75"/>
      <c r="H30" s="69"/>
      <c r="I30" s="75"/>
    </row>
    <row r="31" spans="1:9">
      <c r="A31" s="75">
        <v>17</v>
      </c>
      <c r="B31" s="197" t="s">
        <v>274</v>
      </c>
      <c r="C31" s="87" t="s">
        <v>1303</v>
      </c>
      <c r="D31" s="87"/>
      <c r="E31" s="87"/>
      <c r="F31" s="75"/>
      <c r="G31" s="75"/>
      <c r="H31" s="69"/>
      <c r="I31" s="75"/>
    </row>
    <row r="32" spans="1:9">
      <c r="A32" s="75">
        <v>18</v>
      </c>
      <c r="B32" s="197" t="s">
        <v>398</v>
      </c>
      <c r="C32" s="87" t="s">
        <v>1203</v>
      </c>
      <c r="D32" s="87"/>
      <c r="E32" s="87"/>
      <c r="F32" s="75"/>
      <c r="G32" s="75"/>
      <c r="H32" s="69"/>
      <c r="I32" s="75"/>
    </row>
    <row r="33" spans="1:9">
      <c r="A33" s="75"/>
      <c r="B33" s="202" t="s">
        <v>40</v>
      </c>
      <c r="C33" s="198" t="s">
        <v>41</v>
      </c>
      <c r="D33" s="198"/>
      <c r="E33" s="198"/>
      <c r="F33" s="75"/>
      <c r="G33" s="75"/>
      <c r="H33" s="69"/>
      <c r="I33" s="75"/>
    </row>
    <row r="34" spans="1:9">
      <c r="A34" s="75"/>
      <c r="B34" s="202"/>
      <c r="C34" s="74" t="s">
        <v>42</v>
      </c>
      <c r="D34" s="74" t="s">
        <v>43</v>
      </c>
      <c r="E34" s="74" t="s">
        <v>44</v>
      </c>
      <c r="F34" s="75"/>
      <c r="G34" s="75"/>
      <c r="H34" s="69"/>
      <c r="I34" s="75"/>
    </row>
    <row r="35" spans="1:9">
      <c r="A35" s="75">
        <v>19</v>
      </c>
      <c r="B35" s="196" t="s">
        <v>191</v>
      </c>
      <c r="C35" s="203" t="s">
        <v>1304</v>
      </c>
      <c r="D35" s="203"/>
      <c r="F35" s="75"/>
      <c r="G35" s="75"/>
      <c r="H35" s="69"/>
      <c r="I35" s="75"/>
    </row>
    <row r="36" spans="1:9">
      <c r="A36" s="75"/>
      <c r="B36" s="202" t="s">
        <v>40</v>
      </c>
      <c r="C36" s="198" t="s">
        <v>46</v>
      </c>
      <c r="D36" s="75"/>
      <c r="E36" s="75"/>
      <c r="F36" s="75"/>
      <c r="G36" s="75"/>
      <c r="H36" s="69"/>
      <c r="I36" s="75"/>
    </row>
    <row r="37" spans="1:9">
      <c r="A37" s="75"/>
      <c r="B37" s="202"/>
      <c r="C37" s="198" t="s">
        <v>47</v>
      </c>
      <c r="D37" s="75"/>
      <c r="E37" s="75"/>
      <c r="F37" s="75"/>
      <c r="G37" s="75"/>
      <c r="H37" s="69"/>
      <c r="I37" s="75"/>
    </row>
    <row r="38" spans="1:9">
      <c r="A38" s="75">
        <v>20</v>
      </c>
      <c r="B38" s="201" t="s">
        <v>258</v>
      </c>
      <c r="C38" s="203">
        <v>154</v>
      </c>
      <c r="D38" s="75"/>
      <c r="E38" s="75"/>
      <c r="F38" s="75"/>
      <c r="G38" s="75"/>
      <c r="H38" s="69"/>
      <c r="I38" s="75"/>
    </row>
    <row r="39" spans="1:9">
      <c r="A39" s="75">
        <v>21</v>
      </c>
      <c r="B39" s="201" t="s">
        <v>48</v>
      </c>
      <c r="C39" s="203">
        <v>168</v>
      </c>
      <c r="D39" s="75"/>
      <c r="E39" s="75"/>
      <c r="F39" s="75"/>
      <c r="G39" s="75"/>
      <c r="H39" s="69"/>
      <c r="I39" s="75"/>
    </row>
    <row r="40" spans="1:9">
      <c r="A40" s="75">
        <v>22</v>
      </c>
      <c r="B40" s="201" t="s">
        <v>259</v>
      </c>
      <c r="C40" s="203" t="s">
        <v>984</v>
      </c>
      <c r="D40" s="75"/>
      <c r="E40" s="75"/>
      <c r="F40" s="75"/>
      <c r="G40" s="75"/>
      <c r="H40" s="69"/>
      <c r="I40" s="75"/>
    </row>
    <row r="41" spans="1:9">
      <c r="A41" s="75">
        <v>23</v>
      </c>
      <c r="B41" s="201" t="s">
        <v>404</v>
      </c>
      <c r="C41" s="203" t="s">
        <v>1305</v>
      </c>
      <c r="D41" s="75"/>
      <c r="E41" s="75"/>
      <c r="F41" s="75"/>
      <c r="G41" s="75"/>
      <c r="H41" s="69"/>
      <c r="I41" s="75"/>
    </row>
    <row r="42" spans="1:9">
      <c r="A42" s="75">
        <v>24</v>
      </c>
      <c r="B42" s="202" t="s">
        <v>303</v>
      </c>
      <c r="C42" s="198">
        <v>32</v>
      </c>
      <c r="D42" s="198"/>
      <c r="E42" s="198"/>
      <c r="F42" s="75"/>
      <c r="G42" s="75"/>
      <c r="H42" s="69"/>
      <c r="I42" s="75"/>
    </row>
    <row r="43" spans="1:9">
      <c r="A43" s="75"/>
      <c r="B43" s="202" t="s">
        <v>40</v>
      </c>
      <c r="C43" s="198" t="s">
        <v>287</v>
      </c>
      <c r="D43" s="198"/>
      <c r="E43" s="198"/>
      <c r="F43" s="75"/>
      <c r="G43" s="75"/>
      <c r="H43" s="69"/>
      <c r="I43" s="75"/>
    </row>
    <row r="44" ht="31.2" spans="1:9">
      <c r="A44" s="75"/>
      <c r="B44" s="202"/>
      <c r="C44" s="74" t="s">
        <v>288</v>
      </c>
      <c r="D44" s="74" t="s">
        <v>268</v>
      </c>
      <c r="E44" s="74" t="s">
        <v>289</v>
      </c>
      <c r="F44" s="75"/>
      <c r="G44" s="75"/>
      <c r="H44" s="69"/>
      <c r="I44" s="75"/>
    </row>
    <row r="45" spans="1:9">
      <c r="A45" s="75"/>
      <c r="B45" s="201"/>
      <c r="C45" s="203"/>
      <c r="D45" s="203"/>
      <c r="E45" s="203"/>
      <c r="F45" s="75"/>
      <c r="G45" s="75"/>
      <c r="H45" s="69"/>
      <c r="I45" s="75"/>
    </row>
    <row r="46" spans="1:9">
      <c r="A46" s="75"/>
      <c r="B46" s="193" t="s">
        <v>6</v>
      </c>
      <c r="C46" s="198" t="s">
        <v>49</v>
      </c>
      <c r="D46" s="198"/>
      <c r="E46" s="198"/>
      <c r="F46" s="75"/>
      <c r="G46" s="75"/>
      <c r="H46" s="69"/>
      <c r="I46" s="75"/>
    </row>
    <row r="47" spans="1:9">
      <c r="A47" s="75"/>
      <c r="B47" s="196" t="s">
        <v>50</v>
      </c>
      <c r="C47" s="198">
        <v>100</v>
      </c>
      <c r="D47" s="198">
        <v>200</v>
      </c>
      <c r="E47" s="198" t="s">
        <v>51</v>
      </c>
      <c r="F47" s="75"/>
      <c r="G47" s="75"/>
      <c r="H47" s="69"/>
      <c r="I47" s="75"/>
    </row>
    <row r="48" spans="1:9">
      <c r="A48" s="75">
        <v>25</v>
      </c>
      <c r="B48" s="200" t="s">
        <v>260</v>
      </c>
      <c r="C48" s="199"/>
      <c r="D48" s="199" t="s">
        <v>680</v>
      </c>
      <c r="E48" s="199"/>
      <c r="F48" s="75"/>
      <c r="G48" s="75"/>
      <c r="H48" s="69"/>
      <c r="I48" s="75"/>
    </row>
    <row r="49" spans="1:9">
      <c r="A49" s="75">
        <v>26</v>
      </c>
      <c r="B49" s="200" t="s">
        <v>52</v>
      </c>
      <c r="C49" s="199"/>
      <c r="D49" s="199" t="s">
        <v>683</v>
      </c>
      <c r="E49" s="199"/>
      <c r="F49" s="75"/>
      <c r="G49" s="75"/>
      <c r="H49" s="69"/>
      <c r="I49" s="75"/>
    </row>
    <row r="50" spans="1:9">
      <c r="A50" s="75">
        <v>27</v>
      </c>
      <c r="B50" s="200" t="s">
        <v>53</v>
      </c>
      <c r="C50" s="199"/>
      <c r="D50" s="199" t="s">
        <v>680</v>
      </c>
      <c r="E50" s="199"/>
      <c r="F50" s="75"/>
      <c r="G50" s="75"/>
      <c r="H50" s="69"/>
      <c r="I50" s="75"/>
    </row>
    <row r="51" spans="1:9">
      <c r="A51" s="75">
        <v>28</v>
      </c>
      <c r="B51" s="200" t="s">
        <v>55</v>
      </c>
      <c r="C51" s="199" t="s">
        <v>680</v>
      </c>
      <c r="D51" s="199" t="s">
        <v>678</v>
      </c>
      <c r="E51" s="199"/>
      <c r="F51" s="75"/>
      <c r="G51" s="75"/>
      <c r="H51" s="69"/>
      <c r="I51" s="75"/>
    </row>
    <row r="52" ht="20" customHeight="1" spans="1:9">
      <c r="A52" s="75"/>
      <c r="B52" s="207" t="s">
        <v>1306</v>
      </c>
      <c r="C52" s="75" t="s">
        <v>1307</v>
      </c>
      <c r="D52" s="75" t="s">
        <v>1308</v>
      </c>
      <c r="E52" s="209"/>
      <c r="F52" s="209"/>
      <c r="G52" s="209"/>
      <c r="H52" s="70"/>
      <c r="I52" s="71"/>
    </row>
    <row r="53" ht="20" customHeight="1" spans="1:9">
      <c r="A53" s="75">
        <v>29</v>
      </c>
      <c r="B53" s="207" t="s">
        <v>1309</v>
      </c>
      <c r="C53" s="75" t="s">
        <v>1310</v>
      </c>
      <c r="D53" s="75">
        <v>202</v>
      </c>
      <c r="E53" s="75"/>
      <c r="F53" s="75"/>
      <c r="G53" s="75"/>
      <c r="H53" s="70"/>
      <c r="I53" s="71"/>
    </row>
    <row r="54" ht="31.2" spans="1:9">
      <c r="A54" s="210" t="s">
        <v>1311</v>
      </c>
      <c r="B54" s="212"/>
      <c r="C54" s="212"/>
      <c r="D54" s="212"/>
      <c r="E54" s="212"/>
      <c r="F54" s="212"/>
      <c r="G54" s="212"/>
      <c r="H54" s="70" t="s">
        <v>1312</v>
      </c>
      <c r="I54" s="71" t="s">
        <v>4</v>
      </c>
    </row>
    <row r="55" ht="31.2" spans="1:9">
      <c r="A55" s="72" t="s">
        <v>5</v>
      </c>
      <c r="B55" s="193" t="s">
        <v>6</v>
      </c>
      <c r="C55" s="74" t="s">
        <v>15</v>
      </c>
      <c r="D55" s="74"/>
      <c r="E55" s="74"/>
      <c r="F55" s="74"/>
      <c r="G55" s="74"/>
      <c r="H55" s="69"/>
      <c r="I55" s="75"/>
    </row>
    <row r="56" spans="1:9">
      <c r="A56" s="75"/>
      <c r="B56" s="196" t="s">
        <v>16</v>
      </c>
      <c r="C56" s="74" t="s">
        <v>17</v>
      </c>
      <c r="D56" s="74" t="s">
        <v>18</v>
      </c>
      <c r="E56" s="74" t="s">
        <v>19</v>
      </c>
      <c r="F56" s="74" t="s">
        <v>20</v>
      </c>
      <c r="G56" s="74" t="s">
        <v>21</v>
      </c>
      <c r="H56" s="69"/>
      <c r="I56" s="75"/>
    </row>
    <row r="57" spans="1:9">
      <c r="A57" s="75">
        <v>1</v>
      </c>
      <c r="B57" s="208" t="s">
        <v>89</v>
      </c>
      <c r="C57" s="199"/>
      <c r="D57" s="199"/>
      <c r="E57" s="199"/>
      <c r="F57" s="199"/>
      <c r="G57" s="199" t="s">
        <v>682</v>
      </c>
      <c r="H57" s="69"/>
      <c r="I57" s="75"/>
    </row>
    <row r="58" spans="1:9">
      <c r="A58" s="75"/>
      <c r="B58" s="193" t="s">
        <v>6</v>
      </c>
      <c r="C58" s="74" t="s">
        <v>24</v>
      </c>
      <c r="D58" s="74"/>
      <c r="E58" s="74"/>
      <c r="F58" s="74"/>
      <c r="G58" s="74"/>
      <c r="H58" s="69"/>
      <c r="I58" s="75"/>
    </row>
    <row r="59" spans="1:9">
      <c r="A59" s="75"/>
      <c r="B59" s="196" t="s">
        <v>16</v>
      </c>
      <c r="C59" s="74" t="s">
        <v>17</v>
      </c>
      <c r="D59" s="74" t="s">
        <v>18</v>
      </c>
      <c r="E59" s="74" t="s">
        <v>19</v>
      </c>
      <c r="F59" s="74" t="s">
        <v>20</v>
      </c>
      <c r="G59" s="74" t="s">
        <v>21</v>
      </c>
      <c r="H59" s="69"/>
      <c r="I59" s="75"/>
    </row>
    <row r="60" spans="1:9">
      <c r="A60" s="75">
        <v>2</v>
      </c>
      <c r="B60" s="200" t="s">
        <v>102</v>
      </c>
      <c r="C60" s="199" t="s">
        <v>680</v>
      </c>
      <c r="D60" s="199" t="s">
        <v>679</v>
      </c>
      <c r="E60" s="199"/>
      <c r="F60" s="199"/>
      <c r="G60" s="199"/>
      <c r="H60" s="69"/>
      <c r="I60" s="75"/>
    </row>
    <row r="61" spans="1:9">
      <c r="A61" s="75">
        <v>3</v>
      </c>
      <c r="B61" s="200" t="s">
        <v>90</v>
      </c>
      <c r="C61" s="199"/>
      <c r="D61" s="199" t="s">
        <v>680</v>
      </c>
      <c r="E61" s="199"/>
      <c r="F61" s="199"/>
      <c r="G61" s="199"/>
      <c r="H61" s="69"/>
      <c r="I61" s="75"/>
    </row>
    <row r="62" spans="1:9">
      <c r="A62" s="75"/>
      <c r="B62" s="193" t="s">
        <v>6</v>
      </c>
      <c r="C62" s="74" t="s">
        <v>30</v>
      </c>
      <c r="D62" s="74"/>
      <c r="E62" s="74"/>
      <c r="F62" s="74"/>
      <c r="G62" s="75"/>
      <c r="H62" s="69"/>
      <c r="I62" s="75"/>
    </row>
    <row r="63" spans="1:9">
      <c r="A63" s="75"/>
      <c r="B63" s="196" t="s">
        <v>8</v>
      </c>
      <c r="C63" s="74">
        <v>100</v>
      </c>
      <c r="D63" s="74">
        <v>200</v>
      </c>
      <c r="E63" s="74">
        <v>300</v>
      </c>
      <c r="F63" s="74" t="s">
        <v>31</v>
      </c>
      <c r="G63" s="75"/>
      <c r="H63" s="69"/>
      <c r="I63" s="75"/>
    </row>
    <row r="64" spans="1:9">
      <c r="A64" s="75">
        <v>4</v>
      </c>
      <c r="B64" s="200" t="s">
        <v>32</v>
      </c>
      <c r="C64" s="199"/>
      <c r="D64" s="199"/>
      <c r="E64" s="199"/>
      <c r="F64" s="199" t="s">
        <v>682</v>
      </c>
      <c r="G64" s="75"/>
      <c r="H64" s="69"/>
      <c r="I64" s="75"/>
    </row>
    <row r="65" spans="1:9">
      <c r="A65" s="75"/>
      <c r="B65" s="95" t="s">
        <v>6</v>
      </c>
      <c r="C65" s="80" t="s">
        <v>7</v>
      </c>
      <c r="D65" s="80"/>
      <c r="E65" s="80"/>
      <c r="F65" s="75"/>
      <c r="G65" s="75"/>
      <c r="H65" s="69"/>
      <c r="I65" s="75"/>
    </row>
    <row r="66" spans="1:9">
      <c r="A66" s="75"/>
      <c r="B66" s="95"/>
      <c r="C66" s="80"/>
      <c r="D66" s="80"/>
      <c r="E66" s="80"/>
      <c r="F66" s="75"/>
      <c r="G66" s="75"/>
      <c r="H66" s="69"/>
      <c r="I66" s="75"/>
    </row>
    <row r="67" spans="1:9">
      <c r="A67" s="75"/>
      <c r="B67" s="96" t="s">
        <v>8</v>
      </c>
      <c r="C67" s="97" t="s">
        <v>9</v>
      </c>
      <c r="D67" s="97" t="s">
        <v>10</v>
      </c>
      <c r="E67" s="97" t="s">
        <v>11</v>
      </c>
      <c r="F67" s="75"/>
      <c r="G67" s="75"/>
      <c r="H67" s="69"/>
      <c r="I67" s="75"/>
    </row>
    <row r="68" spans="1:9">
      <c r="A68" s="75">
        <v>5</v>
      </c>
      <c r="B68" s="197" t="s">
        <v>118</v>
      </c>
      <c r="C68" s="87" t="s">
        <v>1313</v>
      </c>
      <c r="D68" s="87"/>
      <c r="E68" s="97"/>
      <c r="F68" s="75"/>
      <c r="G68" s="75"/>
      <c r="H68" s="69"/>
      <c r="I68" s="75"/>
    </row>
    <row r="69" spans="1:9">
      <c r="A69" s="75">
        <v>6</v>
      </c>
      <c r="B69" s="197" t="s">
        <v>583</v>
      </c>
      <c r="C69" s="87"/>
      <c r="D69" s="87" t="s">
        <v>1314</v>
      </c>
      <c r="E69" s="97"/>
      <c r="F69" s="75"/>
      <c r="G69" s="75"/>
      <c r="H69" s="69"/>
      <c r="I69" s="75"/>
    </row>
    <row r="70" spans="1:9">
      <c r="A70" s="75">
        <v>7</v>
      </c>
      <c r="B70" s="197" t="s">
        <v>91</v>
      </c>
      <c r="C70" s="87" t="s">
        <v>1315</v>
      </c>
      <c r="D70" s="87"/>
      <c r="E70" s="87"/>
      <c r="F70" s="75"/>
      <c r="G70" s="75"/>
      <c r="H70" s="69"/>
      <c r="I70" s="75"/>
    </row>
    <row r="71" spans="1:9">
      <c r="A71" s="75">
        <v>8</v>
      </c>
      <c r="B71" s="197" t="s">
        <v>97</v>
      </c>
      <c r="C71" s="87" t="s">
        <v>836</v>
      </c>
      <c r="D71" s="87"/>
      <c r="E71" s="87"/>
      <c r="F71" s="75"/>
      <c r="G71" s="75"/>
      <c r="H71" s="69"/>
      <c r="I71" s="75"/>
    </row>
    <row r="72" spans="1:9">
      <c r="A72" s="75">
        <v>9</v>
      </c>
      <c r="B72" s="197" t="s">
        <v>81</v>
      </c>
      <c r="C72" s="87" t="s">
        <v>688</v>
      </c>
      <c r="D72" s="87"/>
      <c r="E72" s="87"/>
      <c r="F72" s="75"/>
      <c r="G72" s="75"/>
      <c r="H72" s="69"/>
      <c r="I72" s="75"/>
    </row>
    <row r="73" spans="1:9">
      <c r="A73" s="75"/>
      <c r="B73" s="202" t="s">
        <v>40</v>
      </c>
      <c r="C73" s="198" t="s">
        <v>41</v>
      </c>
      <c r="D73" s="198"/>
      <c r="E73" s="198"/>
      <c r="F73" s="75"/>
      <c r="G73" s="75"/>
      <c r="H73" s="69"/>
      <c r="I73" s="75"/>
    </row>
    <row r="74" spans="1:9">
      <c r="A74" s="75"/>
      <c r="B74" s="202"/>
      <c r="C74" s="74" t="s">
        <v>42</v>
      </c>
      <c r="D74" s="74" t="s">
        <v>43</v>
      </c>
      <c r="E74" s="74" t="s">
        <v>44</v>
      </c>
      <c r="F74" s="75"/>
      <c r="G74" s="75"/>
      <c r="H74" s="69"/>
      <c r="I74" s="75"/>
    </row>
    <row r="75" spans="1:9">
      <c r="A75" s="75">
        <v>10</v>
      </c>
      <c r="B75" s="196" t="s">
        <v>191</v>
      </c>
      <c r="C75" s="203">
        <v>34.6</v>
      </c>
      <c r="D75" s="203"/>
      <c r="F75" s="75"/>
      <c r="G75" s="75"/>
      <c r="H75" s="69"/>
      <c r="I75" s="75"/>
    </row>
    <row r="76" spans="1:9">
      <c r="A76" s="75"/>
      <c r="B76" s="202" t="s">
        <v>40</v>
      </c>
      <c r="C76" s="198" t="s">
        <v>46</v>
      </c>
      <c r="D76" s="75"/>
      <c r="E76" s="75"/>
      <c r="F76" s="75"/>
      <c r="G76" s="75"/>
      <c r="H76" s="69"/>
      <c r="I76" s="75"/>
    </row>
    <row r="77" spans="1:9">
      <c r="A77" s="75"/>
      <c r="B77" s="202"/>
      <c r="C77" s="198" t="s">
        <v>47</v>
      </c>
      <c r="D77" s="75"/>
      <c r="E77" s="75"/>
      <c r="F77" s="75"/>
      <c r="G77" s="75"/>
      <c r="H77" s="69"/>
      <c r="I77" s="75"/>
    </row>
    <row r="78" spans="1:9">
      <c r="A78" s="75">
        <v>11</v>
      </c>
      <c r="B78" s="201" t="s">
        <v>143</v>
      </c>
      <c r="C78" s="203" t="s">
        <v>1316</v>
      </c>
      <c r="D78" s="75"/>
      <c r="E78" s="75"/>
      <c r="F78" s="75"/>
      <c r="G78" s="75"/>
      <c r="H78" s="69"/>
      <c r="I78" s="75"/>
    </row>
    <row r="79" spans="1:9">
      <c r="A79" s="75">
        <v>12</v>
      </c>
      <c r="B79" s="201" t="s">
        <v>73</v>
      </c>
      <c r="C79" s="203" t="s">
        <v>1317</v>
      </c>
      <c r="D79" s="75"/>
      <c r="E79" s="75"/>
      <c r="F79" s="75"/>
      <c r="G79" s="75"/>
      <c r="H79" s="69"/>
      <c r="I79" s="75"/>
    </row>
    <row r="80" spans="1:9">
      <c r="A80" s="75"/>
      <c r="B80" s="202" t="s">
        <v>40</v>
      </c>
      <c r="C80" s="198" t="s">
        <v>287</v>
      </c>
      <c r="D80" s="198"/>
      <c r="E80" s="198"/>
      <c r="F80" s="75"/>
      <c r="G80" s="75"/>
      <c r="H80" s="69"/>
      <c r="I80" s="75"/>
    </row>
    <row r="81" ht="31.2" spans="1:9">
      <c r="A81" s="75"/>
      <c r="B81" s="202"/>
      <c r="C81" s="74" t="s">
        <v>288</v>
      </c>
      <c r="D81" s="74" t="s">
        <v>268</v>
      </c>
      <c r="E81" s="74" t="s">
        <v>289</v>
      </c>
      <c r="F81" s="75"/>
      <c r="G81" s="75"/>
      <c r="H81" s="69"/>
      <c r="I81" s="75"/>
    </row>
    <row r="82" spans="1:9">
      <c r="A82" s="75"/>
      <c r="B82" s="201" t="s">
        <v>268</v>
      </c>
      <c r="C82" s="203"/>
      <c r="D82" s="203"/>
      <c r="E82" s="203"/>
      <c r="F82" s="75"/>
      <c r="G82" s="75"/>
      <c r="H82" s="69"/>
      <c r="I82" s="75"/>
    </row>
    <row r="83" spans="1:9">
      <c r="A83" s="75"/>
      <c r="B83" s="193" t="s">
        <v>6</v>
      </c>
      <c r="C83" s="198" t="s">
        <v>49</v>
      </c>
      <c r="D83" s="198"/>
      <c r="E83" s="198"/>
      <c r="F83" s="75"/>
      <c r="G83" s="75"/>
      <c r="H83" s="69"/>
      <c r="I83" s="75"/>
    </row>
    <row r="84" spans="1:9">
      <c r="A84" s="75"/>
      <c r="B84" s="196" t="s">
        <v>50</v>
      </c>
      <c r="C84" s="198">
        <v>100</v>
      </c>
      <c r="D84" s="198">
        <v>200</v>
      </c>
      <c r="E84" s="198" t="s">
        <v>51</v>
      </c>
      <c r="F84" s="75"/>
      <c r="G84" s="75"/>
      <c r="H84" s="69"/>
      <c r="I84" s="75"/>
    </row>
    <row r="85" spans="1:9">
      <c r="A85" s="75">
        <v>13</v>
      </c>
      <c r="B85" s="200" t="s">
        <v>53</v>
      </c>
      <c r="C85" s="199" t="s">
        <v>682</v>
      </c>
      <c r="D85" s="199"/>
      <c r="E85" s="199"/>
      <c r="F85" s="75"/>
      <c r="G85" s="75"/>
      <c r="H85" s="69"/>
      <c r="I85" s="75"/>
    </row>
    <row r="86" spans="1:9">
      <c r="A86" s="75">
        <v>14</v>
      </c>
      <c r="B86" s="200" t="s">
        <v>169</v>
      </c>
      <c r="C86" s="199"/>
      <c r="D86" s="199" t="s">
        <v>680</v>
      </c>
      <c r="E86" s="199"/>
      <c r="F86" s="75"/>
      <c r="G86" s="75"/>
      <c r="H86" s="69"/>
      <c r="I86" s="75"/>
    </row>
    <row r="87" ht="46.8" spans="1:9">
      <c r="A87" s="210" t="s">
        <v>1318</v>
      </c>
      <c r="B87" s="212"/>
      <c r="C87" s="212"/>
      <c r="D87" s="212"/>
      <c r="E87" s="212"/>
      <c r="F87" s="212"/>
      <c r="G87" s="212"/>
      <c r="H87" s="70" t="s">
        <v>1319</v>
      </c>
      <c r="I87" s="71" t="s">
        <v>4</v>
      </c>
    </row>
    <row r="88" ht="31.2" spans="1:9">
      <c r="A88" s="72" t="s">
        <v>5</v>
      </c>
      <c r="B88" s="193" t="s">
        <v>6</v>
      </c>
      <c r="C88" s="74" t="s">
        <v>15</v>
      </c>
      <c r="D88" s="74"/>
      <c r="E88" s="74"/>
      <c r="F88" s="74"/>
      <c r="G88" s="74"/>
      <c r="H88" s="69"/>
      <c r="I88" s="75"/>
    </row>
    <row r="89" spans="1:9">
      <c r="A89" s="75"/>
      <c r="B89" s="196" t="s">
        <v>16</v>
      </c>
      <c r="C89" s="74" t="s">
        <v>17</v>
      </c>
      <c r="D89" s="74" t="s">
        <v>18</v>
      </c>
      <c r="E89" s="74" t="s">
        <v>19</v>
      </c>
      <c r="F89" s="74" t="s">
        <v>20</v>
      </c>
      <c r="G89" s="74" t="s">
        <v>21</v>
      </c>
      <c r="H89" s="69"/>
      <c r="I89" s="75"/>
    </row>
    <row r="90" spans="1:9">
      <c r="A90" s="75">
        <v>1</v>
      </c>
      <c r="B90" s="208" t="s">
        <v>115</v>
      </c>
      <c r="C90" s="199" t="s">
        <v>684</v>
      </c>
      <c r="D90" s="199" t="s">
        <v>679</v>
      </c>
      <c r="E90" s="199"/>
      <c r="F90" s="199"/>
      <c r="G90" s="199"/>
      <c r="H90" s="69"/>
      <c r="I90" s="75"/>
    </row>
    <row r="91" spans="1:9">
      <c r="A91" s="75">
        <v>2</v>
      </c>
      <c r="B91" s="208" t="s">
        <v>22</v>
      </c>
      <c r="C91" s="199" t="s">
        <v>678</v>
      </c>
      <c r="D91" s="199"/>
      <c r="E91" s="199"/>
      <c r="F91" s="199"/>
      <c r="G91" s="199"/>
      <c r="H91" s="69"/>
      <c r="I91" s="75"/>
    </row>
    <row r="92" spans="1:9">
      <c r="A92" s="75">
        <v>3</v>
      </c>
      <c r="B92" s="208" t="s">
        <v>89</v>
      </c>
      <c r="C92" s="199"/>
      <c r="D92" s="199" t="s">
        <v>678</v>
      </c>
      <c r="E92" s="199" t="s">
        <v>678</v>
      </c>
      <c r="F92" s="199" t="s">
        <v>740</v>
      </c>
      <c r="G92" s="199"/>
      <c r="H92" s="69"/>
      <c r="I92" s="75"/>
    </row>
    <row r="93" spans="1:9">
      <c r="A93" s="75"/>
      <c r="B93" s="193" t="s">
        <v>6</v>
      </c>
      <c r="C93" s="74" t="s">
        <v>24</v>
      </c>
      <c r="D93" s="74"/>
      <c r="E93" s="74"/>
      <c r="F93" s="74"/>
      <c r="G93" s="74"/>
      <c r="H93" s="69"/>
      <c r="I93" s="75"/>
    </row>
    <row r="94" spans="1:9">
      <c r="A94" s="75"/>
      <c r="B94" s="196" t="s">
        <v>16</v>
      </c>
      <c r="C94" s="74" t="s">
        <v>17</v>
      </c>
      <c r="D94" s="74" t="s">
        <v>18</v>
      </c>
      <c r="E94" s="74" t="s">
        <v>19</v>
      </c>
      <c r="F94" s="74" t="s">
        <v>20</v>
      </c>
      <c r="G94" s="74" t="s">
        <v>21</v>
      </c>
      <c r="H94" s="69"/>
      <c r="I94" s="75"/>
    </row>
    <row r="95" spans="1:9">
      <c r="A95" s="75">
        <v>4</v>
      </c>
      <c r="B95" s="200" t="s">
        <v>102</v>
      </c>
      <c r="C95" s="199" t="s">
        <v>684</v>
      </c>
      <c r="D95" s="199" t="s">
        <v>680</v>
      </c>
      <c r="E95" s="199"/>
      <c r="F95" s="74"/>
      <c r="G95" s="74"/>
      <c r="H95" s="69"/>
      <c r="I95" s="75"/>
    </row>
    <row r="96" spans="1:9">
      <c r="A96" s="75">
        <v>5</v>
      </c>
      <c r="B96" s="200" t="s">
        <v>61</v>
      </c>
      <c r="C96" s="199" t="s">
        <v>684</v>
      </c>
      <c r="D96" s="199"/>
      <c r="E96" s="199"/>
      <c r="F96" s="74"/>
      <c r="G96" s="74"/>
      <c r="H96" s="69"/>
      <c r="I96" s="75"/>
    </row>
    <row r="97" spans="1:9">
      <c r="A97" s="75">
        <v>6</v>
      </c>
      <c r="B97" s="200" t="s">
        <v>25</v>
      </c>
      <c r="C97" s="199"/>
      <c r="D97" s="199" t="s">
        <v>680</v>
      </c>
      <c r="E97" s="199"/>
      <c r="F97" s="74"/>
      <c r="G97" s="74"/>
      <c r="H97" s="69"/>
      <c r="I97" s="75"/>
    </row>
    <row r="98" spans="1:9">
      <c r="A98" s="75">
        <v>7</v>
      </c>
      <c r="B98" s="200" t="s">
        <v>186</v>
      </c>
      <c r="C98" s="199"/>
      <c r="D98" s="199"/>
      <c r="E98" s="199" t="s">
        <v>678</v>
      </c>
      <c r="F98" s="74"/>
      <c r="G98" s="74"/>
      <c r="H98" s="69"/>
      <c r="I98" s="75"/>
    </row>
    <row r="99" spans="1:9">
      <c r="A99" s="75">
        <v>8</v>
      </c>
      <c r="B99" s="200" t="s">
        <v>147</v>
      </c>
      <c r="C99" s="199"/>
      <c r="D99" s="199"/>
      <c r="E99" s="199" t="s">
        <v>680</v>
      </c>
      <c r="F99" s="74"/>
      <c r="G99" s="74"/>
      <c r="H99" s="69"/>
      <c r="I99" s="75"/>
    </row>
    <row r="100" spans="1:9">
      <c r="A100" s="75">
        <v>9</v>
      </c>
      <c r="B100" s="200" t="s">
        <v>203</v>
      </c>
      <c r="C100" s="199" t="s">
        <v>680</v>
      </c>
      <c r="D100" s="199"/>
      <c r="E100" s="199"/>
      <c r="F100" s="74"/>
      <c r="G100" s="74"/>
      <c r="H100" s="69"/>
      <c r="I100" s="75"/>
    </row>
    <row r="101" spans="1:9">
      <c r="A101" s="75">
        <v>10</v>
      </c>
      <c r="B101" s="200" t="s">
        <v>457</v>
      </c>
      <c r="C101" s="199" t="s">
        <v>680</v>
      </c>
      <c r="D101" s="199"/>
      <c r="E101" s="199" t="s">
        <v>680</v>
      </c>
      <c r="F101" s="74"/>
      <c r="G101" s="74"/>
      <c r="H101" s="69"/>
      <c r="I101" s="75"/>
    </row>
    <row r="102" spans="1:9">
      <c r="A102" s="75">
        <v>11</v>
      </c>
      <c r="B102" s="200" t="s">
        <v>28</v>
      </c>
      <c r="C102" s="199"/>
      <c r="D102" s="199" t="s">
        <v>680</v>
      </c>
      <c r="E102" s="199"/>
      <c r="F102" s="74"/>
      <c r="G102" s="74"/>
      <c r="H102" s="69"/>
      <c r="I102" s="75"/>
    </row>
    <row r="103" spans="1:9">
      <c r="A103" s="75">
        <v>12</v>
      </c>
      <c r="B103" s="200" t="s">
        <v>124</v>
      </c>
      <c r="C103" s="199"/>
      <c r="D103" s="199" t="s">
        <v>680</v>
      </c>
      <c r="E103" s="199" t="s">
        <v>706</v>
      </c>
      <c r="F103" s="199"/>
      <c r="G103" s="199"/>
      <c r="H103" s="69"/>
      <c r="I103" s="75"/>
    </row>
    <row r="104" spans="1:9">
      <c r="A104" s="75">
        <v>13</v>
      </c>
      <c r="B104" s="200" t="s">
        <v>29</v>
      </c>
      <c r="C104" s="199"/>
      <c r="D104" s="199" t="s">
        <v>682</v>
      </c>
      <c r="E104" s="199"/>
      <c r="F104" s="199"/>
      <c r="G104" s="199"/>
      <c r="H104" s="69"/>
      <c r="I104" s="75"/>
    </row>
    <row r="105" spans="1:9">
      <c r="A105" s="75">
        <v>14</v>
      </c>
      <c r="B105" s="200" t="s">
        <v>90</v>
      </c>
      <c r="C105" s="199" t="s">
        <v>678</v>
      </c>
      <c r="D105" s="199"/>
      <c r="E105" s="199"/>
      <c r="F105" s="199"/>
      <c r="G105" s="199"/>
      <c r="H105" s="69"/>
      <c r="I105" s="75"/>
    </row>
    <row r="106" spans="1:9">
      <c r="A106" s="75"/>
      <c r="B106" s="193" t="s">
        <v>6</v>
      </c>
      <c r="C106" s="74" t="s">
        <v>30</v>
      </c>
      <c r="D106" s="74"/>
      <c r="E106" s="74"/>
      <c r="F106" s="74"/>
      <c r="G106" s="75"/>
      <c r="H106" s="69"/>
      <c r="I106" s="75"/>
    </row>
    <row r="107" spans="1:9">
      <c r="A107" s="75"/>
      <c r="B107" s="196" t="s">
        <v>8</v>
      </c>
      <c r="C107" s="74">
        <v>100</v>
      </c>
      <c r="D107" s="74">
        <v>200</v>
      </c>
      <c r="E107" s="74">
        <v>300</v>
      </c>
      <c r="F107" s="74" t="s">
        <v>31</v>
      </c>
      <c r="G107" s="75"/>
      <c r="H107" s="69"/>
      <c r="I107" s="75"/>
    </row>
    <row r="108" spans="1:9">
      <c r="A108" s="75">
        <v>15</v>
      </c>
      <c r="B108" s="200" t="s">
        <v>32</v>
      </c>
      <c r="C108" s="199"/>
      <c r="D108" s="199"/>
      <c r="E108" s="199" t="s">
        <v>682</v>
      </c>
      <c r="F108" s="199" t="s">
        <v>683</v>
      </c>
      <c r="G108" s="75"/>
      <c r="H108" s="69"/>
      <c r="I108" s="75"/>
    </row>
    <row r="109" spans="1:9">
      <c r="A109" s="75"/>
      <c r="B109" s="193" t="s">
        <v>6</v>
      </c>
      <c r="C109" s="74" t="s">
        <v>35</v>
      </c>
      <c r="D109" s="74"/>
      <c r="E109" s="74"/>
      <c r="F109" s="74"/>
      <c r="G109" s="75"/>
      <c r="H109" s="69"/>
      <c r="I109" s="75"/>
    </row>
    <row r="110" spans="1:9">
      <c r="A110" s="75"/>
      <c r="B110" s="196" t="s">
        <v>8</v>
      </c>
      <c r="C110" s="74">
        <v>100</v>
      </c>
      <c r="D110" s="74">
        <v>200</v>
      </c>
      <c r="E110" s="74">
        <v>300</v>
      </c>
      <c r="F110" s="74" t="s">
        <v>31</v>
      </c>
      <c r="G110" s="75"/>
      <c r="H110" s="69"/>
      <c r="I110" s="75"/>
    </row>
    <row r="111" spans="1:9">
      <c r="A111" s="75">
        <v>16</v>
      </c>
      <c r="B111" s="200" t="s">
        <v>68</v>
      </c>
      <c r="C111" s="199"/>
      <c r="D111" s="199"/>
      <c r="E111" s="199"/>
      <c r="F111" s="199">
        <v>10</v>
      </c>
      <c r="G111" s="75"/>
      <c r="H111" s="69"/>
      <c r="I111" s="75"/>
    </row>
    <row r="112" spans="1:9">
      <c r="A112" s="75"/>
      <c r="B112" s="95" t="s">
        <v>6</v>
      </c>
      <c r="C112" s="80" t="s">
        <v>7</v>
      </c>
      <c r="D112" s="80"/>
      <c r="E112" s="80"/>
      <c r="F112" s="75"/>
      <c r="G112" s="75"/>
      <c r="H112" s="69"/>
      <c r="I112" s="75"/>
    </row>
    <row r="113" spans="1:9">
      <c r="A113" s="75"/>
      <c r="B113" s="95"/>
      <c r="C113" s="80"/>
      <c r="D113" s="80"/>
      <c r="E113" s="80"/>
      <c r="F113" s="75"/>
      <c r="G113" s="75"/>
      <c r="H113" s="69"/>
      <c r="I113" s="75"/>
    </row>
    <row r="114" spans="1:9">
      <c r="A114" s="75"/>
      <c r="B114" s="96" t="s">
        <v>8</v>
      </c>
      <c r="C114" s="97" t="s">
        <v>9</v>
      </c>
      <c r="D114" s="97" t="s">
        <v>10</v>
      </c>
      <c r="E114" s="97" t="s">
        <v>11</v>
      </c>
      <c r="F114" s="75"/>
      <c r="G114" s="75"/>
      <c r="H114" s="69"/>
      <c r="I114" s="75"/>
    </row>
    <row r="115" spans="1:9">
      <c r="A115" s="75"/>
      <c r="B115" s="197"/>
      <c r="C115" s="87"/>
      <c r="D115" s="97"/>
      <c r="E115" s="97"/>
      <c r="F115" s="75"/>
      <c r="G115" s="75"/>
      <c r="H115" s="69"/>
      <c r="I115" s="75"/>
    </row>
    <row r="116" spans="1:9">
      <c r="A116" s="75"/>
      <c r="B116" s="197"/>
      <c r="C116" s="87"/>
      <c r="D116" s="87"/>
      <c r="E116" s="87"/>
      <c r="F116" s="75"/>
      <c r="G116" s="75"/>
      <c r="H116" s="69"/>
      <c r="I116" s="75"/>
    </row>
    <row r="117" spans="1:9">
      <c r="A117" s="75"/>
      <c r="B117" s="202" t="s">
        <v>40</v>
      </c>
      <c r="C117" s="198" t="s">
        <v>46</v>
      </c>
      <c r="D117" s="75"/>
      <c r="E117" s="75"/>
      <c r="F117" s="75"/>
      <c r="G117" s="75"/>
      <c r="H117" s="69"/>
      <c r="I117" s="75"/>
    </row>
    <row r="118" spans="1:9">
      <c r="A118" s="75"/>
      <c r="B118" s="202"/>
      <c r="C118" s="198" t="s">
        <v>47</v>
      </c>
      <c r="D118" s="75"/>
      <c r="E118" s="75"/>
      <c r="F118" s="75"/>
      <c r="G118" s="75"/>
      <c r="H118" s="69"/>
      <c r="I118" s="75"/>
    </row>
    <row r="119" spans="1:9">
      <c r="A119" s="75">
        <v>17</v>
      </c>
      <c r="B119" s="201" t="s">
        <v>48</v>
      </c>
      <c r="C119" s="203">
        <v>629</v>
      </c>
      <c r="D119" s="75"/>
      <c r="E119" s="75"/>
      <c r="F119" s="75"/>
      <c r="G119" s="75"/>
      <c r="H119" s="69"/>
      <c r="I119" s="75"/>
    </row>
    <row r="120" spans="1:9">
      <c r="A120" s="75"/>
      <c r="B120" s="201"/>
      <c r="C120" s="203"/>
      <c r="D120" s="75"/>
      <c r="E120" s="75"/>
      <c r="F120" s="75"/>
      <c r="G120" s="75"/>
      <c r="H120" s="69"/>
      <c r="I120" s="75"/>
    </row>
    <row r="121" spans="1:9">
      <c r="A121" s="75"/>
      <c r="B121" s="202" t="s">
        <v>40</v>
      </c>
      <c r="C121" s="198" t="s">
        <v>194</v>
      </c>
      <c r="D121" s="198"/>
      <c r="E121" s="198"/>
      <c r="F121" s="75"/>
      <c r="G121" s="75"/>
      <c r="H121" s="69"/>
      <c r="I121" s="75"/>
    </row>
    <row r="122" ht="46.8" spans="1:9">
      <c r="A122" s="75"/>
      <c r="B122" s="202"/>
      <c r="C122" s="88" t="s">
        <v>195</v>
      </c>
      <c r="D122" s="88" t="s">
        <v>196</v>
      </c>
      <c r="E122" s="88" t="s">
        <v>197</v>
      </c>
      <c r="F122" s="75"/>
      <c r="G122" s="75"/>
      <c r="H122" s="69"/>
      <c r="I122" s="75"/>
    </row>
    <row r="123" spans="1:9">
      <c r="A123" s="75">
        <v>18</v>
      </c>
      <c r="B123" s="201" t="s">
        <v>1320</v>
      </c>
      <c r="C123" s="203" t="s">
        <v>1096</v>
      </c>
      <c r="D123" s="203"/>
      <c r="E123" s="203"/>
      <c r="F123" s="75"/>
      <c r="G123" s="75"/>
      <c r="H123" s="69"/>
      <c r="I123" s="75"/>
    </row>
    <row r="124" ht="46.8" spans="1:9">
      <c r="A124" s="210" t="s">
        <v>1321</v>
      </c>
      <c r="B124" s="212"/>
      <c r="C124" s="212"/>
      <c r="D124" s="212"/>
      <c r="E124" s="212"/>
      <c r="F124" s="212"/>
      <c r="G124" s="212"/>
      <c r="H124" s="70" t="s">
        <v>1322</v>
      </c>
      <c r="I124" s="71" t="s">
        <v>4</v>
      </c>
    </row>
    <row r="125" ht="31.2" spans="1:9">
      <c r="A125" s="72" t="s">
        <v>5</v>
      </c>
      <c r="B125" s="193" t="s">
        <v>6</v>
      </c>
      <c r="C125" s="74" t="s">
        <v>15</v>
      </c>
      <c r="D125" s="74"/>
      <c r="E125" s="74"/>
      <c r="F125" s="74"/>
      <c r="G125" s="74"/>
      <c r="H125" s="69"/>
      <c r="I125" s="75"/>
    </row>
    <row r="126" spans="1:9">
      <c r="A126" s="75"/>
      <c r="B126" s="196" t="s">
        <v>16</v>
      </c>
      <c r="C126" s="74" t="s">
        <v>17</v>
      </c>
      <c r="D126" s="74" t="s">
        <v>18</v>
      </c>
      <c r="E126" s="74" t="s">
        <v>19</v>
      </c>
      <c r="F126" s="74" t="s">
        <v>20</v>
      </c>
      <c r="G126" s="74" t="s">
        <v>21</v>
      </c>
      <c r="H126" s="69"/>
      <c r="I126" s="75"/>
    </row>
    <row r="127" spans="1:9">
      <c r="A127" s="75">
        <v>1</v>
      </c>
      <c r="B127" s="208" t="s">
        <v>89</v>
      </c>
      <c r="C127" s="199"/>
      <c r="D127" s="199"/>
      <c r="E127" s="199" t="s">
        <v>680</v>
      </c>
      <c r="F127" s="199" t="s">
        <v>706</v>
      </c>
      <c r="G127" s="199" t="s">
        <v>680</v>
      </c>
      <c r="H127" s="69"/>
      <c r="I127" s="75"/>
    </row>
    <row r="128" spans="1:9">
      <c r="A128" s="75"/>
      <c r="B128" s="193" t="s">
        <v>6</v>
      </c>
      <c r="C128" s="74" t="s">
        <v>24</v>
      </c>
      <c r="D128" s="74"/>
      <c r="E128" s="74"/>
      <c r="F128" s="74"/>
      <c r="G128" s="74"/>
      <c r="H128" s="69"/>
      <c r="I128" s="75"/>
    </row>
    <row r="129" spans="1:9">
      <c r="A129" s="75"/>
      <c r="B129" s="196" t="s">
        <v>16</v>
      </c>
      <c r="C129" s="74" t="s">
        <v>17</v>
      </c>
      <c r="D129" s="74" t="s">
        <v>18</v>
      </c>
      <c r="E129" s="74" t="s">
        <v>19</v>
      </c>
      <c r="F129" s="74" t="s">
        <v>20</v>
      </c>
      <c r="G129" s="74" t="s">
        <v>21</v>
      </c>
      <c r="H129" s="69"/>
      <c r="I129" s="75"/>
    </row>
    <row r="130" spans="1:9">
      <c r="A130" s="75">
        <v>2</v>
      </c>
      <c r="B130" s="200" t="s">
        <v>1323</v>
      </c>
      <c r="C130" s="199" t="s">
        <v>679</v>
      </c>
      <c r="D130" s="199"/>
      <c r="E130" s="74"/>
      <c r="F130" s="74"/>
      <c r="G130" s="74"/>
      <c r="H130" s="69"/>
      <c r="I130" s="75"/>
    </row>
    <row r="131" spans="1:9">
      <c r="A131" s="75">
        <v>3</v>
      </c>
      <c r="B131" s="200" t="s">
        <v>61</v>
      </c>
      <c r="C131" s="199" t="s">
        <v>774</v>
      </c>
      <c r="D131" s="199" t="s">
        <v>740</v>
      </c>
      <c r="E131" s="74"/>
      <c r="F131" s="74"/>
      <c r="G131" s="74"/>
      <c r="H131" s="69"/>
      <c r="I131" s="75"/>
    </row>
    <row r="132" spans="1:9">
      <c r="A132" s="75">
        <v>4</v>
      </c>
      <c r="B132" s="200" t="s">
        <v>107</v>
      </c>
      <c r="C132" s="199" t="s">
        <v>679</v>
      </c>
      <c r="D132" s="199" t="s">
        <v>682</v>
      </c>
      <c r="E132" s="199"/>
      <c r="F132" s="199"/>
      <c r="G132" s="199"/>
      <c r="H132" s="69"/>
      <c r="I132" s="75"/>
    </row>
    <row r="133" spans="1:9">
      <c r="A133" s="75">
        <v>5</v>
      </c>
      <c r="B133" s="200" t="s">
        <v>29</v>
      </c>
      <c r="C133" s="199"/>
      <c r="D133" s="199" t="s">
        <v>678</v>
      </c>
      <c r="E133" s="199"/>
      <c r="F133" s="199"/>
      <c r="G133" s="199"/>
      <c r="H133" s="69"/>
      <c r="I133" s="75"/>
    </row>
    <row r="134" spans="1:9">
      <c r="A134" s="75">
        <v>6</v>
      </c>
      <c r="B134" s="200" t="s">
        <v>90</v>
      </c>
      <c r="C134" s="199" t="s">
        <v>681</v>
      </c>
      <c r="D134" s="199"/>
      <c r="E134" s="199"/>
      <c r="F134" s="199"/>
      <c r="G134" s="199"/>
      <c r="H134" s="69"/>
      <c r="I134" s="75"/>
    </row>
    <row r="135" spans="1:9">
      <c r="A135" s="75"/>
      <c r="B135" s="193" t="s">
        <v>6</v>
      </c>
      <c r="C135" s="74" t="s">
        <v>30</v>
      </c>
      <c r="D135" s="74"/>
      <c r="E135" s="74"/>
      <c r="F135" s="74"/>
      <c r="G135" s="75"/>
      <c r="H135" s="69"/>
      <c r="I135" s="75"/>
    </row>
    <row r="136" spans="1:9">
      <c r="A136" s="75"/>
      <c r="B136" s="196" t="s">
        <v>8</v>
      </c>
      <c r="C136" s="74">
        <v>100</v>
      </c>
      <c r="D136" s="74">
        <v>200</v>
      </c>
      <c r="E136" s="74">
        <v>300</v>
      </c>
      <c r="F136" s="74" t="s">
        <v>31</v>
      </c>
      <c r="G136" s="75"/>
      <c r="H136" s="69"/>
      <c r="I136" s="75"/>
    </row>
    <row r="137" spans="1:9">
      <c r="A137" s="75">
        <v>7</v>
      </c>
      <c r="B137" s="200" t="s">
        <v>32</v>
      </c>
      <c r="C137" s="199"/>
      <c r="D137" s="199"/>
      <c r="E137" s="199"/>
      <c r="F137" s="199" t="s">
        <v>731</v>
      </c>
      <c r="G137" s="75"/>
      <c r="H137" s="69"/>
      <c r="I137" s="75"/>
    </row>
    <row r="138" ht="10.9" customHeight="1" spans="1:9">
      <c r="A138" s="75"/>
      <c r="B138" s="230" t="s">
        <v>6</v>
      </c>
      <c r="C138" s="80" t="s">
        <v>7</v>
      </c>
      <c r="D138" s="80"/>
      <c r="E138" s="80"/>
      <c r="F138" s="75"/>
      <c r="G138" s="75"/>
      <c r="H138" s="69"/>
      <c r="I138" s="75"/>
    </row>
    <row r="139" ht="10.9" customHeight="1" spans="1:9">
      <c r="A139" s="75"/>
      <c r="B139" s="231"/>
      <c r="C139" s="80"/>
      <c r="D139" s="80"/>
      <c r="E139" s="80"/>
      <c r="F139" s="75"/>
      <c r="G139" s="75"/>
      <c r="H139" s="69"/>
      <c r="I139" s="75"/>
    </row>
    <row r="140" spans="1:9">
      <c r="A140" s="75"/>
      <c r="B140" s="96" t="s">
        <v>8</v>
      </c>
      <c r="C140" s="97" t="s">
        <v>9</v>
      </c>
      <c r="D140" s="97" t="s">
        <v>10</v>
      </c>
      <c r="E140" s="97" t="s">
        <v>11</v>
      </c>
      <c r="F140" s="75"/>
      <c r="G140" s="75"/>
      <c r="H140" s="69"/>
      <c r="I140" s="75"/>
    </row>
    <row r="141" spans="1:9">
      <c r="A141" s="75">
        <v>8</v>
      </c>
      <c r="B141" s="197" t="s">
        <v>111</v>
      </c>
      <c r="C141" s="87" t="s">
        <v>727</v>
      </c>
      <c r="D141" s="87"/>
      <c r="E141" s="97"/>
      <c r="F141" s="75"/>
      <c r="G141" s="75"/>
      <c r="H141" s="69"/>
      <c r="I141" s="75"/>
    </row>
    <row r="142" spans="1:9">
      <c r="A142" s="75">
        <v>9</v>
      </c>
      <c r="B142" s="197" t="s">
        <v>96</v>
      </c>
      <c r="C142" s="87" t="s">
        <v>1324</v>
      </c>
      <c r="D142" s="87"/>
      <c r="E142" s="97"/>
      <c r="F142" s="75"/>
      <c r="G142" s="75"/>
      <c r="H142" s="69"/>
      <c r="I142" s="75"/>
    </row>
    <row r="143" spans="1:9">
      <c r="A143" s="75">
        <v>10</v>
      </c>
      <c r="B143" s="197" t="s">
        <v>39</v>
      </c>
      <c r="C143" s="87" t="s">
        <v>1019</v>
      </c>
      <c r="D143" s="87"/>
      <c r="E143" s="97"/>
      <c r="F143" s="75"/>
      <c r="G143" s="75"/>
      <c r="H143" s="69"/>
      <c r="I143" s="75"/>
    </row>
    <row r="144" spans="1:9">
      <c r="A144" s="75">
        <v>11</v>
      </c>
      <c r="B144" s="197" t="s">
        <v>91</v>
      </c>
      <c r="C144" s="87" t="s">
        <v>1325</v>
      </c>
      <c r="D144" s="87"/>
      <c r="E144" s="87"/>
      <c r="F144" s="75"/>
      <c r="G144" s="75"/>
      <c r="H144" s="69"/>
      <c r="I144" s="75"/>
    </row>
    <row r="145" spans="1:9">
      <c r="A145" s="75">
        <v>12</v>
      </c>
      <c r="B145" s="197" t="s">
        <v>33</v>
      </c>
      <c r="C145" s="87" t="s">
        <v>1326</v>
      </c>
      <c r="D145" s="87"/>
      <c r="E145" s="87"/>
      <c r="F145" s="75"/>
      <c r="G145" s="75"/>
      <c r="H145" s="69"/>
      <c r="I145" s="75"/>
    </row>
    <row r="146" spans="1:9">
      <c r="A146" s="75">
        <v>13</v>
      </c>
      <c r="B146" s="197" t="s">
        <v>34</v>
      </c>
      <c r="C146" s="87"/>
      <c r="D146" s="87">
        <v>45.2</v>
      </c>
      <c r="E146" s="87"/>
      <c r="F146" s="75"/>
      <c r="G146" s="75"/>
      <c r="H146" s="69"/>
      <c r="I146" s="75"/>
    </row>
    <row r="147" spans="1:9">
      <c r="A147" s="75"/>
      <c r="B147" s="202" t="s">
        <v>40</v>
      </c>
      <c r="C147" s="198" t="s">
        <v>41</v>
      </c>
      <c r="D147" s="198"/>
      <c r="E147" s="198"/>
      <c r="F147" s="75"/>
      <c r="G147" s="75"/>
      <c r="H147" s="69"/>
      <c r="I147" s="75"/>
    </row>
    <row r="148" spans="1:9">
      <c r="A148" s="75"/>
      <c r="B148" s="202"/>
      <c r="C148" s="74" t="s">
        <v>42</v>
      </c>
      <c r="D148" s="74" t="s">
        <v>43</v>
      </c>
      <c r="E148" s="74" t="s">
        <v>44</v>
      </c>
      <c r="F148" s="75"/>
      <c r="G148" s="75"/>
      <c r="H148" s="69"/>
      <c r="I148" s="75"/>
    </row>
    <row r="149" spans="1:9">
      <c r="A149" s="75">
        <v>14</v>
      </c>
      <c r="B149" s="196" t="s">
        <v>191</v>
      </c>
      <c r="C149" s="203" t="s">
        <v>1327</v>
      </c>
      <c r="D149" s="203"/>
      <c r="F149" s="75"/>
      <c r="G149" s="75"/>
      <c r="H149" s="69"/>
      <c r="I149" s="75"/>
    </row>
    <row r="150" spans="1:9">
      <c r="A150" s="75"/>
      <c r="B150" s="202" t="s">
        <v>40</v>
      </c>
      <c r="C150" s="198" t="s">
        <v>46</v>
      </c>
      <c r="D150" s="75"/>
      <c r="E150" s="75"/>
      <c r="F150" s="75"/>
      <c r="G150" s="75"/>
      <c r="H150" s="69"/>
      <c r="I150" s="75"/>
    </row>
    <row r="151" spans="1:9">
      <c r="A151" s="75"/>
      <c r="B151" s="202"/>
      <c r="C151" s="198" t="s">
        <v>47</v>
      </c>
      <c r="D151" s="75"/>
      <c r="E151" s="75"/>
      <c r="F151" s="75"/>
      <c r="G151" s="75"/>
      <c r="H151" s="69"/>
      <c r="I151" s="75"/>
    </row>
    <row r="152" spans="1:9">
      <c r="A152" s="75">
        <v>15</v>
      </c>
      <c r="B152" s="201" t="s">
        <v>206</v>
      </c>
      <c r="C152" s="203" t="s">
        <v>878</v>
      </c>
      <c r="D152" s="75"/>
      <c r="E152" s="75"/>
      <c r="F152" s="75"/>
      <c r="G152" s="75"/>
      <c r="H152" s="69"/>
      <c r="I152" s="75"/>
    </row>
    <row r="153" spans="1:9">
      <c r="A153" s="75">
        <v>16</v>
      </c>
      <c r="B153" s="201" t="s">
        <v>48</v>
      </c>
      <c r="C153" s="203" t="s">
        <v>1328</v>
      </c>
      <c r="D153" s="75"/>
      <c r="E153" s="75"/>
      <c r="F153" s="75"/>
      <c r="G153" s="75"/>
      <c r="H153" s="69"/>
      <c r="I153" s="75"/>
    </row>
    <row r="154" spans="1:9">
      <c r="A154" s="75">
        <v>17</v>
      </c>
      <c r="B154" s="201" t="s">
        <v>259</v>
      </c>
      <c r="C154" s="203" t="s">
        <v>1329</v>
      </c>
      <c r="D154" s="75"/>
      <c r="E154" s="75"/>
      <c r="F154" s="75"/>
      <c r="G154" s="75"/>
      <c r="H154" s="69"/>
      <c r="I154" s="75"/>
    </row>
    <row r="155" spans="1:9">
      <c r="A155" s="75"/>
      <c r="B155" s="256" t="s">
        <v>40</v>
      </c>
      <c r="C155" s="88" t="s">
        <v>269</v>
      </c>
      <c r="D155" s="75"/>
      <c r="E155" s="75"/>
      <c r="F155" s="75"/>
      <c r="G155" s="75"/>
      <c r="H155" s="69"/>
      <c r="I155" s="75"/>
    </row>
    <row r="156" spans="1:9">
      <c r="A156" s="75"/>
      <c r="B156" s="257"/>
      <c r="C156" s="88"/>
      <c r="D156" s="75"/>
      <c r="E156" s="75"/>
      <c r="F156" s="75"/>
      <c r="G156" s="75"/>
      <c r="H156" s="69"/>
      <c r="I156" s="75"/>
    </row>
    <row r="157" spans="1:9">
      <c r="A157" s="75">
        <v>18</v>
      </c>
      <c r="B157" s="201" t="s">
        <v>349</v>
      </c>
      <c r="C157" s="222" t="s">
        <v>764</v>
      </c>
      <c r="D157" s="75"/>
      <c r="E157" s="75"/>
      <c r="F157" s="75"/>
      <c r="G157" s="75"/>
      <c r="H157" s="69"/>
      <c r="I157" s="75"/>
    </row>
    <row r="158" spans="1:9">
      <c r="A158" s="75"/>
      <c r="B158" s="193" t="s">
        <v>6</v>
      </c>
      <c r="C158" s="198" t="s">
        <v>49</v>
      </c>
      <c r="D158" s="198"/>
      <c r="E158" s="198"/>
      <c r="F158" s="75"/>
      <c r="G158" s="75"/>
      <c r="H158" s="69"/>
      <c r="I158" s="75"/>
    </row>
    <row r="159" spans="1:9">
      <c r="A159" s="75"/>
      <c r="B159" s="196" t="s">
        <v>50</v>
      </c>
      <c r="C159" s="198">
        <v>100</v>
      </c>
      <c r="D159" s="198">
        <v>200</v>
      </c>
      <c r="E159" s="198" t="s">
        <v>51</v>
      </c>
      <c r="F159" s="75"/>
      <c r="G159" s="75"/>
      <c r="H159" s="69"/>
      <c r="I159" s="75"/>
    </row>
    <row r="160" spans="1:9">
      <c r="A160" s="75">
        <v>19</v>
      </c>
      <c r="B160" s="200" t="s">
        <v>53</v>
      </c>
      <c r="C160" s="199" t="s">
        <v>680</v>
      </c>
      <c r="D160" s="199" t="s">
        <v>706</v>
      </c>
      <c r="E160" s="199"/>
      <c r="F160" s="75"/>
      <c r="G160" s="75"/>
      <c r="H160" s="69"/>
      <c r="I160" s="75"/>
    </row>
    <row r="161" spans="1:9">
      <c r="A161" s="75">
        <v>20</v>
      </c>
      <c r="B161" s="200" t="s">
        <v>55</v>
      </c>
      <c r="C161" s="199"/>
      <c r="D161" s="199" t="s">
        <v>681</v>
      </c>
      <c r="E161" s="199"/>
      <c r="F161" s="75"/>
      <c r="G161" s="75"/>
      <c r="H161" s="69"/>
      <c r="I161" s="75"/>
    </row>
    <row r="162" ht="46.8" spans="1:9">
      <c r="A162" s="210" t="s">
        <v>1330</v>
      </c>
      <c r="B162" s="212"/>
      <c r="C162" s="212"/>
      <c r="D162" s="212"/>
      <c r="E162" s="212"/>
      <c r="F162" s="212"/>
      <c r="G162" s="212"/>
      <c r="H162" s="70" t="s">
        <v>1331</v>
      </c>
      <c r="I162" s="71" t="s">
        <v>4</v>
      </c>
    </row>
    <row r="163" ht="31.2" spans="1:9">
      <c r="A163" s="72" t="s">
        <v>5</v>
      </c>
      <c r="B163" s="95" t="s">
        <v>6</v>
      </c>
      <c r="C163" s="80" t="s">
        <v>7</v>
      </c>
      <c r="D163" s="80"/>
      <c r="E163" s="80"/>
      <c r="F163" s="75"/>
      <c r="G163" s="75"/>
      <c r="H163" s="69"/>
      <c r="I163" s="75"/>
    </row>
    <row r="164" spans="1:9">
      <c r="A164" s="75"/>
      <c r="B164" s="95"/>
      <c r="C164" s="80"/>
      <c r="D164" s="80"/>
      <c r="E164" s="80"/>
      <c r="F164" s="75"/>
      <c r="G164" s="75"/>
      <c r="H164" s="69"/>
      <c r="I164" s="75"/>
    </row>
    <row r="165" spans="1:9">
      <c r="A165" s="75"/>
      <c r="B165" s="96" t="s">
        <v>8</v>
      </c>
      <c r="C165" s="97" t="s">
        <v>9</v>
      </c>
      <c r="D165" s="97" t="s">
        <v>10</v>
      </c>
      <c r="E165" s="97" t="s">
        <v>11</v>
      </c>
      <c r="F165" s="75"/>
      <c r="G165" s="75"/>
      <c r="H165" s="69"/>
      <c r="I165" s="75"/>
    </row>
    <row r="166" spans="1:9">
      <c r="A166" s="75">
        <v>1</v>
      </c>
      <c r="B166" s="197" t="s">
        <v>91</v>
      </c>
      <c r="C166" s="87" t="s">
        <v>1332</v>
      </c>
      <c r="D166" s="87" t="s">
        <v>787</v>
      </c>
      <c r="E166" s="87" t="s">
        <v>787</v>
      </c>
      <c r="F166" s="75"/>
      <c r="G166" s="75"/>
      <c r="H166" s="69"/>
      <c r="I166" s="75"/>
    </row>
    <row r="167" spans="1:9">
      <c r="A167" s="75"/>
      <c r="B167" s="202" t="s">
        <v>40</v>
      </c>
      <c r="C167" s="198" t="s">
        <v>46</v>
      </c>
      <c r="D167" s="75"/>
      <c r="E167" s="75"/>
      <c r="F167" s="75"/>
      <c r="G167" s="75"/>
      <c r="H167" s="69"/>
      <c r="I167" s="75"/>
    </row>
    <row r="168" spans="1:9">
      <c r="A168" s="75"/>
      <c r="B168" s="202"/>
      <c r="C168" s="198" t="s">
        <v>47</v>
      </c>
      <c r="D168" s="75"/>
      <c r="E168" s="75"/>
      <c r="F168" s="75"/>
      <c r="G168" s="75"/>
      <c r="H168" s="69"/>
      <c r="I168" s="75"/>
    </row>
    <row r="169" spans="1:9">
      <c r="A169" s="75">
        <v>2</v>
      </c>
      <c r="B169" s="201" t="s">
        <v>48</v>
      </c>
      <c r="C169" s="203" t="s">
        <v>1333</v>
      </c>
      <c r="D169" s="75"/>
      <c r="E169" s="75"/>
      <c r="F169" s="75"/>
      <c r="G169" s="75"/>
      <c r="H169" s="69"/>
      <c r="I169" s="75"/>
    </row>
    <row r="170" spans="1:9">
      <c r="A170" s="75"/>
      <c r="B170" s="193" t="s">
        <v>6</v>
      </c>
      <c r="C170" s="198" t="s">
        <v>49</v>
      </c>
      <c r="D170" s="198"/>
      <c r="E170" s="198"/>
      <c r="F170" s="75"/>
      <c r="G170" s="75"/>
      <c r="H170" s="69"/>
      <c r="I170" s="75"/>
    </row>
    <row r="171" spans="1:9">
      <c r="A171" s="75"/>
      <c r="B171" s="196" t="s">
        <v>50</v>
      </c>
      <c r="C171" s="198">
        <v>100</v>
      </c>
      <c r="D171" s="198">
        <v>200</v>
      </c>
      <c r="E171" s="198" t="s">
        <v>51</v>
      </c>
      <c r="F171" s="75"/>
      <c r="G171" s="75"/>
      <c r="H171" s="69"/>
      <c r="I171" s="75"/>
    </row>
    <row r="172" spans="1:9">
      <c r="A172" s="75">
        <v>3</v>
      </c>
      <c r="B172" s="200" t="s">
        <v>55</v>
      </c>
      <c r="C172" s="199" t="s">
        <v>787</v>
      </c>
      <c r="D172" s="199" t="s">
        <v>683</v>
      </c>
      <c r="E172" s="199" t="s">
        <v>787</v>
      </c>
      <c r="F172" s="75"/>
      <c r="G172" s="75"/>
      <c r="H172" s="69"/>
      <c r="I172" s="75"/>
    </row>
    <row r="173" ht="46.8" spans="1:9">
      <c r="A173" s="210" t="s">
        <v>1334</v>
      </c>
      <c r="B173" s="212"/>
      <c r="C173" s="212"/>
      <c r="D173" s="212"/>
      <c r="E173" s="212"/>
      <c r="F173" s="212"/>
      <c r="G173" s="212"/>
      <c r="H173" s="70" t="s">
        <v>1335</v>
      </c>
      <c r="I173" s="71" t="s">
        <v>4</v>
      </c>
    </row>
    <row r="174" ht="31.2" spans="1:9">
      <c r="A174" s="72" t="s">
        <v>5</v>
      </c>
      <c r="B174" s="193" t="s">
        <v>6</v>
      </c>
      <c r="C174" s="74" t="s">
        <v>24</v>
      </c>
      <c r="D174" s="74"/>
      <c r="E174" s="74"/>
      <c r="F174" s="74"/>
      <c r="G174" s="74"/>
      <c r="H174" s="69"/>
      <c r="I174" s="75"/>
    </row>
    <row r="175" spans="1:9">
      <c r="A175" s="75"/>
      <c r="B175" s="196" t="s">
        <v>16</v>
      </c>
      <c r="C175" s="74" t="s">
        <v>17</v>
      </c>
      <c r="D175" s="74" t="s">
        <v>18</v>
      </c>
      <c r="E175" s="74" t="s">
        <v>19</v>
      </c>
      <c r="F175" s="74" t="s">
        <v>20</v>
      </c>
      <c r="G175" s="74" t="s">
        <v>21</v>
      </c>
      <c r="H175" s="69"/>
      <c r="I175" s="75"/>
    </row>
    <row r="176" spans="1:9">
      <c r="A176" s="75">
        <v>1</v>
      </c>
      <c r="B176" s="199" t="s">
        <v>90</v>
      </c>
      <c r="C176" s="199" t="s">
        <v>717</v>
      </c>
      <c r="D176" s="199" t="s">
        <v>787</v>
      </c>
      <c r="E176" s="199" t="s">
        <v>787</v>
      </c>
      <c r="F176" s="199" t="s">
        <v>787</v>
      </c>
      <c r="G176" s="199" t="s">
        <v>787</v>
      </c>
      <c r="H176" s="199"/>
      <c r="I176" s="75"/>
    </row>
    <row r="177" spans="1:9">
      <c r="A177" s="75"/>
      <c r="B177" s="95" t="s">
        <v>6</v>
      </c>
      <c r="C177" s="80" t="s">
        <v>7</v>
      </c>
      <c r="D177" s="80"/>
      <c r="E177" s="80"/>
      <c r="F177" s="75"/>
      <c r="G177" s="75"/>
      <c r="H177" s="69"/>
      <c r="I177" s="75"/>
    </row>
    <row r="178" spans="1:9">
      <c r="A178" s="75"/>
      <c r="B178" s="95"/>
      <c r="C178" s="80"/>
      <c r="D178" s="80"/>
      <c r="E178" s="80"/>
      <c r="F178" s="75"/>
      <c r="G178" s="75"/>
      <c r="H178" s="69"/>
      <c r="I178" s="75"/>
    </row>
    <row r="179" spans="1:9">
      <c r="A179" s="75"/>
      <c r="B179" s="96" t="s">
        <v>8</v>
      </c>
      <c r="C179" s="97" t="s">
        <v>9</v>
      </c>
      <c r="D179" s="97" t="s">
        <v>10</v>
      </c>
      <c r="E179" s="97" t="s">
        <v>11</v>
      </c>
      <c r="F179" s="75"/>
      <c r="G179" s="75"/>
      <c r="H179" s="69"/>
      <c r="I179" s="75"/>
    </row>
    <row r="180" spans="1:9">
      <c r="A180" s="75">
        <v>2</v>
      </c>
      <c r="B180" s="197" t="s">
        <v>91</v>
      </c>
      <c r="C180" s="87" t="s">
        <v>1336</v>
      </c>
      <c r="D180" s="87" t="s">
        <v>1337</v>
      </c>
      <c r="E180" s="87" t="s">
        <v>787</v>
      </c>
      <c r="F180" s="75"/>
      <c r="G180" s="75"/>
      <c r="H180" s="69"/>
      <c r="I180" s="75"/>
    </row>
    <row r="181" spans="1:9">
      <c r="A181" s="75"/>
      <c r="B181" s="202" t="s">
        <v>40</v>
      </c>
      <c r="C181" s="198" t="s">
        <v>46</v>
      </c>
      <c r="D181" s="75"/>
      <c r="E181" s="75"/>
      <c r="F181" s="75"/>
      <c r="G181" s="75"/>
      <c r="H181" s="69"/>
      <c r="I181" s="75"/>
    </row>
    <row r="182" spans="1:9">
      <c r="A182" s="75"/>
      <c r="B182" s="202"/>
      <c r="C182" s="198" t="s">
        <v>47</v>
      </c>
      <c r="D182" s="75"/>
      <c r="E182" s="75"/>
      <c r="F182" s="75"/>
      <c r="G182" s="75"/>
      <c r="H182" s="69"/>
      <c r="I182" s="75"/>
    </row>
    <row r="183" spans="1:9">
      <c r="A183" s="75">
        <v>3</v>
      </c>
      <c r="B183" s="201" t="s">
        <v>48</v>
      </c>
      <c r="C183" s="203" t="s">
        <v>1206</v>
      </c>
      <c r="D183" s="75"/>
      <c r="E183" s="75"/>
      <c r="F183" s="75"/>
      <c r="G183" s="75"/>
      <c r="H183" s="69"/>
      <c r="I183" s="75"/>
    </row>
    <row r="184" spans="1:9">
      <c r="A184" s="75"/>
      <c r="B184" s="193" t="s">
        <v>6</v>
      </c>
      <c r="C184" s="224" t="s">
        <v>49</v>
      </c>
      <c r="D184" s="225"/>
      <c r="E184" s="226"/>
      <c r="F184" s="75"/>
      <c r="G184" s="75"/>
      <c r="H184" s="69"/>
      <c r="I184" s="75"/>
    </row>
    <row r="185" spans="1:9">
      <c r="A185" s="75"/>
      <c r="B185" s="196" t="s">
        <v>50</v>
      </c>
      <c r="C185" s="198">
        <v>100</v>
      </c>
      <c r="D185" s="198">
        <v>200</v>
      </c>
      <c r="E185" s="198" t="s">
        <v>51</v>
      </c>
      <c r="F185" s="75"/>
      <c r="G185" s="75"/>
      <c r="H185" s="69"/>
      <c r="I185" s="75"/>
    </row>
    <row r="186" spans="1:9">
      <c r="A186" s="75">
        <v>4</v>
      </c>
      <c r="B186" s="199" t="s">
        <v>55</v>
      </c>
      <c r="C186" s="199" t="s">
        <v>787</v>
      </c>
      <c r="D186" s="199" t="s">
        <v>884</v>
      </c>
      <c r="E186" s="199" t="s">
        <v>787</v>
      </c>
      <c r="F186" s="75"/>
      <c r="G186" s="75"/>
      <c r="H186" s="69"/>
      <c r="I186" s="75"/>
    </row>
    <row r="187" ht="46.8" spans="1:9">
      <c r="A187" s="210" t="s">
        <v>1338</v>
      </c>
      <c r="B187" s="212"/>
      <c r="C187" s="212"/>
      <c r="D187" s="212"/>
      <c r="E187" s="212"/>
      <c r="F187" s="212"/>
      <c r="G187" s="212"/>
      <c r="H187" s="70" t="s">
        <v>1339</v>
      </c>
      <c r="I187" s="71" t="s">
        <v>4</v>
      </c>
    </row>
    <row r="188" ht="31.2" spans="1:9">
      <c r="A188" s="72" t="s">
        <v>5</v>
      </c>
      <c r="B188" s="193" t="s">
        <v>6</v>
      </c>
      <c r="C188" s="74" t="s">
        <v>24</v>
      </c>
      <c r="D188" s="74"/>
      <c r="E188" s="74"/>
      <c r="F188" s="74"/>
      <c r="G188" s="74"/>
      <c r="H188" s="69"/>
      <c r="I188" s="75"/>
    </row>
    <row r="189" spans="1:9">
      <c r="A189" s="75"/>
      <c r="B189" s="196" t="s">
        <v>16</v>
      </c>
      <c r="C189" s="74" t="s">
        <v>17</v>
      </c>
      <c r="D189" s="74" t="s">
        <v>18</v>
      </c>
      <c r="E189" s="74" t="s">
        <v>19</v>
      </c>
      <c r="F189" s="74" t="s">
        <v>20</v>
      </c>
      <c r="G189" s="74" t="s">
        <v>21</v>
      </c>
      <c r="H189" s="69"/>
      <c r="I189" s="75"/>
    </row>
    <row r="190" spans="1:9">
      <c r="A190" s="75">
        <v>1</v>
      </c>
      <c r="B190" s="199" t="s">
        <v>90</v>
      </c>
      <c r="C190" s="199" t="s">
        <v>679</v>
      </c>
      <c r="D190" s="199" t="s">
        <v>787</v>
      </c>
      <c r="E190" s="199" t="s">
        <v>787</v>
      </c>
      <c r="F190" s="199" t="s">
        <v>787</v>
      </c>
      <c r="G190" s="199" t="s">
        <v>787</v>
      </c>
      <c r="H190" s="69"/>
      <c r="I190" s="75"/>
    </row>
    <row r="191" spans="1:9">
      <c r="A191" s="75"/>
      <c r="B191" s="95" t="s">
        <v>6</v>
      </c>
      <c r="C191" s="80" t="s">
        <v>7</v>
      </c>
      <c r="D191" s="80"/>
      <c r="E191" s="80"/>
      <c r="F191" s="75"/>
      <c r="G191" s="75"/>
      <c r="H191" s="69"/>
      <c r="I191" s="75"/>
    </row>
    <row r="192" spans="1:9">
      <c r="A192" s="75"/>
      <c r="B192" s="95"/>
      <c r="C192" s="80"/>
      <c r="D192" s="80"/>
      <c r="E192" s="80"/>
      <c r="F192" s="75"/>
      <c r="G192" s="75"/>
      <c r="H192" s="69"/>
      <c r="I192" s="75"/>
    </row>
    <row r="193" spans="1:9">
      <c r="A193" s="75"/>
      <c r="B193" s="96" t="s">
        <v>8</v>
      </c>
      <c r="C193" s="97" t="s">
        <v>9</v>
      </c>
      <c r="D193" s="97" t="s">
        <v>10</v>
      </c>
      <c r="E193" s="97" t="s">
        <v>11</v>
      </c>
      <c r="F193" s="75"/>
      <c r="G193" s="75"/>
      <c r="H193" s="69"/>
      <c r="I193" s="75"/>
    </row>
    <row r="194" spans="1:9">
      <c r="A194" s="75">
        <v>2</v>
      </c>
      <c r="B194" s="197" t="s">
        <v>91</v>
      </c>
      <c r="C194" s="87" t="s">
        <v>787</v>
      </c>
      <c r="D194" s="87" t="s">
        <v>1340</v>
      </c>
      <c r="E194" s="87" t="s">
        <v>787</v>
      </c>
      <c r="F194" s="75"/>
      <c r="G194" s="75"/>
      <c r="H194" s="69"/>
      <c r="I194" s="75"/>
    </row>
    <row r="195" spans="1:9">
      <c r="A195" s="75"/>
      <c r="B195" s="202" t="s">
        <v>40</v>
      </c>
      <c r="C195" s="198" t="s">
        <v>46</v>
      </c>
      <c r="D195" s="75"/>
      <c r="E195" s="75"/>
      <c r="F195" s="75"/>
      <c r="G195" s="75"/>
      <c r="H195" s="69"/>
      <c r="I195" s="75"/>
    </row>
    <row r="196" spans="1:9">
      <c r="A196" s="75"/>
      <c r="B196" s="202"/>
      <c r="C196" s="198" t="s">
        <v>47</v>
      </c>
      <c r="D196" s="75"/>
      <c r="E196" s="75"/>
      <c r="F196" s="75"/>
      <c r="G196" s="75"/>
      <c r="H196" s="69"/>
      <c r="I196" s="75"/>
    </row>
    <row r="197" spans="1:9">
      <c r="A197" s="75">
        <v>3</v>
      </c>
      <c r="B197" s="203" t="s">
        <v>48</v>
      </c>
      <c r="C197" s="203" t="s">
        <v>1190</v>
      </c>
      <c r="D197" s="75"/>
      <c r="E197" s="75"/>
      <c r="F197" s="75"/>
      <c r="G197" s="75"/>
      <c r="H197" s="69"/>
      <c r="I197" s="75"/>
    </row>
    <row r="198" spans="1:9">
      <c r="A198" s="75"/>
      <c r="B198" s="193" t="s">
        <v>6</v>
      </c>
      <c r="C198" s="198" t="s">
        <v>49</v>
      </c>
      <c r="D198" s="198"/>
      <c r="E198" s="198"/>
      <c r="F198" s="75"/>
      <c r="G198" s="75"/>
      <c r="H198" s="69"/>
      <c r="I198" s="75"/>
    </row>
    <row r="199" spans="1:9">
      <c r="A199" s="75"/>
      <c r="B199" s="196" t="s">
        <v>50</v>
      </c>
      <c r="C199" s="198">
        <v>100</v>
      </c>
      <c r="D199" s="198">
        <v>200</v>
      </c>
      <c r="E199" s="198" t="s">
        <v>51</v>
      </c>
      <c r="F199" s="75"/>
      <c r="G199" s="75"/>
      <c r="H199" s="69"/>
      <c r="I199" s="75"/>
    </row>
    <row r="200" spans="1:9">
      <c r="A200" s="75">
        <v>4</v>
      </c>
      <c r="B200" s="200" t="s">
        <v>55</v>
      </c>
      <c r="C200" s="199" t="s">
        <v>787</v>
      </c>
      <c r="D200" s="199" t="s">
        <v>684</v>
      </c>
      <c r="E200" s="199" t="s">
        <v>787</v>
      </c>
      <c r="F200" s="75"/>
      <c r="G200" s="75"/>
      <c r="H200" s="69"/>
      <c r="I200" s="75"/>
    </row>
    <row r="201" ht="46.8" spans="1:9">
      <c r="A201" s="210" t="s">
        <v>1341</v>
      </c>
      <c r="B201" s="212"/>
      <c r="C201" s="212"/>
      <c r="D201" s="212"/>
      <c r="E201" s="212"/>
      <c r="F201" s="212"/>
      <c r="G201" s="212"/>
      <c r="H201" s="70" t="s">
        <v>1342</v>
      </c>
      <c r="I201" s="71" t="s">
        <v>4</v>
      </c>
    </row>
    <row r="202" ht="31.2" spans="1:9">
      <c r="A202" s="72" t="s">
        <v>5</v>
      </c>
      <c r="B202" s="193" t="s">
        <v>6</v>
      </c>
      <c r="C202" s="74" t="s">
        <v>24</v>
      </c>
      <c r="D202" s="74"/>
      <c r="E202" s="74"/>
      <c r="F202" s="74"/>
      <c r="G202" s="74"/>
      <c r="H202" s="69"/>
      <c r="I202" s="75"/>
    </row>
    <row r="203" spans="1:9">
      <c r="A203" s="75"/>
      <c r="B203" s="196" t="s">
        <v>16</v>
      </c>
      <c r="C203" s="74" t="s">
        <v>17</v>
      </c>
      <c r="D203" s="74" t="s">
        <v>18</v>
      </c>
      <c r="E203" s="74" t="s">
        <v>19</v>
      </c>
      <c r="F203" s="74" t="s">
        <v>20</v>
      </c>
      <c r="G203" s="74" t="s">
        <v>21</v>
      </c>
      <c r="H203" s="69"/>
      <c r="I203" s="75"/>
    </row>
    <row r="204" spans="1:9">
      <c r="A204" s="75">
        <v>1</v>
      </c>
      <c r="B204" s="200" t="s">
        <v>90</v>
      </c>
      <c r="C204" s="199" t="s">
        <v>884</v>
      </c>
      <c r="D204" s="199" t="s">
        <v>787</v>
      </c>
      <c r="E204" s="199" t="s">
        <v>787</v>
      </c>
      <c r="F204" s="199" t="s">
        <v>787</v>
      </c>
      <c r="G204" s="199" t="s">
        <v>787</v>
      </c>
      <c r="H204" s="69"/>
      <c r="I204" s="75"/>
    </row>
    <row r="205" spans="1:9">
      <c r="A205" s="75"/>
      <c r="B205" s="95" t="s">
        <v>6</v>
      </c>
      <c r="C205" s="80" t="s">
        <v>7</v>
      </c>
      <c r="D205" s="80"/>
      <c r="E205" s="80"/>
      <c r="F205" s="75"/>
      <c r="G205" s="75"/>
      <c r="H205" s="69"/>
      <c r="I205" s="75"/>
    </row>
    <row r="206" spans="1:9">
      <c r="A206" s="75"/>
      <c r="B206" s="95"/>
      <c r="C206" s="80"/>
      <c r="D206" s="80"/>
      <c r="E206" s="80"/>
      <c r="F206" s="75"/>
      <c r="G206" s="75"/>
      <c r="H206" s="69"/>
      <c r="I206" s="75"/>
    </row>
    <row r="207" spans="1:9">
      <c r="A207" s="75"/>
      <c r="B207" s="96" t="s">
        <v>8</v>
      </c>
      <c r="C207" s="97" t="s">
        <v>9</v>
      </c>
      <c r="D207" s="97" t="s">
        <v>10</v>
      </c>
      <c r="E207" s="97" t="s">
        <v>11</v>
      </c>
      <c r="F207" s="75"/>
      <c r="G207" s="75"/>
      <c r="H207" s="69"/>
      <c r="I207" s="75"/>
    </row>
    <row r="208" spans="1:9">
      <c r="A208" s="75">
        <v>2</v>
      </c>
      <c r="B208" s="197" t="s">
        <v>91</v>
      </c>
      <c r="C208" s="87" t="s">
        <v>1343</v>
      </c>
      <c r="D208" s="87" t="s">
        <v>1344</v>
      </c>
      <c r="E208" s="87" t="s">
        <v>787</v>
      </c>
      <c r="F208" s="75"/>
      <c r="G208" s="75"/>
      <c r="H208" s="69"/>
      <c r="I208" s="75"/>
    </row>
    <row r="209" spans="1:9">
      <c r="A209" s="75"/>
      <c r="B209" s="202" t="s">
        <v>40</v>
      </c>
      <c r="C209" s="198" t="s">
        <v>46</v>
      </c>
      <c r="D209" s="75"/>
      <c r="E209" s="75"/>
      <c r="F209" s="75"/>
      <c r="G209" s="75"/>
      <c r="H209" s="69"/>
      <c r="I209" s="75"/>
    </row>
    <row r="210" spans="1:9">
      <c r="A210" s="75"/>
      <c r="B210" s="202"/>
      <c r="C210" s="198" t="s">
        <v>47</v>
      </c>
      <c r="D210" s="75"/>
      <c r="E210" s="75"/>
      <c r="F210" s="75"/>
      <c r="G210" s="75"/>
      <c r="H210" s="69"/>
      <c r="I210" s="75"/>
    </row>
    <row r="211" spans="1:9">
      <c r="A211" s="75">
        <v>3</v>
      </c>
      <c r="B211" s="201" t="s">
        <v>48</v>
      </c>
      <c r="C211" s="203">
        <v>148.8</v>
      </c>
      <c r="D211" s="75"/>
      <c r="E211" s="75"/>
      <c r="F211" s="75"/>
      <c r="G211" s="75"/>
      <c r="H211" s="69"/>
      <c r="I211" s="75"/>
    </row>
    <row r="212" spans="1:9">
      <c r="A212" s="75"/>
      <c r="B212" s="193" t="s">
        <v>6</v>
      </c>
      <c r="C212" s="198" t="s">
        <v>49</v>
      </c>
      <c r="D212" s="198"/>
      <c r="E212" s="198"/>
      <c r="F212" s="75"/>
      <c r="G212" s="75"/>
      <c r="H212" s="69"/>
      <c r="I212" s="75"/>
    </row>
    <row r="213" spans="1:9">
      <c r="A213" s="75"/>
      <c r="B213" s="196" t="s">
        <v>50</v>
      </c>
      <c r="C213" s="198">
        <v>100</v>
      </c>
      <c r="D213" s="198">
        <v>200</v>
      </c>
      <c r="E213" s="198" t="s">
        <v>51</v>
      </c>
      <c r="F213" s="75"/>
      <c r="G213" s="75"/>
      <c r="H213" s="69"/>
      <c r="I213" s="75"/>
    </row>
    <row r="214" spans="1:9">
      <c r="A214" s="75">
        <v>4</v>
      </c>
      <c r="B214" s="200" t="s">
        <v>55</v>
      </c>
      <c r="C214" s="199" t="s">
        <v>787</v>
      </c>
      <c r="D214" s="199" t="s">
        <v>717</v>
      </c>
      <c r="E214" s="199" t="s">
        <v>787</v>
      </c>
      <c r="F214" s="75"/>
      <c r="G214" s="75"/>
      <c r="H214" s="69"/>
      <c r="I214" s="75"/>
    </row>
    <row r="215" ht="46.8" spans="1:9">
      <c r="A215" s="210" t="s">
        <v>1345</v>
      </c>
      <c r="B215" s="212"/>
      <c r="C215" s="212"/>
      <c r="D215" s="212"/>
      <c r="E215" s="212"/>
      <c r="F215" s="212"/>
      <c r="G215" s="212"/>
      <c r="H215" s="70" t="s">
        <v>1346</v>
      </c>
      <c r="I215" s="71" t="s">
        <v>4</v>
      </c>
    </row>
    <row r="216" ht="31.2" spans="1:9">
      <c r="A216" s="72" t="s">
        <v>5</v>
      </c>
      <c r="B216" s="193" t="s">
        <v>6</v>
      </c>
      <c r="C216" s="74" t="s">
        <v>24</v>
      </c>
      <c r="D216" s="74"/>
      <c r="E216" s="74"/>
      <c r="F216" s="74"/>
      <c r="G216" s="74"/>
      <c r="H216" s="69"/>
      <c r="I216" s="75"/>
    </row>
    <row r="217" spans="1:9">
      <c r="A217" s="75"/>
      <c r="B217" s="196" t="s">
        <v>16</v>
      </c>
      <c r="C217" s="74" t="s">
        <v>17</v>
      </c>
      <c r="D217" s="74" t="s">
        <v>18</v>
      </c>
      <c r="E217" s="74" t="s">
        <v>19</v>
      </c>
      <c r="F217" s="74" t="s">
        <v>20</v>
      </c>
      <c r="G217" s="74" t="s">
        <v>21</v>
      </c>
      <c r="H217" s="69"/>
      <c r="I217" s="75"/>
    </row>
    <row r="218" spans="1:9">
      <c r="A218" s="75">
        <v>1</v>
      </c>
      <c r="B218" s="200" t="s">
        <v>90</v>
      </c>
      <c r="C218" s="199" t="s">
        <v>774</v>
      </c>
      <c r="D218" s="199" t="s">
        <v>787</v>
      </c>
      <c r="E218" s="199" t="s">
        <v>787</v>
      </c>
      <c r="F218" s="199" t="s">
        <v>787</v>
      </c>
      <c r="G218" s="199" t="s">
        <v>787</v>
      </c>
      <c r="H218" s="69"/>
      <c r="I218" s="75"/>
    </row>
    <row r="219" spans="1:9">
      <c r="A219" s="75"/>
      <c r="B219" s="95" t="s">
        <v>6</v>
      </c>
      <c r="C219" s="80" t="s">
        <v>7</v>
      </c>
      <c r="D219" s="80"/>
      <c r="E219" s="80"/>
      <c r="F219" s="75"/>
      <c r="G219" s="75"/>
      <c r="H219" s="69"/>
      <c r="I219" s="75"/>
    </row>
    <row r="220" spans="1:9">
      <c r="A220" s="75"/>
      <c r="B220" s="95"/>
      <c r="C220" s="80"/>
      <c r="D220" s="80"/>
      <c r="E220" s="80"/>
      <c r="F220" s="75"/>
      <c r="G220" s="75"/>
      <c r="H220" s="69"/>
      <c r="I220" s="75"/>
    </row>
    <row r="221" spans="1:9">
      <c r="A221" s="75"/>
      <c r="B221" s="96" t="s">
        <v>8</v>
      </c>
      <c r="C221" s="97" t="s">
        <v>9</v>
      </c>
      <c r="D221" s="97" t="s">
        <v>10</v>
      </c>
      <c r="E221" s="97" t="s">
        <v>11</v>
      </c>
      <c r="F221" s="75"/>
      <c r="G221" s="75"/>
      <c r="H221" s="69"/>
      <c r="I221" s="75"/>
    </row>
    <row r="222" spans="1:9">
      <c r="A222" s="75">
        <v>2</v>
      </c>
      <c r="B222" s="197" t="s">
        <v>91</v>
      </c>
      <c r="C222" s="87" t="s">
        <v>787</v>
      </c>
      <c r="D222" s="87" t="s">
        <v>1347</v>
      </c>
      <c r="E222" s="87" t="s">
        <v>787</v>
      </c>
      <c r="F222" s="75"/>
      <c r="G222" s="75"/>
      <c r="H222" s="69"/>
      <c r="I222" s="75"/>
    </row>
    <row r="223" spans="1:9">
      <c r="A223" s="75"/>
      <c r="B223" s="202" t="s">
        <v>40</v>
      </c>
      <c r="C223" s="198" t="s">
        <v>46</v>
      </c>
      <c r="D223" s="75"/>
      <c r="E223" s="75"/>
      <c r="F223" s="75"/>
      <c r="G223" s="75"/>
      <c r="H223" s="69"/>
      <c r="I223" s="75"/>
    </row>
    <row r="224" spans="1:9">
      <c r="A224" s="75"/>
      <c r="B224" s="202"/>
      <c r="C224" s="198" t="s">
        <v>47</v>
      </c>
      <c r="D224" s="75"/>
      <c r="E224" s="75"/>
      <c r="F224" s="75"/>
      <c r="G224" s="75"/>
      <c r="H224" s="69"/>
      <c r="I224" s="75"/>
    </row>
    <row r="225" spans="1:9">
      <c r="A225" s="75">
        <v>3</v>
      </c>
      <c r="B225" s="201" t="s">
        <v>48</v>
      </c>
      <c r="C225" s="203" t="s">
        <v>708</v>
      </c>
      <c r="D225" s="75"/>
      <c r="E225" s="75"/>
      <c r="F225" s="75"/>
      <c r="G225" s="75"/>
      <c r="H225" s="69"/>
      <c r="I225" s="75"/>
    </row>
    <row r="226" spans="1:9">
      <c r="A226" s="75">
        <v>4</v>
      </c>
      <c r="B226" s="201" t="s">
        <v>259</v>
      </c>
      <c r="C226" s="203" t="s">
        <v>1348</v>
      </c>
      <c r="D226" s="75"/>
      <c r="E226" s="75"/>
      <c r="F226" s="75"/>
      <c r="G226" s="75"/>
      <c r="H226" s="69"/>
      <c r="I226" s="75"/>
    </row>
    <row r="227" spans="1:9">
      <c r="A227" s="75"/>
      <c r="B227" s="193" t="s">
        <v>6</v>
      </c>
      <c r="C227" s="198" t="s">
        <v>49</v>
      </c>
      <c r="D227" s="198"/>
      <c r="E227" s="198"/>
      <c r="F227" s="75"/>
      <c r="G227" s="75"/>
      <c r="H227" s="69"/>
      <c r="I227" s="75"/>
    </row>
    <row r="228" spans="1:9">
      <c r="A228" s="75"/>
      <c r="B228" s="196" t="s">
        <v>50</v>
      </c>
      <c r="C228" s="198">
        <v>100</v>
      </c>
      <c r="D228" s="198">
        <v>200</v>
      </c>
      <c r="E228" s="198" t="s">
        <v>51</v>
      </c>
      <c r="F228" s="75"/>
      <c r="G228" s="75"/>
      <c r="H228" s="69"/>
      <c r="I228" s="75"/>
    </row>
    <row r="229" spans="1:9">
      <c r="A229" s="75">
        <v>5</v>
      </c>
      <c r="B229" s="200" t="s">
        <v>55</v>
      </c>
      <c r="C229" s="199" t="s">
        <v>787</v>
      </c>
      <c r="D229" s="199" t="s">
        <v>774</v>
      </c>
      <c r="E229" s="199" t="s">
        <v>787</v>
      </c>
      <c r="F229" s="75"/>
      <c r="G229" s="75"/>
      <c r="H229" s="69"/>
      <c r="I229" s="75"/>
    </row>
    <row r="230" ht="46.8" spans="1:9">
      <c r="A230" s="210" t="s">
        <v>1349</v>
      </c>
      <c r="B230" s="212"/>
      <c r="C230" s="212"/>
      <c r="D230" s="212"/>
      <c r="E230" s="212"/>
      <c r="F230" s="212"/>
      <c r="G230" s="212"/>
      <c r="H230" s="70" t="s">
        <v>1350</v>
      </c>
      <c r="I230" s="71" t="s">
        <v>4</v>
      </c>
    </row>
    <row r="231" ht="31.2" spans="1:9">
      <c r="A231" s="72" t="s">
        <v>5</v>
      </c>
      <c r="B231" s="193" t="s">
        <v>6</v>
      </c>
      <c r="C231" s="74" t="s">
        <v>15</v>
      </c>
      <c r="D231" s="74"/>
      <c r="E231" s="74"/>
      <c r="F231" s="74"/>
      <c r="G231" s="74"/>
      <c r="H231" s="69"/>
      <c r="I231" s="75"/>
    </row>
    <row r="232" spans="1:9">
      <c r="A232" s="75"/>
      <c r="B232" s="196" t="s">
        <v>16</v>
      </c>
      <c r="C232" s="74" t="s">
        <v>17</v>
      </c>
      <c r="D232" s="74" t="s">
        <v>18</v>
      </c>
      <c r="E232" s="74" t="s">
        <v>19</v>
      </c>
      <c r="F232" s="74" t="s">
        <v>20</v>
      </c>
      <c r="G232" s="74" t="s">
        <v>21</v>
      </c>
      <c r="H232" s="69"/>
      <c r="I232" s="75"/>
    </row>
    <row r="233" spans="1:9">
      <c r="A233" s="75">
        <v>1</v>
      </c>
      <c r="B233" s="208" t="s">
        <v>89</v>
      </c>
      <c r="C233" s="199"/>
      <c r="D233" s="199"/>
      <c r="E233" s="199" t="s">
        <v>680</v>
      </c>
      <c r="F233" s="199"/>
      <c r="G233" s="199"/>
      <c r="H233" s="69"/>
      <c r="I233" s="75"/>
    </row>
    <row r="234" spans="1:9">
      <c r="A234" s="75">
        <v>2</v>
      </c>
      <c r="B234" s="208" t="s">
        <v>60</v>
      </c>
      <c r="C234" s="199"/>
      <c r="D234" s="199" t="s">
        <v>680</v>
      </c>
      <c r="E234" s="199"/>
      <c r="F234" s="199"/>
      <c r="G234" s="199"/>
      <c r="H234" s="69"/>
      <c r="I234" s="75"/>
    </row>
    <row r="235" spans="1:9">
      <c r="A235" s="75"/>
      <c r="B235" s="193" t="s">
        <v>6</v>
      </c>
      <c r="C235" s="74" t="s">
        <v>24</v>
      </c>
      <c r="D235" s="74"/>
      <c r="E235" s="74"/>
      <c r="F235" s="74"/>
      <c r="G235" s="74"/>
      <c r="H235" s="69"/>
      <c r="I235" s="75"/>
    </row>
    <row r="236" spans="1:9">
      <c r="A236" s="75"/>
      <c r="B236" s="196" t="s">
        <v>16</v>
      </c>
      <c r="C236" s="74" t="s">
        <v>17</v>
      </c>
      <c r="D236" s="74" t="s">
        <v>18</v>
      </c>
      <c r="E236" s="74" t="s">
        <v>19</v>
      </c>
      <c r="F236" s="74" t="s">
        <v>20</v>
      </c>
      <c r="G236" s="74" t="s">
        <v>21</v>
      </c>
      <c r="H236" s="69"/>
      <c r="I236" s="75"/>
    </row>
    <row r="237" spans="1:9">
      <c r="A237" s="75">
        <v>3</v>
      </c>
      <c r="B237" s="200" t="s">
        <v>1351</v>
      </c>
      <c r="C237" s="199" t="s">
        <v>678</v>
      </c>
      <c r="D237" s="199"/>
      <c r="E237" s="199"/>
      <c r="F237" s="199"/>
      <c r="G237" s="199"/>
      <c r="H237" s="69"/>
      <c r="I237" s="75"/>
    </row>
    <row r="238" spans="1:9">
      <c r="A238" s="75">
        <v>4</v>
      </c>
      <c r="B238" s="200" t="s">
        <v>25</v>
      </c>
      <c r="C238" s="199"/>
      <c r="D238" s="199"/>
      <c r="E238" s="199" t="s">
        <v>680</v>
      </c>
      <c r="F238" s="199"/>
      <c r="G238" s="199" t="s">
        <v>680</v>
      </c>
      <c r="H238" s="69"/>
      <c r="I238" s="75"/>
    </row>
    <row r="239" spans="1:9">
      <c r="A239" s="75">
        <v>5</v>
      </c>
      <c r="B239" s="200" t="s">
        <v>433</v>
      </c>
      <c r="C239" s="199"/>
      <c r="D239" s="199"/>
      <c r="E239" s="199"/>
      <c r="F239" s="199" t="s">
        <v>680</v>
      </c>
      <c r="G239" s="199" t="s">
        <v>680</v>
      </c>
      <c r="H239" s="69"/>
      <c r="I239" s="75"/>
    </row>
    <row r="240" spans="1:9">
      <c r="A240" s="75">
        <v>6</v>
      </c>
      <c r="B240" s="200" t="s">
        <v>90</v>
      </c>
      <c r="C240" s="199" t="s">
        <v>706</v>
      </c>
      <c r="D240" s="199"/>
      <c r="E240" s="199"/>
      <c r="F240" s="199"/>
      <c r="G240" s="199"/>
      <c r="H240" s="69"/>
      <c r="I240" s="75"/>
    </row>
    <row r="241" spans="1:9">
      <c r="A241" s="75"/>
      <c r="B241" s="193" t="s">
        <v>6</v>
      </c>
      <c r="C241" s="74" t="s">
        <v>30</v>
      </c>
      <c r="D241" s="74"/>
      <c r="E241" s="74"/>
      <c r="F241" s="74"/>
      <c r="G241" s="75"/>
      <c r="H241" s="69"/>
      <c r="I241" s="75"/>
    </row>
    <row r="242" spans="1:9">
      <c r="A242" s="75"/>
      <c r="B242" s="196" t="s">
        <v>8</v>
      </c>
      <c r="C242" s="74">
        <v>100</v>
      </c>
      <c r="D242" s="74">
        <v>200</v>
      </c>
      <c r="E242" s="74">
        <v>300</v>
      </c>
      <c r="F242" s="74" t="s">
        <v>31</v>
      </c>
      <c r="G242" s="75"/>
      <c r="H242" s="69"/>
      <c r="I242" s="75"/>
    </row>
    <row r="243" spans="1:9">
      <c r="A243" s="75">
        <v>7</v>
      </c>
      <c r="B243" s="200" t="s">
        <v>63</v>
      </c>
      <c r="C243" s="199" t="s">
        <v>680</v>
      </c>
      <c r="D243" s="199" t="s">
        <v>884</v>
      </c>
      <c r="E243" s="199" t="s">
        <v>1072</v>
      </c>
      <c r="F243" s="199"/>
      <c r="G243" s="75"/>
      <c r="H243" s="69"/>
      <c r="I243" s="75"/>
    </row>
    <row r="244" spans="1:9">
      <c r="A244" s="75">
        <v>8</v>
      </c>
      <c r="B244" s="200" t="s">
        <v>32</v>
      </c>
      <c r="C244" s="199"/>
      <c r="D244" s="199" t="s">
        <v>680</v>
      </c>
      <c r="E244" s="199"/>
      <c r="F244" s="199" t="s">
        <v>937</v>
      </c>
      <c r="G244" s="75"/>
      <c r="H244" s="69"/>
      <c r="I244" s="75"/>
    </row>
    <row r="245" spans="1:9">
      <c r="A245" s="75">
        <v>9</v>
      </c>
      <c r="B245" s="200" t="s">
        <v>1352</v>
      </c>
      <c r="C245" s="199"/>
      <c r="D245" s="199" t="s">
        <v>680</v>
      </c>
      <c r="E245" s="199"/>
      <c r="F245" s="199"/>
      <c r="G245" s="75"/>
      <c r="H245" s="69"/>
      <c r="I245" s="75"/>
    </row>
    <row r="246" spans="1:9">
      <c r="A246" s="75">
        <v>10</v>
      </c>
      <c r="B246" s="200" t="s">
        <v>64</v>
      </c>
      <c r="C246" s="199"/>
      <c r="D246" s="199" t="s">
        <v>682</v>
      </c>
      <c r="E246" s="199"/>
      <c r="F246" s="199" t="s">
        <v>680</v>
      </c>
      <c r="G246" s="75"/>
      <c r="H246" s="69"/>
      <c r="I246" s="75"/>
    </row>
    <row r="247" spans="1:9">
      <c r="A247" s="75"/>
      <c r="B247" s="193" t="s">
        <v>6</v>
      </c>
      <c r="C247" s="74" t="s">
        <v>35</v>
      </c>
      <c r="D247" s="74"/>
      <c r="E247" s="74"/>
      <c r="F247" s="74"/>
      <c r="G247" s="75"/>
      <c r="H247" s="69"/>
      <c r="I247" s="75"/>
    </row>
    <row r="248" spans="1:9">
      <c r="A248" s="75"/>
      <c r="B248" s="196" t="s">
        <v>8</v>
      </c>
      <c r="C248" s="74">
        <v>100</v>
      </c>
      <c r="D248" s="74">
        <v>200</v>
      </c>
      <c r="E248" s="74">
        <v>300</v>
      </c>
      <c r="F248" s="74" t="s">
        <v>31</v>
      </c>
      <c r="G248" s="75"/>
      <c r="H248" s="69"/>
      <c r="I248" s="75"/>
    </row>
    <row r="249" spans="1:9">
      <c r="A249" s="75">
        <v>11</v>
      </c>
      <c r="B249" s="200" t="s">
        <v>68</v>
      </c>
      <c r="C249" s="199"/>
      <c r="D249" s="199"/>
      <c r="E249" s="199"/>
      <c r="F249" s="199" t="s">
        <v>706</v>
      </c>
      <c r="G249" s="75"/>
      <c r="H249" s="69"/>
      <c r="I249" s="75"/>
    </row>
    <row r="250" spans="1:9">
      <c r="A250" s="75">
        <v>12</v>
      </c>
      <c r="B250" s="200" t="s">
        <v>36</v>
      </c>
      <c r="C250" s="199"/>
      <c r="D250" s="199"/>
      <c r="E250" s="199"/>
      <c r="F250" s="199" t="s">
        <v>717</v>
      </c>
      <c r="G250" s="75"/>
      <c r="H250" s="69"/>
      <c r="I250" s="75"/>
    </row>
    <row r="251" spans="1:9">
      <c r="A251" s="75">
        <v>13</v>
      </c>
      <c r="B251" s="200" t="s">
        <v>69</v>
      </c>
      <c r="C251" s="199"/>
      <c r="D251" s="199"/>
      <c r="E251" s="199"/>
      <c r="F251" s="199" t="s">
        <v>681</v>
      </c>
      <c r="G251" s="75"/>
      <c r="H251" s="69"/>
      <c r="I251" s="75"/>
    </row>
    <row r="252" spans="1:9">
      <c r="A252" s="75"/>
      <c r="B252" s="95" t="s">
        <v>6</v>
      </c>
      <c r="C252" s="80" t="s">
        <v>7</v>
      </c>
      <c r="D252" s="80"/>
      <c r="E252" s="80"/>
      <c r="F252" s="75"/>
      <c r="G252" s="75"/>
      <c r="H252" s="69"/>
      <c r="I252" s="75"/>
    </row>
    <row r="253" spans="1:9">
      <c r="A253" s="75"/>
      <c r="B253" s="95"/>
      <c r="C253" s="80"/>
      <c r="D253" s="80"/>
      <c r="E253" s="80"/>
      <c r="F253" s="75"/>
      <c r="G253" s="75"/>
      <c r="H253" s="69"/>
      <c r="I253" s="75"/>
    </row>
    <row r="254" spans="1:9">
      <c r="A254" s="75"/>
      <c r="B254" s="96" t="s">
        <v>8</v>
      </c>
      <c r="C254" s="97" t="s">
        <v>9</v>
      </c>
      <c r="D254" s="97" t="s">
        <v>10</v>
      </c>
      <c r="E254" s="97" t="s">
        <v>11</v>
      </c>
      <c r="F254" s="75"/>
      <c r="G254" s="75"/>
      <c r="H254" s="69"/>
      <c r="I254" s="75"/>
    </row>
    <row r="255" spans="1:9">
      <c r="A255" s="75">
        <v>14</v>
      </c>
      <c r="B255" s="197" t="s">
        <v>97</v>
      </c>
      <c r="C255" s="87" t="s">
        <v>1353</v>
      </c>
      <c r="D255" s="87"/>
      <c r="E255" s="87"/>
      <c r="F255" s="75"/>
      <c r="G255" s="75"/>
      <c r="H255" s="69"/>
      <c r="I255" s="75"/>
    </row>
    <row r="256" spans="1:9">
      <c r="A256" s="75"/>
      <c r="B256" s="202" t="s">
        <v>40</v>
      </c>
      <c r="C256" s="198" t="s">
        <v>46</v>
      </c>
      <c r="D256" s="75"/>
      <c r="E256" s="75"/>
      <c r="F256" s="75"/>
      <c r="G256" s="75"/>
      <c r="H256" s="69"/>
      <c r="I256" s="75"/>
    </row>
    <row r="257" spans="1:9">
      <c r="A257" s="75"/>
      <c r="B257" s="202"/>
      <c r="C257" s="198" t="s">
        <v>47</v>
      </c>
      <c r="D257" s="75"/>
      <c r="E257" s="75"/>
      <c r="F257" s="75"/>
      <c r="G257" s="75"/>
      <c r="H257" s="69"/>
      <c r="I257" s="75"/>
    </row>
    <row r="258" spans="1:9">
      <c r="A258" s="75">
        <v>15</v>
      </c>
      <c r="B258" s="201" t="s">
        <v>48</v>
      </c>
      <c r="C258" s="203" t="s">
        <v>1354</v>
      </c>
      <c r="D258" s="75"/>
      <c r="E258" s="75"/>
      <c r="F258" s="75"/>
      <c r="G258" s="75"/>
      <c r="H258" s="69"/>
      <c r="I258" s="75"/>
    </row>
    <row r="259" spans="1:9">
      <c r="A259" s="75"/>
      <c r="B259" s="193" t="s">
        <v>6</v>
      </c>
      <c r="C259" s="198" t="s">
        <v>49</v>
      </c>
      <c r="D259" s="198"/>
      <c r="E259" s="198"/>
      <c r="F259" s="75"/>
      <c r="G259" s="75"/>
      <c r="H259" s="69"/>
      <c r="I259" s="75"/>
    </row>
    <row r="260" spans="1:9">
      <c r="A260" s="75"/>
      <c r="B260" s="196" t="s">
        <v>50</v>
      </c>
      <c r="C260" s="198">
        <v>100</v>
      </c>
      <c r="D260" s="198">
        <v>200</v>
      </c>
      <c r="E260" s="198" t="s">
        <v>51</v>
      </c>
      <c r="F260" s="75"/>
      <c r="G260" s="75"/>
      <c r="H260" s="69"/>
      <c r="I260" s="75"/>
    </row>
    <row r="261" spans="1:9">
      <c r="A261" s="75">
        <v>16</v>
      </c>
      <c r="B261" s="200" t="s">
        <v>52</v>
      </c>
      <c r="C261" s="199" t="s">
        <v>680</v>
      </c>
      <c r="D261" s="199" t="s">
        <v>678</v>
      </c>
      <c r="E261" s="199"/>
      <c r="F261" s="75"/>
      <c r="G261" s="75"/>
      <c r="H261" s="69"/>
      <c r="I261" s="75"/>
    </row>
    <row r="262" ht="46.8" spans="1:9">
      <c r="A262" s="210" t="s">
        <v>1355</v>
      </c>
      <c r="B262" s="212"/>
      <c r="C262" s="212"/>
      <c r="D262" s="212"/>
      <c r="E262" s="212"/>
      <c r="F262" s="212"/>
      <c r="G262" s="212"/>
      <c r="H262" s="70" t="s">
        <v>1356</v>
      </c>
      <c r="I262" s="71" t="s">
        <v>4</v>
      </c>
    </row>
    <row r="263" ht="31.2" spans="1:9">
      <c r="A263" s="72" t="s">
        <v>5</v>
      </c>
      <c r="B263" s="193" t="s">
        <v>6</v>
      </c>
      <c r="C263" s="74" t="s">
        <v>24</v>
      </c>
      <c r="D263" s="74"/>
      <c r="E263" s="74"/>
      <c r="F263" s="74"/>
      <c r="G263" s="74"/>
      <c r="H263" s="69"/>
      <c r="I263" s="75"/>
    </row>
    <row r="264" spans="1:9">
      <c r="A264" s="75"/>
      <c r="B264" s="196" t="s">
        <v>16</v>
      </c>
      <c r="C264" s="74" t="s">
        <v>17</v>
      </c>
      <c r="D264" s="74" t="s">
        <v>18</v>
      </c>
      <c r="E264" s="74" t="s">
        <v>19</v>
      </c>
      <c r="F264" s="74" t="s">
        <v>20</v>
      </c>
      <c r="G264" s="74" t="s">
        <v>21</v>
      </c>
      <c r="H264" s="69"/>
      <c r="I264" s="75"/>
    </row>
    <row r="265" spans="1:9">
      <c r="A265" s="75">
        <v>1</v>
      </c>
      <c r="B265" s="200" t="s">
        <v>141</v>
      </c>
      <c r="C265" s="199"/>
      <c r="D265" s="199">
        <v>7</v>
      </c>
      <c r="E265" s="199"/>
      <c r="F265" s="199"/>
      <c r="G265" s="199"/>
      <c r="H265" s="69"/>
      <c r="I265" s="75"/>
    </row>
    <row r="266" spans="1:9">
      <c r="A266" s="75"/>
      <c r="B266" s="200" t="s">
        <v>1357</v>
      </c>
      <c r="C266" s="199">
        <v>1</v>
      </c>
      <c r="D266" s="199"/>
      <c r="E266" s="199"/>
      <c r="F266" s="199"/>
      <c r="G266" s="199"/>
      <c r="H266" s="69"/>
      <c r="I266" s="75"/>
    </row>
    <row r="267" spans="1:9">
      <c r="A267" s="75">
        <v>2</v>
      </c>
      <c r="B267" s="200" t="s">
        <v>90</v>
      </c>
      <c r="C267" s="199">
        <v>9</v>
      </c>
      <c r="D267" s="199">
        <v>2</v>
      </c>
      <c r="E267" s="199"/>
      <c r="F267" s="199"/>
      <c r="G267" s="199"/>
      <c r="H267" s="69"/>
      <c r="I267" s="75"/>
    </row>
    <row r="268" spans="1:9">
      <c r="A268" s="75"/>
      <c r="B268" s="193" t="s">
        <v>6</v>
      </c>
      <c r="C268" s="74" t="s">
        <v>30</v>
      </c>
      <c r="D268" s="74"/>
      <c r="E268" s="74"/>
      <c r="F268" s="74"/>
      <c r="G268" s="75"/>
      <c r="H268" s="69"/>
      <c r="I268" s="75"/>
    </row>
    <row r="269" spans="1:9">
      <c r="A269" s="75"/>
      <c r="B269" s="196" t="s">
        <v>8</v>
      </c>
      <c r="C269" s="74">
        <v>100</v>
      </c>
      <c r="D269" s="74">
        <v>200</v>
      </c>
      <c r="E269" s="74">
        <v>300</v>
      </c>
      <c r="F269" s="74" t="s">
        <v>31</v>
      </c>
      <c r="G269" s="75"/>
      <c r="H269" s="69"/>
      <c r="I269" s="75"/>
    </row>
    <row r="270" spans="1:9">
      <c r="A270" s="75">
        <v>3</v>
      </c>
      <c r="B270" s="200" t="s">
        <v>1358</v>
      </c>
      <c r="C270" s="199">
        <v>5</v>
      </c>
      <c r="D270" s="199"/>
      <c r="E270" s="199"/>
      <c r="F270" s="199"/>
      <c r="G270" s="75"/>
      <c r="H270" s="69"/>
      <c r="I270" s="75"/>
    </row>
    <row r="271" spans="1:9">
      <c r="A271" s="75">
        <v>4</v>
      </c>
      <c r="B271" s="200" t="s">
        <v>1359</v>
      </c>
      <c r="C271" s="199">
        <v>2</v>
      </c>
      <c r="D271" s="199"/>
      <c r="E271" s="199"/>
      <c r="F271" s="199"/>
      <c r="G271" s="75"/>
      <c r="H271" s="69"/>
      <c r="I271" s="75"/>
    </row>
    <row r="272" spans="1:9">
      <c r="A272" s="75">
        <v>5</v>
      </c>
      <c r="B272" s="200" t="s">
        <v>32</v>
      </c>
      <c r="C272" s="199"/>
      <c r="D272" s="199"/>
      <c r="E272" s="199"/>
      <c r="F272" s="199">
        <v>5</v>
      </c>
      <c r="G272" s="75"/>
      <c r="H272" s="69"/>
      <c r="I272" s="75"/>
    </row>
    <row r="273" spans="1:9">
      <c r="A273" s="75">
        <v>6</v>
      </c>
      <c r="B273" s="96" t="s">
        <v>82</v>
      </c>
      <c r="C273" s="80">
        <v>5</v>
      </c>
      <c r="D273" s="80"/>
      <c r="E273" s="80"/>
      <c r="F273" s="75"/>
      <c r="G273" s="75"/>
      <c r="H273" s="69"/>
      <c r="I273" s="75"/>
    </row>
    <row r="274" spans="1:9">
      <c r="A274" s="75"/>
      <c r="B274" s="95" t="s">
        <v>6</v>
      </c>
      <c r="C274" s="80" t="s">
        <v>7</v>
      </c>
      <c r="D274" s="80"/>
      <c r="E274" s="80"/>
      <c r="F274" s="75"/>
      <c r="G274" s="75"/>
      <c r="H274" s="69"/>
      <c r="I274" s="75"/>
    </row>
    <row r="275" spans="1:9">
      <c r="A275" s="75"/>
      <c r="B275" s="95"/>
      <c r="C275" s="80"/>
      <c r="D275" s="80"/>
      <c r="E275" s="80"/>
      <c r="F275" s="75"/>
      <c r="G275" s="75"/>
      <c r="H275" s="69"/>
      <c r="I275" s="75"/>
    </row>
    <row r="276" spans="1:9">
      <c r="A276" s="75"/>
      <c r="B276" s="96" t="s">
        <v>8</v>
      </c>
      <c r="C276" s="97" t="s">
        <v>9</v>
      </c>
      <c r="D276" s="97" t="s">
        <v>10</v>
      </c>
      <c r="E276" s="97" t="s">
        <v>11</v>
      </c>
      <c r="F276" s="75"/>
      <c r="G276" s="75"/>
      <c r="H276" s="69"/>
      <c r="I276" s="75"/>
    </row>
    <row r="277" spans="1:9">
      <c r="A277" s="75">
        <v>7</v>
      </c>
      <c r="B277" s="197" t="s">
        <v>1360</v>
      </c>
      <c r="C277" s="87">
        <v>70</v>
      </c>
      <c r="D277" s="87"/>
      <c r="E277" s="87"/>
      <c r="F277" s="75"/>
      <c r="G277" s="75"/>
      <c r="H277" s="69"/>
      <c r="I277" s="75"/>
    </row>
    <row r="278" spans="1:9">
      <c r="A278" s="75">
        <v>8</v>
      </c>
      <c r="B278" s="197" t="s">
        <v>91</v>
      </c>
      <c r="C278" s="87">
        <v>27</v>
      </c>
      <c r="D278" s="87"/>
      <c r="E278" s="87"/>
      <c r="F278" s="75"/>
      <c r="G278" s="75"/>
      <c r="H278" s="69"/>
      <c r="I278" s="75"/>
    </row>
    <row r="279" spans="1:9">
      <c r="A279" s="75">
        <v>9</v>
      </c>
      <c r="B279" s="197" t="s">
        <v>128</v>
      </c>
      <c r="C279" s="87">
        <v>16</v>
      </c>
      <c r="D279" s="87"/>
      <c r="E279" s="87"/>
      <c r="F279" s="75"/>
      <c r="G279" s="75"/>
      <c r="H279" s="69"/>
      <c r="I279" s="75"/>
    </row>
    <row r="280" spans="1:9">
      <c r="A280" s="75">
        <v>10</v>
      </c>
      <c r="B280" s="197" t="s">
        <v>286</v>
      </c>
      <c r="C280" s="87">
        <v>247.6</v>
      </c>
      <c r="D280" s="87"/>
      <c r="E280" s="87"/>
      <c r="F280" s="75"/>
      <c r="G280" s="75"/>
      <c r="H280" s="69"/>
      <c r="I280" s="75"/>
    </row>
    <row r="281" spans="1:9">
      <c r="A281" s="75"/>
      <c r="B281" s="202" t="s">
        <v>40</v>
      </c>
      <c r="C281" s="198" t="s">
        <v>41</v>
      </c>
      <c r="D281" s="198"/>
      <c r="E281" s="198"/>
      <c r="F281" s="75"/>
      <c r="G281" s="75"/>
      <c r="H281" s="69"/>
      <c r="I281" s="75"/>
    </row>
    <row r="282" spans="1:9">
      <c r="A282" s="75"/>
      <c r="B282" s="202"/>
      <c r="C282" s="74" t="s">
        <v>42</v>
      </c>
      <c r="D282" s="74" t="s">
        <v>43</v>
      </c>
      <c r="E282" s="74" t="s">
        <v>44</v>
      </c>
      <c r="F282" s="75"/>
      <c r="G282" s="75"/>
      <c r="H282" s="69"/>
      <c r="I282" s="75"/>
    </row>
    <row r="283" spans="1:9">
      <c r="A283" s="75">
        <v>11</v>
      </c>
      <c r="B283" s="196" t="s">
        <v>191</v>
      </c>
      <c r="C283" s="203">
        <v>230</v>
      </c>
      <c r="D283" s="203"/>
      <c r="E283" s="203"/>
      <c r="F283" s="75"/>
      <c r="G283" s="75"/>
      <c r="H283" s="69"/>
      <c r="I283" s="75"/>
    </row>
    <row r="284" spans="1:9">
      <c r="A284" s="75"/>
      <c r="B284" s="202" t="s">
        <v>40</v>
      </c>
      <c r="C284" s="198" t="s">
        <v>46</v>
      </c>
      <c r="D284" s="75"/>
      <c r="E284" s="75"/>
      <c r="F284" s="75"/>
      <c r="G284" s="75"/>
      <c r="H284" s="69"/>
      <c r="I284" s="75"/>
    </row>
    <row r="285" spans="1:9">
      <c r="A285" s="75"/>
      <c r="B285" s="202"/>
      <c r="C285" s="198" t="s">
        <v>47</v>
      </c>
      <c r="D285" s="75"/>
      <c r="E285" s="75"/>
      <c r="F285" s="75"/>
      <c r="G285" s="75"/>
      <c r="H285" s="69"/>
      <c r="I285" s="75"/>
    </row>
    <row r="286" spans="1:9">
      <c r="A286" s="75">
        <v>12</v>
      </c>
      <c r="B286" s="197" t="s">
        <v>558</v>
      </c>
      <c r="C286" s="203">
        <v>15</v>
      </c>
      <c r="D286" s="75"/>
      <c r="E286" s="75"/>
      <c r="F286" s="75"/>
      <c r="G286" s="75"/>
      <c r="H286" s="69"/>
      <c r="I286" s="75"/>
    </row>
    <row r="287" spans="1:9">
      <c r="A287" s="75">
        <v>13</v>
      </c>
      <c r="B287" s="197" t="s">
        <v>303</v>
      </c>
      <c r="C287" s="203">
        <v>350</v>
      </c>
      <c r="D287" s="75"/>
      <c r="E287" s="75"/>
      <c r="F287" s="75"/>
      <c r="G287" s="75"/>
      <c r="H287" s="69"/>
      <c r="I287" s="75"/>
    </row>
    <row r="288" spans="1:9">
      <c r="A288" s="75">
        <v>14</v>
      </c>
      <c r="B288" s="202" t="s">
        <v>401</v>
      </c>
      <c r="C288" s="203">
        <v>29</v>
      </c>
      <c r="D288" s="198"/>
      <c r="E288" s="198"/>
      <c r="F288" s="75"/>
      <c r="G288" s="75"/>
      <c r="H288" s="69"/>
      <c r="I288" s="75"/>
    </row>
    <row r="289" spans="1:9">
      <c r="A289" s="75">
        <v>15</v>
      </c>
      <c r="B289" s="202" t="s">
        <v>206</v>
      </c>
      <c r="C289" s="203">
        <v>17</v>
      </c>
      <c r="D289" s="198"/>
      <c r="E289" s="198"/>
      <c r="F289" s="75"/>
      <c r="G289" s="75"/>
      <c r="H289" s="69"/>
      <c r="I289" s="75"/>
    </row>
    <row r="290" spans="1:9">
      <c r="A290" s="75"/>
      <c r="B290" s="193" t="s">
        <v>6</v>
      </c>
      <c r="C290" s="198" t="s">
        <v>49</v>
      </c>
      <c r="D290" s="198"/>
      <c r="E290" s="198"/>
      <c r="F290" s="75"/>
      <c r="G290" s="75"/>
      <c r="H290" s="69"/>
      <c r="I290" s="75"/>
    </row>
    <row r="291" spans="1:9">
      <c r="A291" s="75"/>
      <c r="B291" s="196" t="s">
        <v>50</v>
      </c>
      <c r="C291" s="198">
        <v>100</v>
      </c>
      <c r="D291" s="198">
        <v>200</v>
      </c>
      <c r="E291" s="198" t="s">
        <v>51</v>
      </c>
      <c r="F291" s="75"/>
      <c r="G291" s="75"/>
      <c r="H291" s="69"/>
      <c r="I291" s="75"/>
    </row>
    <row r="292" spans="1:9">
      <c r="A292" s="75">
        <v>16</v>
      </c>
      <c r="B292" s="197" t="s">
        <v>1361</v>
      </c>
      <c r="C292" s="199">
        <v>2</v>
      </c>
      <c r="D292" s="199"/>
      <c r="E292" s="199"/>
      <c r="F292" s="75"/>
      <c r="G292" s="75"/>
      <c r="H292" s="69"/>
      <c r="I292" s="75"/>
    </row>
    <row r="293" spans="1:9">
      <c r="A293" s="75">
        <v>17</v>
      </c>
      <c r="B293" s="197" t="s">
        <v>53</v>
      </c>
      <c r="C293" s="199">
        <v>5</v>
      </c>
      <c r="D293" s="199"/>
      <c r="E293" s="199"/>
      <c r="F293" s="75"/>
      <c r="G293" s="75"/>
      <c r="H293" s="70"/>
      <c r="I293" s="71"/>
    </row>
    <row r="294" spans="1:9">
      <c r="A294" s="75">
        <v>18</v>
      </c>
      <c r="B294" s="197" t="s">
        <v>253</v>
      </c>
      <c r="C294" s="199">
        <v>1</v>
      </c>
      <c r="D294" s="199"/>
      <c r="E294" s="199"/>
      <c r="F294" s="75"/>
      <c r="G294" s="75"/>
      <c r="H294" s="70"/>
      <c r="I294" s="71"/>
    </row>
    <row r="295" spans="1:9">
      <c r="A295" s="75">
        <v>19</v>
      </c>
      <c r="B295" s="197" t="s">
        <v>271</v>
      </c>
      <c r="C295" s="199">
        <v>7</v>
      </c>
      <c r="D295" s="199"/>
      <c r="E295" s="199"/>
      <c r="F295" s="75"/>
      <c r="G295" s="75"/>
      <c r="H295" s="70"/>
      <c r="I295" s="71"/>
    </row>
    <row r="296" spans="1:9">
      <c r="A296" s="75">
        <v>20</v>
      </c>
      <c r="B296" s="197" t="s">
        <v>1362</v>
      </c>
      <c r="C296" s="199">
        <v>3</v>
      </c>
      <c r="D296" s="199"/>
      <c r="E296" s="199"/>
      <c r="F296" s="75"/>
      <c r="G296" s="75"/>
      <c r="H296" s="70"/>
      <c r="I296" s="71"/>
    </row>
    <row r="297" spans="1:9">
      <c r="A297" s="75">
        <v>21</v>
      </c>
      <c r="B297" s="197" t="s">
        <v>1363</v>
      </c>
      <c r="C297" s="199">
        <v>3</v>
      </c>
      <c r="D297" s="199"/>
      <c r="E297" s="199"/>
      <c r="F297" s="75"/>
      <c r="G297" s="75"/>
      <c r="H297" s="70"/>
      <c r="I297" s="71"/>
    </row>
    <row r="298" spans="1:9">
      <c r="A298" s="75">
        <v>22</v>
      </c>
      <c r="B298" s="207" t="s">
        <v>1364</v>
      </c>
      <c r="C298" s="199">
        <v>3</v>
      </c>
      <c r="D298" s="75"/>
      <c r="E298" s="75"/>
      <c r="F298" s="75"/>
      <c r="G298" s="75"/>
      <c r="H298" s="70"/>
      <c r="I298" s="71"/>
    </row>
    <row r="299" spans="1:9">
      <c r="A299" s="75">
        <v>23</v>
      </c>
      <c r="B299" s="207" t="s">
        <v>587</v>
      </c>
      <c r="C299" s="199">
        <v>4</v>
      </c>
      <c r="D299" s="75"/>
      <c r="E299" s="75"/>
      <c r="F299" s="75"/>
      <c r="G299" s="75"/>
      <c r="H299" s="70"/>
      <c r="I299" s="71"/>
    </row>
    <row r="300" ht="46.8" spans="1:9">
      <c r="A300" s="210" t="s">
        <v>1365</v>
      </c>
      <c r="B300" s="212"/>
      <c r="C300" s="212"/>
      <c r="D300" s="212"/>
      <c r="E300" s="212"/>
      <c r="F300" s="212"/>
      <c r="G300" s="212"/>
      <c r="H300" s="70" t="s">
        <v>1366</v>
      </c>
      <c r="I300" s="71" t="s">
        <v>4</v>
      </c>
    </row>
    <row r="301" ht="31.2" spans="1:9">
      <c r="A301" s="72" t="s">
        <v>5</v>
      </c>
      <c r="B301" s="193" t="s">
        <v>6</v>
      </c>
      <c r="C301" s="74" t="s">
        <v>15</v>
      </c>
      <c r="D301" s="74"/>
      <c r="E301" s="74"/>
      <c r="F301" s="74"/>
      <c r="G301" s="74"/>
      <c r="H301" s="69"/>
      <c r="I301" s="75"/>
    </row>
    <row r="302" spans="1:9">
      <c r="A302" s="75"/>
      <c r="B302" s="196" t="s">
        <v>16</v>
      </c>
      <c r="C302" s="74" t="s">
        <v>17</v>
      </c>
      <c r="D302" s="74" t="s">
        <v>18</v>
      </c>
      <c r="E302" s="74" t="s">
        <v>19</v>
      </c>
      <c r="F302" s="74" t="s">
        <v>20</v>
      </c>
      <c r="G302" s="74" t="s">
        <v>21</v>
      </c>
      <c r="H302" s="69"/>
      <c r="I302" s="75"/>
    </row>
    <row r="303" spans="1:9">
      <c r="A303" s="75">
        <v>1</v>
      </c>
      <c r="B303" s="208" t="s">
        <v>23</v>
      </c>
      <c r="C303" s="199" t="s">
        <v>787</v>
      </c>
      <c r="D303" s="199" t="s">
        <v>680</v>
      </c>
      <c r="E303" s="199" t="s">
        <v>678</v>
      </c>
      <c r="F303" s="199" t="s">
        <v>787</v>
      </c>
      <c r="G303" s="199" t="s">
        <v>787</v>
      </c>
      <c r="H303" s="69"/>
      <c r="I303" s="75"/>
    </row>
    <row r="304" spans="1:9">
      <c r="A304" s="75"/>
      <c r="B304" s="193" t="s">
        <v>6</v>
      </c>
      <c r="C304" s="74" t="s">
        <v>24</v>
      </c>
      <c r="D304" s="74"/>
      <c r="E304" s="74"/>
      <c r="F304" s="74"/>
      <c r="G304" s="74"/>
      <c r="H304" s="69"/>
      <c r="I304" s="75"/>
    </row>
    <row r="305" spans="1:9">
      <c r="A305" s="75"/>
      <c r="B305" s="196" t="s">
        <v>16</v>
      </c>
      <c r="C305" s="74" t="s">
        <v>17</v>
      </c>
      <c r="D305" s="74" t="s">
        <v>18</v>
      </c>
      <c r="E305" s="74" t="s">
        <v>19</v>
      </c>
      <c r="F305" s="74" t="s">
        <v>20</v>
      </c>
      <c r="G305" s="74" t="s">
        <v>21</v>
      </c>
      <c r="H305" s="69"/>
      <c r="I305" s="75"/>
    </row>
    <row r="306" spans="1:9">
      <c r="A306" s="75">
        <v>2</v>
      </c>
      <c r="B306" s="200" t="s">
        <v>1367</v>
      </c>
      <c r="C306" s="199" t="s">
        <v>787</v>
      </c>
      <c r="D306" s="199" t="s">
        <v>787</v>
      </c>
      <c r="E306" s="199" t="s">
        <v>787</v>
      </c>
      <c r="F306" s="199" t="s">
        <v>680</v>
      </c>
      <c r="G306" s="199" t="s">
        <v>787</v>
      </c>
      <c r="H306" s="69"/>
      <c r="I306" s="75"/>
    </row>
    <row r="307" spans="1:9">
      <c r="A307" s="75">
        <v>3</v>
      </c>
      <c r="B307" s="200" t="s">
        <v>62</v>
      </c>
      <c r="C307" s="199" t="s">
        <v>787</v>
      </c>
      <c r="D307" s="199" t="s">
        <v>787</v>
      </c>
      <c r="E307" s="199" t="s">
        <v>787</v>
      </c>
      <c r="F307" s="199" t="s">
        <v>680</v>
      </c>
      <c r="G307" s="199" t="s">
        <v>787</v>
      </c>
      <c r="H307" s="69"/>
      <c r="I307" s="75"/>
    </row>
    <row r="308" spans="1:9">
      <c r="A308" s="75"/>
      <c r="B308" s="193" t="s">
        <v>6</v>
      </c>
      <c r="C308" s="74" t="s">
        <v>30</v>
      </c>
      <c r="D308" s="74"/>
      <c r="E308" s="74"/>
      <c r="F308" s="74"/>
      <c r="G308" s="75"/>
      <c r="H308" s="69"/>
      <c r="I308" s="75"/>
    </row>
    <row r="309" spans="1:9">
      <c r="A309" s="75"/>
      <c r="B309" s="196" t="s">
        <v>8</v>
      </c>
      <c r="C309" s="74">
        <v>100</v>
      </c>
      <c r="D309" s="74">
        <v>200</v>
      </c>
      <c r="E309" s="74">
        <v>300</v>
      </c>
      <c r="F309" s="74" t="s">
        <v>31</v>
      </c>
      <c r="G309" s="75"/>
      <c r="H309" s="69"/>
      <c r="I309" s="75"/>
    </row>
    <row r="310" spans="1:9">
      <c r="A310" s="75">
        <v>4</v>
      </c>
      <c r="B310" s="200" t="s">
        <v>63</v>
      </c>
      <c r="C310" s="199" t="s">
        <v>787</v>
      </c>
      <c r="D310" s="199" t="s">
        <v>680</v>
      </c>
      <c r="E310" s="199" t="s">
        <v>787</v>
      </c>
      <c r="F310" s="199" t="s">
        <v>787</v>
      </c>
      <c r="G310" s="75"/>
      <c r="H310" s="69"/>
      <c r="I310" s="75"/>
    </row>
    <row r="311" spans="1:9">
      <c r="A311" s="75">
        <v>5</v>
      </c>
      <c r="B311" s="200" t="s">
        <v>32</v>
      </c>
      <c r="C311" s="199" t="s">
        <v>787</v>
      </c>
      <c r="D311" s="199" t="s">
        <v>680</v>
      </c>
      <c r="E311" s="199" t="s">
        <v>787</v>
      </c>
      <c r="F311" s="199" t="s">
        <v>680</v>
      </c>
      <c r="G311" s="75"/>
      <c r="H311" s="69"/>
      <c r="I311" s="75"/>
    </row>
    <row r="312" spans="1:9">
      <c r="A312" s="75">
        <v>6</v>
      </c>
      <c r="B312" s="200" t="s">
        <v>91</v>
      </c>
      <c r="C312" s="199" t="s">
        <v>787</v>
      </c>
      <c r="D312" s="199" t="s">
        <v>682</v>
      </c>
      <c r="E312" s="199" t="s">
        <v>787</v>
      </c>
      <c r="F312" s="199" t="s">
        <v>787</v>
      </c>
      <c r="G312" s="75"/>
      <c r="H312" s="69"/>
      <c r="I312" s="75"/>
    </row>
    <row r="313" spans="1:9">
      <c r="A313" s="75"/>
      <c r="B313" s="193" t="s">
        <v>6</v>
      </c>
      <c r="C313" s="74" t="s">
        <v>35</v>
      </c>
      <c r="D313" s="74"/>
      <c r="E313" s="74"/>
      <c r="F313" s="74"/>
      <c r="G313" s="75"/>
      <c r="H313" s="69"/>
      <c r="I313" s="75"/>
    </row>
    <row r="314" spans="1:9">
      <c r="A314" s="75"/>
      <c r="B314" s="196" t="s">
        <v>8</v>
      </c>
      <c r="C314" s="74">
        <v>100</v>
      </c>
      <c r="D314" s="74">
        <v>200</v>
      </c>
      <c r="E314" s="74">
        <v>300</v>
      </c>
      <c r="F314" s="74" t="s">
        <v>31</v>
      </c>
      <c r="G314" s="75"/>
      <c r="H314" s="69"/>
      <c r="I314" s="75"/>
    </row>
    <row r="315" spans="1:9">
      <c r="A315" s="75">
        <v>7</v>
      </c>
      <c r="B315" s="199" t="s">
        <v>141</v>
      </c>
      <c r="C315" s="199" t="s">
        <v>787</v>
      </c>
      <c r="D315" s="199" t="s">
        <v>787</v>
      </c>
      <c r="E315" s="199" t="s">
        <v>680</v>
      </c>
      <c r="F315" s="199" t="s">
        <v>787</v>
      </c>
      <c r="G315" s="75"/>
      <c r="H315" s="69"/>
      <c r="I315" s="75"/>
    </row>
    <row r="316" spans="1:9">
      <c r="A316" s="75"/>
      <c r="B316" s="95" t="s">
        <v>6</v>
      </c>
      <c r="C316" s="80" t="s">
        <v>37</v>
      </c>
      <c r="D316" s="80"/>
      <c r="E316" s="80"/>
      <c r="F316" s="80" t="s">
        <v>7</v>
      </c>
      <c r="G316" s="80"/>
      <c r="H316" s="80"/>
      <c r="I316" s="75"/>
    </row>
    <row r="317" spans="1:9">
      <c r="A317" s="75"/>
      <c r="B317" s="95"/>
      <c r="C317" s="80"/>
      <c r="D317" s="80"/>
      <c r="E317" s="80"/>
      <c r="F317" s="80"/>
      <c r="G317" s="80"/>
      <c r="H317" s="80"/>
      <c r="I317" s="75"/>
    </row>
    <row r="318" spans="1:9">
      <c r="A318" s="75"/>
      <c r="B318" s="96" t="s">
        <v>8</v>
      </c>
      <c r="C318" s="97" t="s">
        <v>9</v>
      </c>
      <c r="D318" s="97" t="s">
        <v>10</v>
      </c>
      <c r="E318" s="97" t="s">
        <v>11</v>
      </c>
      <c r="F318" s="97" t="s">
        <v>9</v>
      </c>
      <c r="G318" s="97" t="s">
        <v>10</v>
      </c>
      <c r="H318" s="82" t="s">
        <v>11</v>
      </c>
      <c r="I318" s="75"/>
    </row>
    <row r="319" spans="1:9">
      <c r="A319" s="75">
        <v>8</v>
      </c>
      <c r="B319" s="197" t="s">
        <v>63</v>
      </c>
      <c r="C319" s="87" t="s">
        <v>787</v>
      </c>
      <c r="D319" s="87" t="s">
        <v>787</v>
      </c>
      <c r="E319" s="87" t="s">
        <v>787</v>
      </c>
      <c r="F319" s="87" t="s">
        <v>1368</v>
      </c>
      <c r="G319" s="87" t="s">
        <v>787</v>
      </c>
      <c r="H319" s="87" t="s">
        <v>787</v>
      </c>
      <c r="I319" s="75"/>
    </row>
    <row r="320" spans="1:9">
      <c r="A320" s="75">
        <v>9</v>
      </c>
      <c r="B320" s="197" t="s">
        <v>96</v>
      </c>
      <c r="C320" s="87" t="s">
        <v>787</v>
      </c>
      <c r="D320" s="87" t="s">
        <v>787</v>
      </c>
      <c r="E320" s="87" t="s">
        <v>787</v>
      </c>
      <c r="F320" s="87" t="s">
        <v>1369</v>
      </c>
      <c r="G320" s="87" t="s">
        <v>787</v>
      </c>
      <c r="H320" s="87" t="s">
        <v>787</v>
      </c>
      <c r="I320" s="75"/>
    </row>
    <row r="321" spans="1:9">
      <c r="A321" s="75">
        <v>10</v>
      </c>
      <c r="B321" s="197" t="s">
        <v>117</v>
      </c>
      <c r="C321" s="87" t="s">
        <v>787</v>
      </c>
      <c r="D321" s="87" t="s">
        <v>787</v>
      </c>
      <c r="E321" s="87" t="s">
        <v>787</v>
      </c>
      <c r="F321" s="87" t="s">
        <v>1370</v>
      </c>
      <c r="G321" s="87" t="s">
        <v>787</v>
      </c>
      <c r="H321" s="87" t="s">
        <v>787</v>
      </c>
      <c r="I321" s="75"/>
    </row>
    <row r="322" spans="1:9">
      <c r="A322" s="75">
        <v>11</v>
      </c>
      <c r="B322" s="197" t="s">
        <v>12</v>
      </c>
      <c r="C322" s="87" t="s">
        <v>787</v>
      </c>
      <c r="D322" s="87" t="s">
        <v>1371</v>
      </c>
      <c r="E322" s="87" t="s">
        <v>787</v>
      </c>
      <c r="F322" s="87" t="s">
        <v>787</v>
      </c>
      <c r="G322" s="87" t="s">
        <v>787</v>
      </c>
      <c r="H322" s="87" t="s">
        <v>787</v>
      </c>
      <c r="I322" s="75"/>
    </row>
    <row r="323" spans="1:9">
      <c r="A323" s="75"/>
      <c r="B323" s="202" t="s">
        <v>40</v>
      </c>
      <c r="C323" s="198" t="s">
        <v>41</v>
      </c>
      <c r="D323" s="198"/>
      <c r="E323" s="198"/>
      <c r="F323" s="75"/>
      <c r="G323" s="75"/>
      <c r="H323" s="69"/>
      <c r="I323" s="75"/>
    </row>
    <row r="324" spans="1:9">
      <c r="A324" s="75"/>
      <c r="B324" s="202"/>
      <c r="C324" s="74" t="s">
        <v>42</v>
      </c>
      <c r="D324" s="74" t="s">
        <v>43</v>
      </c>
      <c r="E324" s="74" t="s">
        <v>44</v>
      </c>
      <c r="F324" s="75"/>
      <c r="G324" s="75"/>
      <c r="H324" s="69"/>
      <c r="I324" s="75"/>
    </row>
    <row r="325" spans="1:9">
      <c r="A325" s="75">
        <v>12</v>
      </c>
      <c r="B325" s="196" t="s">
        <v>334</v>
      </c>
      <c r="C325" s="203" t="s">
        <v>787</v>
      </c>
      <c r="D325" s="203" t="s">
        <v>787</v>
      </c>
      <c r="E325" s="203" t="s">
        <v>1368</v>
      </c>
      <c r="F325" s="75"/>
      <c r="G325" s="75"/>
      <c r="H325" s="69"/>
      <c r="I325" s="75"/>
    </row>
    <row r="326" spans="1:9">
      <c r="A326" s="75">
        <v>13</v>
      </c>
      <c r="B326" s="196" t="s">
        <v>191</v>
      </c>
      <c r="C326" s="203" t="s">
        <v>787</v>
      </c>
      <c r="D326" s="203" t="s">
        <v>787</v>
      </c>
      <c r="E326" s="203" t="s">
        <v>1372</v>
      </c>
      <c r="F326" s="75"/>
      <c r="G326" s="75"/>
      <c r="H326" s="69"/>
      <c r="I326" s="75"/>
    </row>
    <row r="327" spans="1:9">
      <c r="A327" s="75"/>
      <c r="B327" s="193" t="s">
        <v>6</v>
      </c>
      <c r="C327" s="198" t="s">
        <v>49</v>
      </c>
      <c r="D327" s="198"/>
      <c r="E327" s="198"/>
      <c r="F327" s="75"/>
      <c r="G327" s="75"/>
      <c r="H327" s="69"/>
      <c r="I327" s="75"/>
    </row>
    <row r="328" spans="1:9">
      <c r="A328" s="75"/>
      <c r="B328" s="196" t="s">
        <v>50</v>
      </c>
      <c r="C328" s="198">
        <v>100</v>
      </c>
      <c r="D328" s="198">
        <v>200</v>
      </c>
      <c r="E328" s="198" t="s">
        <v>51</v>
      </c>
      <c r="F328" s="75"/>
      <c r="G328" s="75"/>
      <c r="H328" s="69"/>
      <c r="I328" s="75"/>
    </row>
    <row r="329" spans="1:9">
      <c r="A329" s="75">
        <v>14</v>
      </c>
      <c r="B329" s="200" t="s">
        <v>260</v>
      </c>
      <c r="C329" s="199" t="s">
        <v>678</v>
      </c>
      <c r="D329" s="199" t="s">
        <v>787</v>
      </c>
      <c r="E329" s="199" t="s">
        <v>787</v>
      </c>
      <c r="F329" s="75"/>
      <c r="G329" s="75"/>
      <c r="H329" s="69"/>
      <c r="I329" s="75"/>
    </row>
    <row r="330" spans="1:9">
      <c r="A330" s="75">
        <v>15</v>
      </c>
      <c r="B330" s="200" t="s">
        <v>52</v>
      </c>
      <c r="C330" s="199" t="s">
        <v>680</v>
      </c>
      <c r="D330" s="199" t="s">
        <v>787</v>
      </c>
      <c r="E330" s="199" t="s">
        <v>787</v>
      </c>
      <c r="F330" s="75"/>
      <c r="G330" s="75"/>
      <c r="H330" s="69"/>
      <c r="I330" s="75"/>
    </row>
    <row r="331" spans="1:9">
      <c r="A331" s="75">
        <v>16</v>
      </c>
      <c r="B331" s="200" t="s">
        <v>84</v>
      </c>
      <c r="C331" s="199" t="s">
        <v>787</v>
      </c>
      <c r="D331" s="199" t="s">
        <v>680</v>
      </c>
      <c r="E331" s="199" t="s">
        <v>680</v>
      </c>
      <c r="F331" s="75"/>
      <c r="G331" s="75"/>
      <c r="H331" s="69"/>
      <c r="I331" s="75"/>
    </row>
    <row r="332" spans="1:9">
      <c r="A332" s="75">
        <v>17</v>
      </c>
      <c r="B332" s="200" t="s">
        <v>53</v>
      </c>
      <c r="C332" s="199" t="s">
        <v>680</v>
      </c>
      <c r="D332" s="199" t="s">
        <v>787</v>
      </c>
      <c r="E332" s="199" t="s">
        <v>787</v>
      </c>
      <c r="F332" s="75"/>
      <c r="G332" s="75"/>
      <c r="H332" s="69"/>
      <c r="I332" s="75"/>
    </row>
    <row r="333" ht="31.2" spans="1:9">
      <c r="A333" s="210" t="s">
        <v>1373</v>
      </c>
      <c r="B333" s="212"/>
      <c r="C333" s="212"/>
      <c r="D333" s="212"/>
      <c r="E333" s="212"/>
      <c r="F333" s="212"/>
      <c r="G333" s="212"/>
      <c r="H333" s="70" t="s">
        <v>1374</v>
      </c>
      <c r="I333" s="71" t="s">
        <v>4</v>
      </c>
    </row>
    <row r="334" ht="31.2" spans="1:9">
      <c r="A334" s="72" t="s">
        <v>5</v>
      </c>
      <c r="B334" s="193" t="s">
        <v>6</v>
      </c>
      <c r="C334" s="74" t="s">
        <v>15</v>
      </c>
      <c r="D334" s="74"/>
      <c r="E334" s="74"/>
      <c r="F334" s="74"/>
      <c r="G334" s="74"/>
      <c r="H334" s="69"/>
      <c r="I334" s="75"/>
    </row>
    <row r="335" spans="1:9">
      <c r="A335" s="75"/>
      <c r="B335" s="196" t="s">
        <v>16</v>
      </c>
      <c r="C335" s="74" t="s">
        <v>17</v>
      </c>
      <c r="D335" s="74" t="s">
        <v>18</v>
      </c>
      <c r="E335" s="74" t="s">
        <v>19</v>
      </c>
      <c r="F335" s="74" t="s">
        <v>20</v>
      </c>
      <c r="G335" s="74" t="s">
        <v>21</v>
      </c>
      <c r="H335" s="69"/>
      <c r="I335" s="75"/>
    </row>
    <row r="336" spans="1:9">
      <c r="A336" s="75">
        <v>1</v>
      </c>
      <c r="B336" s="208" t="s">
        <v>495</v>
      </c>
      <c r="C336" s="199"/>
      <c r="D336" s="199">
        <v>1</v>
      </c>
      <c r="E336" s="199">
        <v>1</v>
      </c>
      <c r="F336" s="199"/>
      <c r="G336" s="199"/>
      <c r="H336" s="69"/>
      <c r="I336" s="75"/>
    </row>
    <row r="337" spans="1:12">
      <c r="A337" s="75"/>
      <c r="B337" s="193" t="s">
        <v>6</v>
      </c>
      <c r="C337" s="74" t="s">
        <v>24</v>
      </c>
      <c r="D337" s="74"/>
      <c r="E337" s="74"/>
      <c r="F337" s="74"/>
      <c r="G337" s="74"/>
      <c r="H337" s="69"/>
      <c r="I337" s="75"/>
    </row>
    <row r="338" spans="1:12">
      <c r="A338" s="75"/>
      <c r="B338" s="196" t="s">
        <v>16</v>
      </c>
      <c r="C338" s="74" t="s">
        <v>17</v>
      </c>
      <c r="D338" s="74" t="s">
        <v>18</v>
      </c>
      <c r="E338" s="74" t="s">
        <v>19</v>
      </c>
      <c r="F338" s="74" t="s">
        <v>20</v>
      </c>
      <c r="G338" s="74" t="s">
        <v>21</v>
      </c>
      <c r="H338" s="69"/>
      <c r="I338" s="75"/>
    </row>
    <row r="339" spans="1:12">
      <c r="A339" s="75">
        <v>2</v>
      </c>
      <c r="B339" s="200" t="s">
        <v>203</v>
      </c>
      <c r="C339" s="199"/>
      <c r="D339" s="199">
        <v>1</v>
      </c>
      <c r="E339" s="199"/>
      <c r="F339" s="199"/>
      <c r="G339" s="199"/>
      <c r="H339" s="69"/>
      <c r="I339" s="75"/>
    </row>
    <row r="340" spans="1:12">
      <c r="A340" s="75"/>
      <c r="B340" s="193" t="s">
        <v>6</v>
      </c>
      <c r="C340" s="74" t="s">
        <v>30</v>
      </c>
      <c r="D340" s="74"/>
      <c r="E340" s="74"/>
      <c r="F340" s="74"/>
      <c r="G340" s="75"/>
      <c r="H340" s="69"/>
      <c r="I340" s="75"/>
    </row>
    <row r="341" spans="1:12">
      <c r="A341" s="75"/>
      <c r="B341" s="196" t="s">
        <v>8</v>
      </c>
      <c r="C341" s="74">
        <v>100</v>
      </c>
      <c r="D341" s="74">
        <v>200</v>
      </c>
      <c r="E341" s="74">
        <v>300</v>
      </c>
      <c r="F341" s="74" t="s">
        <v>31</v>
      </c>
      <c r="G341" s="75"/>
      <c r="H341" s="69"/>
      <c r="I341" s="75"/>
      <c r="L341" s="58" t="s">
        <v>1375</v>
      </c>
    </row>
    <row r="342" spans="1:12">
      <c r="A342" s="75">
        <v>3</v>
      </c>
      <c r="B342" s="200" t="s">
        <v>32</v>
      </c>
      <c r="C342" s="199"/>
      <c r="D342" s="199"/>
      <c r="E342" s="199"/>
      <c r="F342" s="199">
        <v>3</v>
      </c>
      <c r="G342" s="75"/>
      <c r="H342" s="69"/>
      <c r="I342" s="75"/>
    </row>
    <row r="343" spans="1:12">
      <c r="A343" s="75"/>
      <c r="B343" s="193" t="s">
        <v>6</v>
      </c>
      <c r="C343" s="74" t="s">
        <v>35</v>
      </c>
      <c r="D343" s="74"/>
      <c r="E343" s="74"/>
      <c r="F343" s="74"/>
      <c r="G343" s="75"/>
      <c r="H343" s="69"/>
      <c r="I343" s="75"/>
    </row>
    <row r="344" spans="1:12">
      <c r="A344" s="75"/>
      <c r="B344" s="196" t="s">
        <v>8</v>
      </c>
      <c r="C344" s="74">
        <v>100</v>
      </c>
      <c r="D344" s="74">
        <v>200</v>
      </c>
      <c r="E344" s="74">
        <v>300</v>
      </c>
      <c r="F344" s="74" t="s">
        <v>31</v>
      </c>
      <c r="G344" s="75"/>
      <c r="H344" s="69"/>
      <c r="I344" s="75"/>
    </row>
    <row r="345" spans="1:12">
      <c r="A345" s="75">
        <v>4</v>
      </c>
      <c r="B345" s="200" t="s">
        <v>61</v>
      </c>
      <c r="C345" s="199"/>
      <c r="D345" s="199"/>
      <c r="E345" s="199">
        <v>1</v>
      </c>
      <c r="F345" s="199"/>
      <c r="G345" s="75"/>
      <c r="H345" s="69"/>
      <c r="I345" s="75"/>
    </row>
    <row r="346" spans="1:12">
      <c r="A346" s="75"/>
      <c r="B346" s="95" t="s">
        <v>6</v>
      </c>
      <c r="C346" s="80" t="s">
        <v>7</v>
      </c>
      <c r="D346" s="80"/>
      <c r="E346" s="80"/>
      <c r="F346" s="75"/>
      <c r="G346" s="75"/>
      <c r="H346" s="69"/>
      <c r="I346" s="75"/>
    </row>
    <row r="347" spans="1:12">
      <c r="A347" s="75"/>
      <c r="B347" s="95"/>
      <c r="C347" s="80"/>
      <c r="D347" s="80"/>
      <c r="E347" s="80"/>
      <c r="F347" s="75"/>
      <c r="G347" s="75"/>
      <c r="H347" s="69"/>
      <c r="I347" s="75"/>
    </row>
    <row r="348" spans="1:12">
      <c r="A348" s="75"/>
      <c r="B348" s="96" t="s">
        <v>8</v>
      </c>
      <c r="C348" s="97" t="s">
        <v>9</v>
      </c>
      <c r="D348" s="97" t="s">
        <v>10</v>
      </c>
      <c r="E348" s="97" t="s">
        <v>11</v>
      </c>
      <c r="F348" s="75"/>
      <c r="G348" s="75"/>
      <c r="H348" s="69"/>
      <c r="I348" s="75"/>
    </row>
    <row r="349" spans="1:12">
      <c r="A349" s="75">
        <v>5</v>
      </c>
      <c r="B349" s="197" t="s">
        <v>96</v>
      </c>
      <c r="C349" s="87" t="s">
        <v>1376</v>
      </c>
      <c r="D349" s="87"/>
      <c r="E349" s="87"/>
      <c r="F349" s="75"/>
      <c r="G349" s="75"/>
      <c r="H349" s="69"/>
      <c r="I349" s="75"/>
    </row>
    <row r="350" spans="1:12">
      <c r="A350" s="75">
        <v>6</v>
      </c>
      <c r="B350" s="197" t="s">
        <v>97</v>
      </c>
      <c r="C350" s="87">
        <v>16.6</v>
      </c>
      <c r="D350" s="87"/>
      <c r="E350" s="87"/>
      <c r="F350" s="75"/>
      <c r="G350" s="75"/>
      <c r="H350" s="69"/>
      <c r="I350" s="75"/>
    </row>
    <row r="351" spans="1:12">
      <c r="A351" s="75">
        <v>7</v>
      </c>
      <c r="B351" s="197" t="s">
        <v>118</v>
      </c>
      <c r="C351" s="87"/>
      <c r="D351" s="87">
        <v>41</v>
      </c>
      <c r="E351" s="87"/>
      <c r="F351" s="75"/>
      <c r="G351" s="75"/>
      <c r="H351" s="69"/>
      <c r="I351" s="75"/>
    </row>
    <row r="352" spans="1:12">
      <c r="A352" s="75">
        <v>8</v>
      </c>
      <c r="B352" s="202" t="s">
        <v>233</v>
      </c>
      <c r="C352" s="87"/>
      <c r="D352" s="87">
        <v>2.6</v>
      </c>
      <c r="E352" s="87"/>
      <c r="F352" s="75"/>
      <c r="G352" s="75"/>
      <c r="H352" s="69"/>
      <c r="I352" s="75"/>
    </row>
    <row r="353" spans="1:256">
      <c r="A353" s="75">
        <v>9</v>
      </c>
      <c r="B353" s="202" t="s">
        <v>178</v>
      </c>
      <c r="C353" s="87">
        <v>1.9</v>
      </c>
      <c r="D353" s="87"/>
      <c r="E353" s="87"/>
      <c r="F353" s="75"/>
      <c r="G353" s="75"/>
      <c r="H353" s="69"/>
      <c r="I353" s="75"/>
    </row>
    <row r="354" spans="1:256">
      <c r="A354" s="75">
        <v>10</v>
      </c>
      <c r="B354" s="202" t="s">
        <v>38</v>
      </c>
      <c r="C354" s="87">
        <v>28</v>
      </c>
      <c r="D354" s="87"/>
      <c r="E354" s="87"/>
      <c r="F354" s="75"/>
      <c r="G354" s="75"/>
      <c r="H354" s="69"/>
      <c r="I354" s="75"/>
    </row>
    <row r="355" spans="1:256">
      <c r="A355" s="75">
        <v>11</v>
      </c>
      <c r="B355" s="202" t="s">
        <v>599</v>
      </c>
      <c r="C355" s="87">
        <v>2.4</v>
      </c>
      <c r="D355" s="87"/>
      <c r="E355" s="87"/>
      <c r="F355" s="75"/>
      <c r="G355" s="75"/>
      <c r="H355" s="69"/>
      <c r="I355" s="75"/>
    </row>
    <row r="356" spans="1:256">
      <c r="A356" s="75"/>
      <c r="B356" s="202" t="s">
        <v>40</v>
      </c>
      <c r="C356" s="198" t="s">
        <v>46</v>
      </c>
      <c r="D356" s="75"/>
      <c r="E356" s="75"/>
      <c r="F356" s="75"/>
      <c r="G356" s="75"/>
      <c r="H356" s="69"/>
      <c r="I356" s="75"/>
    </row>
    <row r="357" spans="1:256">
      <c r="A357" s="75"/>
      <c r="B357" s="202"/>
      <c r="C357" s="198" t="s">
        <v>47</v>
      </c>
      <c r="D357" s="75"/>
      <c r="E357" s="75"/>
      <c r="F357" s="75"/>
      <c r="G357" s="75"/>
      <c r="H357" s="69"/>
      <c r="I357" s="75"/>
    </row>
    <row r="358" spans="1:256">
      <c r="A358" s="75">
        <v>12</v>
      </c>
      <c r="B358" s="196" t="s">
        <v>48</v>
      </c>
      <c r="C358" s="203">
        <v>46.7</v>
      </c>
      <c r="D358" s="203"/>
      <c r="E358" s="203"/>
      <c r="F358" s="75"/>
      <c r="G358" s="75"/>
      <c r="H358" s="69"/>
      <c r="I358" s="75"/>
    </row>
    <row r="359" spans="1:256">
      <c r="A359" s="75">
        <v>13</v>
      </c>
      <c r="B359" s="202" t="s">
        <v>206</v>
      </c>
      <c r="C359" s="198">
        <v>1.5</v>
      </c>
      <c r="D359" s="198"/>
      <c r="E359" s="198"/>
      <c r="F359" s="75"/>
      <c r="G359" s="75"/>
      <c r="H359" s="69"/>
      <c r="I359" s="75"/>
    </row>
    <row r="360" spans="1:256">
      <c r="A360" s="75">
        <v>14</v>
      </c>
      <c r="B360" s="202" t="s">
        <v>235</v>
      </c>
      <c r="C360" s="87">
        <v>3.8</v>
      </c>
      <c r="D360" s="87"/>
      <c r="E360" s="87"/>
      <c r="F360" s="75"/>
      <c r="G360" s="75"/>
      <c r="H360" s="69"/>
      <c r="I360" s="75"/>
    </row>
    <row r="361" spans="1:256">
      <c r="A361" s="75"/>
      <c r="B361" s="193" t="s">
        <v>6</v>
      </c>
      <c r="C361" s="198" t="s">
        <v>49</v>
      </c>
      <c r="D361" s="198"/>
      <c r="E361" s="198"/>
      <c r="F361" s="75"/>
      <c r="G361" s="75"/>
      <c r="H361" s="69"/>
      <c r="I361" s="75"/>
    </row>
    <row r="362" spans="1:256">
      <c r="A362" s="75"/>
      <c r="B362" s="196" t="s">
        <v>50</v>
      </c>
      <c r="C362" s="198">
        <v>100</v>
      </c>
      <c r="D362" s="198">
        <v>200</v>
      </c>
      <c r="E362" s="198" t="s">
        <v>51</v>
      </c>
      <c r="F362" s="75"/>
      <c r="G362" s="75"/>
      <c r="H362" s="69"/>
      <c r="I362" s="75"/>
    </row>
    <row r="363" spans="1:256">
      <c r="A363" s="75">
        <v>15</v>
      </c>
      <c r="B363" s="200" t="s">
        <v>607</v>
      </c>
      <c r="C363" s="199"/>
      <c r="D363" s="199">
        <v>2</v>
      </c>
      <c r="E363" s="199"/>
      <c r="F363" s="75"/>
      <c r="G363" s="75"/>
      <c r="H363" s="69"/>
      <c r="I363" s="75"/>
    </row>
    <row r="364" spans="1:256">
      <c r="A364" s="75">
        <v>16</v>
      </c>
      <c r="B364" s="200" t="s">
        <v>253</v>
      </c>
      <c r="C364" s="199"/>
      <c r="D364" s="199">
        <v>3</v>
      </c>
      <c r="E364" s="199"/>
      <c r="F364" s="199"/>
      <c r="G364" s="199"/>
      <c r="H364" s="69"/>
      <c r="I364" s="75"/>
    </row>
    <row r="365" spans="1:256">
      <c r="A365" s="75">
        <v>17</v>
      </c>
      <c r="B365" s="207" t="s">
        <v>271</v>
      </c>
      <c r="C365" s="199">
        <v>2</v>
      </c>
      <c r="D365" s="199"/>
      <c r="E365" s="199"/>
      <c r="F365" s="199"/>
      <c r="G365" s="199"/>
      <c r="H365" s="70"/>
      <c r="I365" s="71"/>
    </row>
    <row r="366" spans="1:256">
      <c r="A366" s="75">
        <v>18</v>
      </c>
      <c r="B366" s="207" t="s">
        <v>53</v>
      </c>
      <c r="C366" s="199">
        <v>1</v>
      </c>
      <c r="D366" s="199"/>
      <c r="E366" s="199"/>
      <c r="F366" s="199"/>
      <c r="G366" s="199"/>
      <c r="H366" s="70"/>
      <c r="I366" s="71"/>
    </row>
    <row r="367" spans="1:256">
      <c r="A367" s="258">
        <v>19</v>
      </c>
      <c r="B367" s="259" t="s">
        <v>52</v>
      </c>
      <c r="C367" s="260">
        <v>1</v>
      </c>
      <c r="D367" s="260"/>
      <c r="E367" s="260"/>
      <c r="F367" s="260"/>
      <c r="G367" s="260"/>
      <c r="H367" s="92"/>
      <c r="I367" s="258"/>
    </row>
    <row r="368" spans="1:256">
      <c r="A368" s="75">
        <v>20</v>
      </c>
      <c r="B368" s="207" t="s">
        <v>335</v>
      </c>
      <c r="C368" s="199">
        <v>1</v>
      </c>
      <c r="D368" s="199"/>
      <c r="E368" s="199"/>
      <c r="F368" s="199"/>
      <c r="G368" s="199"/>
      <c r="H368" s="70"/>
      <c r="I368" s="71"/>
      <c r="J368" s="187"/>
      <c r="K368" s="188"/>
      <c r="L368" s="261"/>
      <c r="M368" s="261"/>
      <c r="N368" s="261"/>
      <c r="O368" s="261"/>
      <c r="P368" s="261"/>
      <c r="Q368" s="262"/>
      <c r="R368" s="263"/>
      <c r="S368" s="187"/>
      <c r="T368" s="188"/>
      <c r="U368" s="261"/>
      <c r="V368" s="261"/>
      <c r="W368" s="261"/>
      <c r="X368" s="261"/>
      <c r="Y368" s="261"/>
      <c r="Z368" s="262"/>
      <c r="AA368" s="263"/>
      <c r="AB368" s="187"/>
      <c r="AC368" s="188"/>
      <c r="AD368" s="261"/>
      <c r="AE368" s="261"/>
      <c r="AF368" s="261"/>
      <c r="AG368" s="261"/>
      <c r="AH368" s="261"/>
      <c r="AI368" s="262"/>
      <c r="AJ368" s="263"/>
      <c r="AK368" s="187"/>
      <c r="AL368" s="188"/>
      <c r="AM368" s="261"/>
      <c r="AN368" s="261"/>
      <c r="AO368" s="261"/>
      <c r="AP368" s="261"/>
      <c r="AQ368" s="261"/>
      <c r="AR368" s="262"/>
      <c r="AS368" s="263"/>
      <c r="AT368" s="187"/>
      <c r="AU368" s="188"/>
      <c r="AV368" s="261"/>
      <c r="AW368" s="261"/>
      <c r="AX368" s="261"/>
      <c r="AY368" s="261"/>
      <c r="AZ368" s="261"/>
      <c r="BA368" s="262"/>
      <c r="BB368" s="263"/>
      <c r="BC368" s="187"/>
      <c r="BD368" s="188"/>
      <c r="BE368" s="261"/>
      <c r="BF368" s="261"/>
      <c r="BG368" s="261"/>
      <c r="BH368" s="261"/>
      <c r="BI368" s="261"/>
      <c r="BJ368" s="262"/>
      <c r="BK368" s="263"/>
      <c r="BL368" s="187"/>
      <c r="BM368" s="188"/>
      <c r="BN368" s="261"/>
      <c r="BO368" s="261"/>
      <c r="BP368" s="261"/>
      <c r="BQ368" s="261"/>
      <c r="BR368" s="261"/>
      <c r="BS368" s="262"/>
      <c r="BT368" s="263"/>
      <c r="BU368" s="187"/>
      <c r="BV368" s="188"/>
      <c r="BW368" s="261"/>
      <c r="BX368" s="261"/>
      <c r="BY368" s="261"/>
      <c r="BZ368" s="261"/>
      <c r="CA368" s="261"/>
      <c r="CB368" s="262"/>
      <c r="CC368" s="263"/>
      <c r="CD368" s="187"/>
      <c r="CE368" s="188"/>
      <c r="CF368" s="261"/>
      <c r="CG368" s="261"/>
      <c r="CH368" s="261"/>
      <c r="CI368" s="261"/>
      <c r="CJ368" s="261"/>
      <c r="CK368" s="262"/>
      <c r="CL368" s="263"/>
      <c r="CM368" s="187"/>
      <c r="CN368" s="188"/>
      <c r="CO368" s="261"/>
      <c r="CP368" s="261"/>
      <c r="CQ368" s="261"/>
      <c r="CR368" s="261"/>
      <c r="CS368" s="261"/>
      <c r="CT368" s="262"/>
      <c r="CU368" s="263"/>
      <c r="CV368" s="187"/>
      <c r="CW368" s="188"/>
      <c r="CX368" s="261"/>
      <c r="CY368" s="261"/>
      <c r="CZ368" s="261"/>
      <c r="DA368" s="261"/>
      <c r="DB368" s="261"/>
      <c r="DC368" s="262"/>
      <c r="DD368" s="263"/>
      <c r="DE368" s="187"/>
      <c r="DF368" s="188"/>
      <c r="DG368" s="261"/>
      <c r="DH368" s="261"/>
      <c r="DI368" s="261"/>
      <c r="DJ368" s="261"/>
      <c r="DK368" s="261"/>
      <c r="DL368" s="262"/>
      <c r="DM368" s="263"/>
      <c r="DN368" s="187"/>
      <c r="DO368" s="188"/>
      <c r="DP368" s="261"/>
      <c r="DQ368" s="261"/>
      <c r="DR368" s="261"/>
      <c r="DS368" s="261"/>
      <c r="DT368" s="261"/>
      <c r="DU368" s="262"/>
      <c r="DV368" s="263"/>
      <c r="DW368" s="187"/>
      <c r="DX368" s="188"/>
      <c r="DY368" s="261"/>
      <c r="DZ368" s="261"/>
      <c r="EA368" s="261"/>
      <c r="EB368" s="261"/>
      <c r="EC368" s="261"/>
      <c r="ED368" s="262"/>
      <c r="EE368" s="263"/>
      <c r="EF368" s="187"/>
      <c r="EG368" s="188"/>
      <c r="EH368" s="261"/>
      <c r="EI368" s="261"/>
      <c r="EJ368" s="261"/>
      <c r="EK368" s="261"/>
      <c r="EL368" s="261"/>
      <c r="EM368" s="262"/>
      <c r="EN368" s="263"/>
      <c r="EO368" s="187"/>
      <c r="EP368" s="188"/>
      <c r="EQ368" s="261"/>
      <c r="ER368" s="261"/>
      <c r="ES368" s="261"/>
      <c r="ET368" s="261"/>
      <c r="EU368" s="261"/>
      <c r="EV368" s="262"/>
      <c r="EW368" s="263"/>
      <c r="EX368" s="187"/>
      <c r="EY368" s="188"/>
      <c r="EZ368" s="261"/>
      <c r="FA368" s="261"/>
      <c r="FB368" s="261"/>
      <c r="FC368" s="261"/>
      <c r="FD368" s="261"/>
      <c r="FE368" s="262"/>
      <c r="FF368" s="263"/>
      <c r="FG368" s="187"/>
      <c r="FH368" s="188"/>
      <c r="FI368" s="261"/>
      <c r="FJ368" s="261"/>
      <c r="FK368" s="261"/>
      <c r="FL368" s="261"/>
      <c r="FM368" s="261"/>
      <c r="FN368" s="262"/>
      <c r="FO368" s="263"/>
      <c r="FP368" s="187"/>
      <c r="FQ368" s="188"/>
      <c r="FR368" s="261"/>
      <c r="FS368" s="261"/>
      <c r="FT368" s="261"/>
      <c r="FU368" s="261"/>
      <c r="FV368" s="261"/>
      <c r="FW368" s="262"/>
      <c r="FX368" s="263"/>
      <c r="FY368" s="187"/>
      <c r="FZ368" s="188"/>
      <c r="GA368" s="261"/>
      <c r="GB368" s="261"/>
      <c r="GC368" s="261"/>
      <c r="GD368" s="261"/>
      <c r="GE368" s="261"/>
      <c r="GF368" s="262"/>
      <c r="GG368" s="263"/>
      <c r="GH368" s="187"/>
      <c r="GI368" s="188"/>
      <c r="GJ368" s="261"/>
      <c r="GK368" s="261"/>
      <c r="GL368" s="261"/>
      <c r="GM368" s="261"/>
      <c r="GN368" s="261"/>
      <c r="GO368" s="262"/>
      <c r="GP368" s="263"/>
      <c r="GQ368" s="187"/>
      <c r="GR368" s="188"/>
      <c r="GS368" s="261"/>
      <c r="GT368" s="261"/>
      <c r="GU368" s="261"/>
      <c r="GV368" s="261"/>
      <c r="GW368" s="261"/>
      <c r="GX368" s="262"/>
      <c r="GY368" s="263"/>
      <c r="GZ368" s="187"/>
      <c r="HA368" s="188"/>
      <c r="HB368" s="261"/>
      <c r="HC368" s="261"/>
      <c r="HD368" s="261"/>
      <c r="HE368" s="261"/>
      <c r="HF368" s="261"/>
      <c r="HG368" s="262"/>
      <c r="HH368" s="263"/>
      <c r="HI368" s="187"/>
      <c r="HJ368" s="188"/>
      <c r="HK368" s="261"/>
      <c r="HL368" s="261"/>
      <c r="HM368" s="261"/>
      <c r="HN368" s="261"/>
      <c r="HO368" s="261"/>
      <c r="HP368" s="262"/>
      <c r="HQ368" s="263"/>
      <c r="HR368" s="187"/>
      <c r="HS368" s="188"/>
      <c r="HT368" s="261"/>
      <c r="HU368" s="261"/>
      <c r="HV368" s="261"/>
      <c r="HW368" s="261"/>
      <c r="HX368" s="261"/>
      <c r="HY368" s="262"/>
      <c r="HZ368" s="263"/>
      <c r="IA368" s="187"/>
      <c r="IB368" s="188"/>
      <c r="IC368" s="261"/>
      <c r="ID368" s="261"/>
      <c r="IE368" s="261"/>
      <c r="IF368" s="261"/>
      <c r="IG368" s="261"/>
      <c r="IH368" s="262"/>
      <c r="II368" s="263"/>
      <c r="IJ368" s="187"/>
      <c r="IK368" s="188"/>
      <c r="IL368" s="261"/>
      <c r="IM368" s="261"/>
      <c r="IN368" s="261"/>
      <c r="IO368" s="261"/>
      <c r="IP368" s="261"/>
      <c r="IQ368" s="262"/>
      <c r="IR368" s="263"/>
      <c r="IS368" s="187"/>
      <c r="IT368" s="188"/>
      <c r="IU368" s="261"/>
      <c r="IV368" s="261"/>
    </row>
    <row r="369" ht="46.8" spans="1:9">
      <c r="A369" s="253" t="s">
        <v>1377</v>
      </c>
      <c r="B369" s="254"/>
      <c r="C369" s="254"/>
      <c r="D369" s="254"/>
      <c r="E369" s="254"/>
      <c r="F369" s="254"/>
      <c r="G369" s="254"/>
      <c r="H369" s="255" t="s">
        <v>1378</v>
      </c>
      <c r="I369" s="264" t="s">
        <v>4</v>
      </c>
    </row>
    <row r="370" ht="31.2" spans="1:9">
      <c r="A370" s="72" t="s">
        <v>5</v>
      </c>
      <c r="B370" s="193" t="s">
        <v>6</v>
      </c>
      <c r="C370" s="74" t="s">
        <v>15</v>
      </c>
      <c r="D370" s="74"/>
      <c r="E370" s="74"/>
      <c r="F370" s="74"/>
      <c r="G370" s="74"/>
      <c r="H370" s="69"/>
      <c r="I370" s="75"/>
    </row>
    <row r="371" spans="1:9">
      <c r="A371" s="75"/>
      <c r="B371" s="196" t="s">
        <v>16</v>
      </c>
      <c r="C371" s="74" t="s">
        <v>17</v>
      </c>
      <c r="D371" s="74" t="s">
        <v>18</v>
      </c>
      <c r="E371" s="74" t="s">
        <v>19</v>
      </c>
      <c r="F371" s="74" t="s">
        <v>20</v>
      </c>
      <c r="G371" s="74" t="s">
        <v>21</v>
      </c>
      <c r="H371" s="69"/>
      <c r="I371" s="75"/>
    </row>
    <row r="372" spans="1:9">
      <c r="A372" s="75">
        <v>1</v>
      </c>
      <c r="B372" s="208" t="s">
        <v>58</v>
      </c>
      <c r="C372" s="199"/>
      <c r="D372" s="265">
        <v>10</v>
      </c>
      <c r="E372" s="265">
        <v>1</v>
      </c>
      <c r="F372" s="199"/>
      <c r="G372" s="199"/>
      <c r="H372" s="69"/>
      <c r="I372" s="75"/>
    </row>
    <row r="373" spans="1:9">
      <c r="A373" s="75">
        <v>2</v>
      </c>
      <c r="B373" s="208" t="s">
        <v>22</v>
      </c>
      <c r="C373" s="199"/>
      <c r="D373" s="265">
        <v>3</v>
      </c>
      <c r="E373" s="199"/>
      <c r="F373" s="199"/>
      <c r="G373" s="199"/>
      <c r="H373" s="69"/>
      <c r="I373" s="75"/>
    </row>
    <row r="374" spans="1:9">
      <c r="A374" s="75">
        <v>4</v>
      </c>
      <c r="B374" s="208" t="s">
        <v>89</v>
      </c>
      <c r="C374" s="199"/>
      <c r="D374" s="265">
        <v>1</v>
      </c>
      <c r="E374" s="265">
        <v>18</v>
      </c>
      <c r="F374" s="265">
        <v>3</v>
      </c>
      <c r="G374" s="199"/>
      <c r="H374" s="69"/>
      <c r="I374" s="75"/>
    </row>
    <row r="375" spans="1:9">
      <c r="A375" s="75"/>
      <c r="B375" s="193" t="s">
        <v>6</v>
      </c>
      <c r="C375" s="74" t="s">
        <v>24</v>
      </c>
      <c r="D375" s="74"/>
      <c r="E375" s="74"/>
      <c r="F375" s="74"/>
      <c r="G375" s="74"/>
      <c r="H375" s="69"/>
      <c r="I375" s="75"/>
    </row>
    <row r="376" spans="1:9">
      <c r="A376" s="75"/>
      <c r="B376" s="196" t="s">
        <v>16</v>
      </c>
      <c r="C376" s="74" t="s">
        <v>17</v>
      </c>
      <c r="D376" s="74" t="s">
        <v>18</v>
      </c>
      <c r="E376" s="74" t="s">
        <v>19</v>
      </c>
      <c r="F376" s="74" t="s">
        <v>20</v>
      </c>
      <c r="G376" s="74" t="s">
        <v>21</v>
      </c>
      <c r="H376" s="69"/>
      <c r="I376" s="75"/>
    </row>
    <row r="377" spans="1:9">
      <c r="A377" s="75">
        <v>5</v>
      </c>
      <c r="B377" s="200" t="s">
        <v>102</v>
      </c>
      <c r="C377" s="265">
        <v>4</v>
      </c>
      <c r="D377" s="199"/>
      <c r="E377" s="199"/>
      <c r="F377" s="199"/>
      <c r="G377" s="74"/>
      <c r="H377" s="69"/>
      <c r="I377" s="75"/>
    </row>
    <row r="378" spans="1:9">
      <c r="A378" s="75">
        <v>6</v>
      </c>
      <c r="B378" s="200" t="s">
        <v>1379</v>
      </c>
      <c r="C378" s="265"/>
      <c r="D378" s="199">
        <v>3</v>
      </c>
      <c r="E378" s="199"/>
      <c r="F378" s="199"/>
      <c r="G378" s="199"/>
      <c r="H378" s="69"/>
      <c r="I378" s="75"/>
    </row>
    <row r="379" spans="1:9">
      <c r="A379" s="75">
        <v>7</v>
      </c>
      <c r="B379" s="200" t="s">
        <v>147</v>
      </c>
      <c r="C379" s="199"/>
      <c r="D379" s="199"/>
      <c r="E379" s="265">
        <v>2</v>
      </c>
      <c r="F379" s="199"/>
      <c r="G379" s="199"/>
      <c r="H379" s="69"/>
      <c r="I379" s="75"/>
    </row>
    <row r="380" spans="1:9">
      <c r="A380" s="75">
        <v>8</v>
      </c>
      <c r="B380" s="200" t="s">
        <v>26</v>
      </c>
      <c r="C380" s="199"/>
      <c r="D380" s="265">
        <v>17</v>
      </c>
      <c r="E380" s="265">
        <v>30</v>
      </c>
      <c r="F380" s="265">
        <v>8</v>
      </c>
      <c r="G380" s="199"/>
      <c r="H380" s="69"/>
      <c r="I380" s="75"/>
    </row>
    <row r="381" spans="1:9">
      <c r="A381" s="75">
        <v>9</v>
      </c>
      <c r="B381" s="200" t="s">
        <v>187</v>
      </c>
      <c r="C381" s="199"/>
      <c r="D381" s="265">
        <v>21</v>
      </c>
      <c r="E381" s="199"/>
      <c r="F381" s="199"/>
      <c r="G381" s="199"/>
      <c r="H381" s="69"/>
      <c r="I381" s="75"/>
    </row>
    <row r="382" spans="1:9">
      <c r="A382" s="75"/>
      <c r="B382" s="193" t="s">
        <v>6</v>
      </c>
      <c r="C382" s="74" t="s">
        <v>30</v>
      </c>
      <c r="D382" s="74"/>
      <c r="E382" s="74"/>
      <c r="F382" s="74"/>
      <c r="G382" s="75"/>
      <c r="H382" s="69"/>
      <c r="I382" s="75"/>
    </row>
    <row r="383" spans="1:9">
      <c r="A383" s="75"/>
      <c r="B383" s="196" t="s">
        <v>8</v>
      </c>
      <c r="C383" s="74">
        <v>100</v>
      </c>
      <c r="D383" s="74">
        <v>200</v>
      </c>
      <c r="E383" s="74">
        <v>300</v>
      </c>
      <c r="F383" s="74" t="s">
        <v>31</v>
      </c>
      <c r="G383" s="75"/>
      <c r="H383" s="69"/>
      <c r="I383" s="75"/>
    </row>
    <row r="384" spans="1:9">
      <c r="A384" s="75">
        <v>10</v>
      </c>
      <c r="B384" s="200" t="s">
        <v>32</v>
      </c>
      <c r="C384" s="199"/>
      <c r="D384" s="199"/>
      <c r="E384" s="265">
        <v>7</v>
      </c>
      <c r="F384" s="265">
        <v>13</v>
      </c>
      <c r="G384" s="75"/>
      <c r="H384" s="69"/>
      <c r="I384" s="75"/>
    </row>
    <row r="385" spans="1:9">
      <c r="A385" s="75"/>
      <c r="B385" s="193" t="s">
        <v>6</v>
      </c>
      <c r="C385" s="74" t="s">
        <v>35</v>
      </c>
      <c r="D385" s="74"/>
      <c r="E385" s="74"/>
      <c r="F385" s="74"/>
      <c r="G385" s="75"/>
      <c r="H385" s="69"/>
      <c r="I385" s="75"/>
    </row>
    <row r="386" spans="1:9">
      <c r="A386" s="75"/>
      <c r="B386" s="196" t="s">
        <v>8</v>
      </c>
      <c r="C386" s="74">
        <v>100</v>
      </c>
      <c r="D386" s="74">
        <v>200</v>
      </c>
      <c r="E386" s="74">
        <v>300</v>
      </c>
      <c r="F386" s="74" t="s">
        <v>31</v>
      </c>
      <c r="G386" s="75"/>
      <c r="H386" s="69"/>
      <c r="I386" s="75"/>
    </row>
    <row r="387" spans="1:9">
      <c r="A387" s="75">
        <v>11</v>
      </c>
      <c r="B387" s="200" t="s">
        <v>141</v>
      </c>
      <c r="C387" s="199"/>
      <c r="D387" s="199">
        <v>3</v>
      </c>
      <c r="E387" s="199"/>
      <c r="F387" s="199">
        <v>7</v>
      </c>
      <c r="G387" s="75"/>
      <c r="H387" s="69"/>
      <c r="I387" s="75"/>
    </row>
    <row r="388" spans="1:9">
      <c r="A388" s="75"/>
      <c r="B388" s="95" t="s">
        <v>6</v>
      </c>
      <c r="C388" s="80" t="s">
        <v>7</v>
      </c>
      <c r="D388" s="80"/>
      <c r="E388" s="80"/>
      <c r="F388" s="75"/>
      <c r="G388" s="75"/>
      <c r="H388" s="69"/>
      <c r="I388" s="75"/>
    </row>
    <row r="389" spans="1:9">
      <c r="A389" s="75"/>
      <c r="B389" s="95"/>
      <c r="C389" s="80"/>
      <c r="D389" s="80"/>
      <c r="E389" s="80"/>
      <c r="F389" s="75"/>
      <c r="G389" s="75"/>
      <c r="H389" s="69"/>
      <c r="I389" s="75"/>
    </row>
    <row r="390" spans="1:9">
      <c r="A390" s="75"/>
      <c r="B390" s="96" t="s">
        <v>8</v>
      </c>
      <c r="C390" s="97" t="s">
        <v>9</v>
      </c>
      <c r="D390" s="97" t="s">
        <v>10</v>
      </c>
      <c r="E390" s="97" t="s">
        <v>11</v>
      </c>
      <c r="F390" s="75"/>
      <c r="G390" s="75"/>
      <c r="H390" s="69"/>
      <c r="I390" s="75"/>
    </row>
    <row r="391" spans="1:9">
      <c r="A391" s="75">
        <v>12</v>
      </c>
      <c r="B391" s="197" t="s">
        <v>92</v>
      </c>
      <c r="C391" s="87">
        <v>71</v>
      </c>
      <c r="D391" s="87"/>
      <c r="E391" s="87"/>
      <c r="F391" s="75"/>
      <c r="G391" s="75"/>
      <c r="H391" s="69"/>
      <c r="I391" s="75"/>
    </row>
    <row r="392" spans="1:9">
      <c r="A392" s="75">
        <v>13</v>
      </c>
      <c r="B392" s="197" t="s">
        <v>236</v>
      </c>
      <c r="C392" s="87">
        <v>78</v>
      </c>
      <c r="D392" s="87"/>
      <c r="E392" s="87"/>
      <c r="F392" s="75"/>
      <c r="G392" s="75"/>
      <c r="H392" s="69"/>
      <c r="I392" s="75"/>
    </row>
    <row r="393" spans="1:9">
      <c r="A393" s="75">
        <v>14</v>
      </c>
      <c r="B393" s="197" t="s">
        <v>112</v>
      </c>
      <c r="C393" s="87">
        <v>33</v>
      </c>
      <c r="D393" s="87"/>
      <c r="E393" s="87"/>
      <c r="F393" s="75"/>
      <c r="G393" s="75"/>
      <c r="H393" s="69"/>
      <c r="I393" s="75"/>
    </row>
    <row r="394" spans="1:9">
      <c r="A394" s="75">
        <v>15</v>
      </c>
      <c r="B394" s="197" t="s">
        <v>1380</v>
      </c>
      <c r="C394" s="87">
        <v>78</v>
      </c>
      <c r="D394" s="87"/>
      <c r="E394" s="87"/>
      <c r="F394" s="75"/>
      <c r="G394" s="75"/>
      <c r="H394" s="69"/>
      <c r="I394" s="75"/>
    </row>
    <row r="395" spans="1:9">
      <c r="A395" s="75">
        <v>16</v>
      </c>
      <c r="B395" s="197" t="s">
        <v>1381</v>
      </c>
      <c r="C395" s="87">
        <v>32</v>
      </c>
      <c r="D395" s="87"/>
      <c r="E395" s="87"/>
      <c r="F395" s="75"/>
      <c r="G395" s="75"/>
      <c r="H395" s="69"/>
      <c r="I395" s="75"/>
    </row>
    <row r="396" spans="1:9">
      <c r="A396" s="75">
        <v>17</v>
      </c>
      <c r="B396" s="197" t="s">
        <v>1382</v>
      </c>
      <c r="C396" s="87">
        <v>335</v>
      </c>
      <c r="D396" s="87"/>
      <c r="E396" s="87"/>
      <c r="F396" s="75"/>
      <c r="G396" s="75"/>
      <c r="H396" s="69"/>
      <c r="I396" s="75"/>
    </row>
    <row r="397" spans="1:9">
      <c r="A397" s="75">
        <v>18</v>
      </c>
      <c r="B397" s="197" t="s">
        <v>72</v>
      </c>
      <c r="C397" s="87">
        <v>94.5</v>
      </c>
      <c r="D397" s="87"/>
      <c r="E397" s="87"/>
      <c r="F397" s="75"/>
      <c r="G397" s="75"/>
      <c r="H397" s="69"/>
      <c r="I397" s="75"/>
    </row>
    <row r="398" spans="1:9">
      <c r="A398" s="75">
        <v>19</v>
      </c>
      <c r="B398" s="197" t="s">
        <v>179</v>
      </c>
      <c r="C398" s="87">
        <v>25.4</v>
      </c>
      <c r="D398" s="87"/>
      <c r="E398" s="87"/>
      <c r="F398" s="75"/>
      <c r="G398" s="75"/>
      <c r="H398" s="69"/>
      <c r="I398" s="75"/>
    </row>
    <row r="399" spans="1:9">
      <c r="A399" s="75">
        <v>20</v>
      </c>
      <c r="B399" s="197" t="s">
        <v>1383</v>
      </c>
      <c r="C399" s="87">
        <v>965</v>
      </c>
      <c r="D399" s="87"/>
      <c r="E399" s="87"/>
      <c r="F399" s="75"/>
      <c r="G399" s="75"/>
      <c r="H399" s="69"/>
      <c r="I399" s="75"/>
    </row>
    <row r="400" spans="1:9">
      <c r="A400" s="75"/>
      <c r="B400" s="202" t="s">
        <v>40</v>
      </c>
      <c r="C400" s="198" t="s">
        <v>41</v>
      </c>
      <c r="D400" s="198"/>
      <c r="E400" s="198"/>
      <c r="F400" s="75"/>
      <c r="G400" s="75"/>
      <c r="H400" s="69"/>
      <c r="I400" s="75"/>
    </row>
    <row r="401" spans="1:9">
      <c r="A401" s="75"/>
      <c r="B401" s="202"/>
      <c r="C401" s="74" t="s">
        <v>42</v>
      </c>
      <c r="D401" s="74" t="s">
        <v>43</v>
      </c>
      <c r="E401" s="74" t="s">
        <v>44</v>
      </c>
      <c r="F401" s="75"/>
      <c r="G401" s="75"/>
      <c r="H401" s="69"/>
      <c r="I401" s="75"/>
    </row>
    <row r="402" spans="1:9">
      <c r="A402" s="75">
        <v>21</v>
      </c>
      <c r="B402" s="196" t="s">
        <v>1384</v>
      </c>
      <c r="C402" s="203"/>
      <c r="D402" s="203"/>
      <c r="E402" s="203">
        <v>458</v>
      </c>
      <c r="F402" s="75"/>
      <c r="G402" s="75"/>
      <c r="H402" s="69"/>
      <c r="I402" s="75"/>
    </row>
    <row r="403" ht="20.45" customHeight="1" spans="1:9">
      <c r="A403" s="75"/>
      <c r="B403" s="207" t="s">
        <v>1306</v>
      </c>
      <c r="C403" s="75" t="s">
        <v>1307</v>
      </c>
      <c r="D403" s="75" t="s">
        <v>1308</v>
      </c>
      <c r="E403" s="75"/>
      <c r="F403" s="75"/>
      <c r="G403" s="75"/>
      <c r="H403" s="70"/>
      <c r="I403" s="71"/>
    </row>
    <row r="404" ht="20.45" customHeight="1" spans="1:9">
      <c r="A404" s="75">
        <v>22</v>
      </c>
      <c r="B404" s="207" t="s">
        <v>1385</v>
      </c>
      <c r="C404" s="75" t="s">
        <v>1386</v>
      </c>
      <c r="D404" s="75">
        <v>64</v>
      </c>
      <c r="E404" s="75"/>
      <c r="F404" s="75"/>
      <c r="G404" s="75"/>
      <c r="H404" s="70"/>
      <c r="I404" s="71"/>
    </row>
    <row r="405" ht="20.45" customHeight="1" spans="1:9">
      <c r="A405" s="75">
        <v>23</v>
      </c>
      <c r="B405" s="207" t="s">
        <v>1387</v>
      </c>
      <c r="C405" s="75" t="s">
        <v>1386</v>
      </c>
      <c r="D405" s="75">
        <v>1</v>
      </c>
      <c r="E405" s="75"/>
      <c r="F405" s="75"/>
      <c r="G405" s="75"/>
      <c r="H405" s="70"/>
      <c r="I405" s="71"/>
    </row>
    <row r="406" ht="20.45" customHeight="1" spans="1:9">
      <c r="A406" s="75">
        <v>24</v>
      </c>
      <c r="B406" s="207" t="s">
        <v>1388</v>
      </c>
      <c r="C406" s="75" t="s">
        <v>1389</v>
      </c>
      <c r="D406" s="75">
        <v>2</v>
      </c>
      <c r="E406" s="75"/>
      <c r="F406" s="75"/>
      <c r="G406" s="75"/>
      <c r="H406" s="70"/>
      <c r="I406" s="71"/>
    </row>
    <row r="407" ht="20.45" customHeight="1" spans="1:9">
      <c r="A407" s="75">
        <v>25</v>
      </c>
      <c r="B407" s="207" t="s">
        <v>1390</v>
      </c>
      <c r="C407" s="75" t="s">
        <v>1389</v>
      </c>
      <c r="D407" s="75">
        <v>6</v>
      </c>
      <c r="E407" s="75"/>
      <c r="F407" s="75"/>
      <c r="G407" s="75"/>
      <c r="H407" s="70"/>
      <c r="I407" s="71"/>
    </row>
    <row r="408" ht="20.45" customHeight="1" spans="1:9">
      <c r="A408" s="75">
        <v>26</v>
      </c>
      <c r="B408" s="207" t="s">
        <v>1391</v>
      </c>
      <c r="C408" s="75" t="s">
        <v>1389</v>
      </c>
      <c r="D408" s="75">
        <v>1</v>
      </c>
      <c r="E408" s="75"/>
      <c r="F408" s="75"/>
      <c r="G408" s="75"/>
      <c r="H408" s="70"/>
      <c r="I408" s="71"/>
    </row>
    <row r="409" ht="20.45" customHeight="1" spans="1:9">
      <c r="A409" s="75">
        <v>27</v>
      </c>
      <c r="B409" s="207" t="s">
        <v>1392</v>
      </c>
      <c r="C409" s="75" t="s">
        <v>1386</v>
      </c>
      <c r="D409" s="75">
        <v>92</v>
      </c>
      <c r="E409" s="75"/>
      <c r="F409" s="75"/>
      <c r="G409" s="75"/>
      <c r="H409" s="70"/>
      <c r="I409" s="71"/>
    </row>
    <row r="410" ht="20.45" customHeight="1" spans="1:9">
      <c r="A410" s="75">
        <v>28</v>
      </c>
      <c r="B410" s="207" t="s">
        <v>1393</v>
      </c>
      <c r="C410" s="75" t="s">
        <v>1394</v>
      </c>
      <c r="D410" s="75">
        <v>91</v>
      </c>
      <c r="E410" s="75"/>
      <c r="F410" s="75"/>
      <c r="G410" s="75"/>
      <c r="H410" s="70"/>
      <c r="I410" s="71"/>
    </row>
    <row r="411" ht="20.45" customHeight="1" spans="1:9">
      <c r="A411" s="210" t="s">
        <v>1395</v>
      </c>
      <c r="B411" s="212"/>
      <c r="C411" s="212"/>
      <c r="D411" s="212"/>
      <c r="E411" s="212"/>
      <c r="F411" s="212"/>
      <c r="G411" s="212"/>
      <c r="H411" s="70" t="s">
        <v>1396</v>
      </c>
      <c r="I411" s="71" t="s">
        <v>4</v>
      </c>
    </row>
    <row r="412" ht="31.2" spans="1:9">
      <c r="A412" s="72" t="s">
        <v>5</v>
      </c>
      <c r="B412" s="193" t="s">
        <v>6</v>
      </c>
      <c r="C412" s="74" t="s">
        <v>15</v>
      </c>
      <c r="D412" s="74"/>
      <c r="E412" s="74"/>
      <c r="F412" s="74"/>
      <c r="G412" s="74"/>
      <c r="H412" s="69"/>
      <c r="I412" s="75"/>
    </row>
    <row r="413" spans="1:9">
      <c r="A413" s="75"/>
      <c r="B413" s="196" t="s">
        <v>16</v>
      </c>
      <c r="C413" s="74" t="s">
        <v>17</v>
      </c>
      <c r="D413" s="74" t="s">
        <v>18</v>
      </c>
      <c r="E413" s="74" t="s">
        <v>19</v>
      </c>
      <c r="F413" s="74" t="s">
        <v>20</v>
      </c>
      <c r="G413" s="74" t="s">
        <v>21</v>
      </c>
      <c r="H413" s="69"/>
      <c r="I413" s="75"/>
    </row>
    <row r="414" spans="1:9">
      <c r="A414" s="75">
        <v>1</v>
      </c>
      <c r="B414" s="208" t="s">
        <v>58</v>
      </c>
      <c r="C414" s="199"/>
      <c r="D414" s="199" t="s">
        <v>680</v>
      </c>
      <c r="E414" s="199"/>
      <c r="F414" s="199"/>
      <c r="G414" s="199"/>
      <c r="H414" s="69"/>
      <c r="I414" s="75"/>
    </row>
    <row r="415" spans="1:9">
      <c r="A415" s="75"/>
      <c r="B415" s="193" t="s">
        <v>6</v>
      </c>
      <c r="C415" s="74" t="s">
        <v>24</v>
      </c>
      <c r="D415" s="74"/>
      <c r="E415" s="74"/>
      <c r="F415" s="74"/>
      <c r="G415" s="74"/>
      <c r="H415" s="69"/>
      <c r="I415" s="75"/>
    </row>
    <row r="416" spans="1:9">
      <c r="A416" s="75"/>
      <c r="B416" s="196" t="s">
        <v>16</v>
      </c>
      <c r="C416" s="74" t="s">
        <v>17</v>
      </c>
      <c r="D416" s="74" t="s">
        <v>18</v>
      </c>
      <c r="E416" s="74" t="s">
        <v>19</v>
      </c>
      <c r="F416" s="74" t="s">
        <v>20</v>
      </c>
      <c r="G416" s="74" t="s">
        <v>21</v>
      </c>
      <c r="H416" s="69"/>
      <c r="I416" s="75"/>
    </row>
    <row r="417" spans="1:9">
      <c r="A417" s="75">
        <v>2</v>
      </c>
      <c r="B417" s="200" t="s">
        <v>62</v>
      </c>
      <c r="C417" s="199"/>
      <c r="D417" s="199"/>
      <c r="E417" s="199"/>
      <c r="F417" s="199"/>
      <c r="G417" s="199" t="s">
        <v>680</v>
      </c>
      <c r="H417" s="69"/>
      <c r="I417" s="75"/>
    </row>
    <row r="418" spans="1:9">
      <c r="A418" s="75"/>
      <c r="B418" s="193" t="s">
        <v>6</v>
      </c>
      <c r="C418" s="74" t="s">
        <v>30</v>
      </c>
      <c r="D418" s="74"/>
      <c r="E418" s="74"/>
      <c r="F418" s="74"/>
      <c r="G418" s="75"/>
      <c r="H418" s="69"/>
      <c r="I418" s="75"/>
    </row>
    <row r="419" spans="1:9">
      <c r="A419" s="75"/>
      <c r="B419" s="196" t="s">
        <v>8</v>
      </c>
      <c r="C419" s="74">
        <v>100</v>
      </c>
      <c r="D419" s="74">
        <v>200</v>
      </c>
      <c r="E419" s="74">
        <v>300</v>
      </c>
      <c r="F419" s="74" t="s">
        <v>31</v>
      </c>
      <c r="G419" s="75"/>
      <c r="H419" s="69"/>
      <c r="I419" s="75"/>
    </row>
    <row r="420" spans="1:9">
      <c r="A420" s="75">
        <v>3</v>
      </c>
      <c r="B420" s="200" t="s">
        <v>32</v>
      </c>
      <c r="C420" s="199"/>
      <c r="D420" s="199" t="s">
        <v>680</v>
      </c>
      <c r="E420" s="199"/>
      <c r="F420" s="199"/>
      <c r="G420" s="75"/>
      <c r="H420" s="69"/>
      <c r="I420" s="75"/>
    </row>
    <row r="421" spans="1:9">
      <c r="A421" s="75"/>
      <c r="B421" s="193" t="s">
        <v>6</v>
      </c>
      <c r="C421" s="74" t="s">
        <v>35</v>
      </c>
      <c r="D421" s="74"/>
      <c r="E421" s="74"/>
      <c r="F421" s="74"/>
      <c r="G421" s="75"/>
      <c r="H421" s="69"/>
      <c r="I421" s="75"/>
    </row>
    <row r="422" spans="1:9">
      <c r="A422" s="75"/>
      <c r="B422" s="196" t="s">
        <v>8</v>
      </c>
      <c r="C422" s="74">
        <v>100</v>
      </c>
      <c r="D422" s="74">
        <v>200</v>
      </c>
      <c r="E422" s="74">
        <v>300</v>
      </c>
      <c r="F422" s="74" t="s">
        <v>31</v>
      </c>
      <c r="G422" s="75"/>
      <c r="H422" s="69"/>
      <c r="I422" s="75"/>
    </row>
    <row r="423" spans="1:9">
      <c r="A423" s="75">
        <v>4</v>
      </c>
      <c r="B423" s="200" t="s">
        <v>69</v>
      </c>
      <c r="C423" s="199"/>
      <c r="D423" s="199" t="s">
        <v>678</v>
      </c>
      <c r="E423" s="199"/>
      <c r="F423" s="199"/>
      <c r="G423" s="75"/>
      <c r="H423" s="69"/>
      <c r="I423" s="75"/>
    </row>
    <row r="424" spans="1:9">
      <c r="A424" s="75"/>
      <c r="B424" s="95" t="s">
        <v>6</v>
      </c>
      <c r="C424" s="80" t="s">
        <v>7</v>
      </c>
      <c r="D424" s="80"/>
      <c r="E424" s="80"/>
      <c r="F424" s="75"/>
      <c r="G424" s="75"/>
      <c r="H424" s="69"/>
      <c r="I424" s="75"/>
    </row>
    <row r="425" spans="1:9">
      <c r="A425" s="75"/>
      <c r="B425" s="95"/>
      <c r="C425" s="80"/>
      <c r="D425" s="80"/>
      <c r="E425" s="80"/>
      <c r="F425" s="75"/>
      <c r="G425" s="75"/>
      <c r="H425" s="69"/>
      <c r="I425" s="75"/>
    </row>
    <row r="426" spans="1:9">
      <c r="A426" s="75"/>
      <c r="B426" s="96" t="s">
        <v>8</v>
      </c>
      <c r="C426" s="97" t="s">
        <v>9</v>
      </c>
      <c r="D426" s="97" t="s">
        <v>10</v>
      </c>
      <c r="E426" s="97" t="s">
        <v>11</v>
      </c>
      <c r="F426" s="75"/>
      <c r="G426" s="75"/>
      <c r="H426" s="69"/>
      <c r="I426" s="75"/>
    </row>
    <row r="427" spans="1:9">
      <c r="A427" s="75">
        <v>5</v>
      </c>
      <c r="B427" s="197" t="s">
        <v>96</v>
      </c>
      <c r="C427" s="87" t="s">
        <v>731</v>
      </c>
      <c r="D427" s="87"/>
      <c r="E427" s="87"/>
      <c r="F427" s="75"/>
      <c r="G427" s="75"/>
      <c r="H427" s="69"/>
      <c r="I427" s="75"/>
    </row>
    <row r="428" spans="1:9">
      <c r="A428" s="75"/>
      <c r="B428" s="202" t="s">
        <v>40</v>
      </c>
      <c r="C428" s="198" t="s">
        <v>41</v>
      </c>
      <c r="D428" s="198"/>
      <c r="E428" s="198"/>
      <c r="F428" s="75"/>
      <c r="G428" s="75"/>
      <c r="H428" s="69"/>
      <c r="I428" s="75"/>
    </row>
    <row r="429" spans="1:9">
      <c r="A429" s="75"/>
      <c r="B429" s="202"/>
      <c r="C429" s="74" t="s">
        <v>42</v>
      </c>
      <c r="D429" s="74" t="s">
        <v>43</v>
      </c>
      <c r="E429" s="74" t="s">
        <v>44</v>
      </c>
      <c r="F429" s="75"/>
      <c r="G429" s="75"/>
      <c r="H429" s="69"/>
      <c r="I429" s="75"/>
    </row>
    <row r="430" spans="1:9">
      <c r="A430" s="75">
        <v>6</v>
      </c>
      <c r="B430" s="196" t="s">
        <v>334</v>
      </c>
      <c r="C430" s="203"/>
      <c r="D430" s="203"/>
      <c r="E430" s="203" t="s">
        <v>1397</v>
      </c>
      <c r="F430" s="75"/>
      <c r="G430" s="75"/>
      <c r="H430" s="69"/>
      <c r="I430" s="75"/>
    </row>
    <row r="431" spans="1:9">
      <c r="A431" s="75"/>
      <c r="B431" s="202" t="s">
        <v>40</v>
      </c>
      <c r="C431" s="198" t="s">
        <v>46</v>
      </c>
      <c r="D431" s="75"/>
      <c r="E431" s="75"/>
      <c r="F431" s="75"/>
      <c r="G431" s="75"/>
      <c r="H431" s="69"/>
      <c r="I431" s="75"/>
    </row>
    <row r="432" spans="1:9">
      <c r="A432" s="75"/>
      <c r="B432" s="202"/>
      <c r="C432" s="198" t="s">
        <v>47</v>
      </c>
      <c r="D432" s="75"/>
      <c r="E432" s="75"/>
      <c r="F432" s="75"/>
      <c r="G432" s="75"/>
      <c r="H432" s="69"/>
      <c r="I432" s="75"/>
    </row>
    <row r="433" spans="1:9">
      <c r="A433" s="75">
        <v>7</v>
      </c>
      <c r="B433" s="201" t="s">
        <v>599</v>
      </c>
      <c r="C433" s="203" t="s">
        <v>1398</v>
      </c>
      <c r="D433" s="75"/>
      <c r="E433" s="75"/>
      <c r="F433" s="75"/>
      <c r="G433" s="75"/>
      <c r="H433" s="69"/>
      <c r="I433" s="75"/>
    </row>
    <row r="434" spans="1:9">
      <c r="A434" s="75">
        <v>8</v>
      </c>
      <c r="B434" s="201" t="s">
        <v>259</v>
      </c>
      <c r="C434" s="203" t="s">
        <v>1399</v>
      </c>
      <c r="D434" s="75"/>
      <c r="E434" s="75"/>
      <c r="F434" s="75"/>
      <c r="G434" s="75"/>
      <c r="H434" s="69"/>
      <c r="I434" s="75"/>
    </row>
    <row r="435" spans="1:9">
      <c r="A435" s="75"/>
      <c r="B435" s="193" t="s">
        <v>6</v>
      </c>
      <c r="C435" s="198" t="s">
        <v>49</v>
      </c>
      <c r="D435" s="198"/>
      <c r="E435" s="198"/>
      <c r="F435" s="75"/>
      <c r="G435" s="75"/>
      <c r="H435" s="69"/>
      <c r="I435" s="75"/>
    </row>
    <row r="436" spans="1:9">
      <c r="A436" s="75"/>
      <c r="B436" s="196" t="s">
        <v>50</v>
      </c>
      <c r="C436" s="198">
        <v>100</v>
      </c>
      <c r="D436" s="198">
        <v>200</v>
      </c>
      <c r="E436" s="198" t="s">
        <v>51</v>
      </c>
      <c r="F436" s="75"/>
      <c r="G436" s="75"/>
      <c r="H436" s="69"/>
      <c r="I436" s="75"/>
    </row>
    <row r="437" spans="1:9">
      <c r="A437" s="75">
        <v>9</v>
      </c>
      <c r="B437" s="199" t="s">
        <v>53</v>
      </c>
      <c r="C437" s="199" t="s">
        <v>682</v>
      </c>
      <c r="D437" s="199"/>
      <c r="E437" s="199"/>
      <c r="F437" s="75"/>
      <c r="G437" s="75"/>
      <c r="H437" s="69"/>
      <c r="I437" s="75"/>
    </row>
    <row r="438" spans="1:9">
      <c r="A438" s="75">
        <v>10</v>
      </c>
      <c r="B438" s="199" t="s">
        <v>243</v>
      </c>
      <c r="C438" s="199" t="s">
        <v>679</v>
      </c>
      <c r="D438" s="199"/>
      <c r="E438" s="199"/>
      <c r="F438" s="75"/>
      <c r="G438" s="75"/>
      <c r="H438" s="69"/>
      <c r="I438" s="75"/>
    </row>
    <row r="439" spans="1:9">
      <c r="A439" s="75">
        <v>11</v>
      </c>
      <c r="B439" s="199" t="s">
        <v>55</v>
      </c>
      <c r="C439" s="199" t="s">
        <v>678</v>
      </c>
      <c r="D439" s="199"/>
      <c r="E439" s="199"/>
      <c r="F439" s="75"/>
      <c r="G439" s="75"/>
      <c r="H439" s="69"/>
      <c r="I439" s="75"/>
    </row>
    <row r="440" ht="46.8" spans="1:9">
      <c r="A440" s="210" t="s">
        <v>1400</v>
      </c>
      <c r="B440" s="212"/>
      <c r="C440" s="212"/>
      <c r="D440" s="212"/>
      <c r="E440" s="212"/>
      <c r="F440" s="212"/>
      <c r="G440" s="212"/>
      <c r="H440" s="70" t="s">
        <v>157</v>
      </c>
      <c r="I440" s="71" t="s">
        <v>4</v>
      </c>
    </row>
    <row r="441" ht="31.2" spans="1:9">
      <c r="A441" s="72" t="s">
        <v>5</v>
      </c>
      <c r="B441" s="193" t="s">
        <v>6</v>
      </c>
      <c r="C441" s="74" t="s">
        <v>15</v>
      </c>
      <c r="D441" s="74"/>
      <c r="E441" s="74"/>
      <c r="F441" s="74"/>
      <c r="G441" s="74"/>
      <c r="H441" s="69"/>
      <c r="I441" s="75"/>
    </row>
    <row r="442" spans="1:9">
      <c r="A442" s="75"/>
      <c r="B442" s="196" t="s">
        <v>16</v>
      </c>
      <c r="C442" s="74" t="s">
        <v>17</v>
      </c>
      <c r="D442" s="74" t="s">
        <v>18</v>
      </c>
      <c r="E442" s="74" t="s">
        <v>19</v>
      </c>
      <c r="F442" s="74" t="s">
        <v>20</v>
      </c>
      <c r="G442" s="74" t="s">
        <v>21</v>
      </c>
      <c r="H442" s="69"/>
      <c r="I442" s="75"/>
    </row>
    <row r="443" spans="1:9">
      <c r="A443" s="75">
        <v>1</v>
      </c>
      <c r="B443" s="208" t="s">
        <v>140</v>
      </c>
      <c r="C443" s="199"/>
      <c r="D443" s="199" t="s">
        <v>680</v>
      </c>
      <c r="E443" s="199"/>
      <c r="F443" s="199"/>
      <c r="G443" s="199"/>
      <c r="H443" s="69"/>
      <c r="I443" s="75"/>
    </row>
    <row r="444" spans="1:9">
      <c r="A444" s="75">
        <v>2</v>
      </c>
      <c r="B444" s="208" t="s">
        <v>89</v>
      </c>
      <c r="C444" s="199"/>
      <c r="D444" s="199"/>
      <c r="E444" s="199" t="s">
        <v>678</v>
      </c>
      <c r="F444" s="199" t="s">
        <v>684</v>
      </c>
      <c r="G444" s="199" t="s">
        <v>682</v>
      </c>
      <c r="H444" s="69"/>
      <c r="I444" s="75"/>
    </row>
    <row r="445" spans="1:9">
      <c r="A445" s="75">
        <v>3</v>
      </c>
      <c r="B445" s="208" t="s">
        <v>386</v>
      </c>
      <c r="C445" s="199"/>
      <c r="D445" s="199" t="s">
        <v>682</v>
      </c>
      <c r="E445" s="199" t="s">
        <v>680</v>
      </c>
      <c r="F445" s="199"/>
      <c r="G445" s="199"/>
      <c r="H445" s="69"/>
      <c r="I445" s="75"/>
    </row>
    <row r="446" spans="1:9">
      <c r="A446" s="75"/>
      <c r="B446" s="196"/>
      <c r="C446" s="199"/>
      <c r="D446" s="199"/>
      <c r="E446" s="199"/>
      <c r="F446" s="199"/>
      <c r="G446" s="199"/>
      <c r="H446" s="69"/>
      <c r="I446" s="75"/>
    </row>
    <row r="447" spans="1:9">
      <c r="A447" s="75"/>
      <c r="B447" s="193" t="s">
        <v>6</v>
      </c>
      <c r="C447" s="74" t="s">
        <v>24</v>
      </c>
      <c r="D447" s="74"/>
      <c r="E447" s="74"/>
      <c r="F447" s="74"/>
      <c r="G447" s="74"/>
      <c r="H447" s="69"/>
      <c r="I447" s="75"/>
    </row>
    <row r="448" spans="1:9">
      <c r="A448" s="75"/>
      <c r="B448" s="196" t="s">
        <v>16</v>
      </c>
      <c r="C448" s="74" t="s">
        <v>17</v>
      </c>
      <c r="D448" s="74" t="s">
        <v>18</v>
      </c>
      <c r="E448" s="74" t="s">
        <v>19</v>
      </c>
      <c r="F448" s="74" t="s">
        <v>20</v>
      </c>
      <c r="G448" s="74" t="s">
        <v>21</v>
      </c>
      <c r="H448" s="69"/>
      <c r="I448" s="75"/>
    </row>
    <row r="449" spans="1:9">
      <c r="A449" s="75">
        <v>4</v>
      </c>
      <c r="B449" s="200" t="s">
        <v>147</v>
      </c>
      <c r="C449" s="199"/>
      <c r="D449" s="199"/>
      <c r="E449" s="199" t="s">
        <v>680</v>
      </c>
      <c r="F449" s="199" t="s">
        <v>682</v>
      </c>
      <c r="G449" s="199"/>
      <c r="H449" s="69"/>
      <c r="I449" s="75"/>
    </row>
    <row r="450" spans="1:9">
      <c r="A450" s="75">
        <v>5</v>
      </c>
      <c r="B450" s="200" t="s">
        <v>203</v>
      </c>
      <c r="C450" s="199" t="s">
        <v>678</v>
      </c>
      <c r="D450" s="199"/>
      <c r="E450" s="199"/>
      <c r="F450" s="199"/>
      <c r="G450" s="199"/>
      <c r="H450" s="69"/>
      <c r="I450" s="75"/>
    </row>
    <row r="451" spans="1:9">
      <c r="A451" s="75">
        <v>6</v>
      </c>
      <c r="B451" s="200" t="s">
        <v>29</v>
      </c>
      <c r="C451" s="199"/>
      <c r="D451" s="199" t="s">
        <v>680</v>
      </c>
      <c r="E451" s="199"/>
      <c r="F451" s="199" t="s">
        <v>680</v>
      </c>
      <c r="G451" s="199"/>
      <c r="H451" s="69"/>
      <c r="I451" s="75"/>
    </row>
    <row r="452" spans="1:9">
      <c r="A452" s="75">
        <v>7</v>
      </c>
      <c r="B452" s="200" t="s">
        <v>90</v>
      </c>
      <c r="C452" s="199" t="s">
        <v>680</v>
      </c>
      <c r="D452" s="199"/>
      <c r="E452" s="199"/>
      <c r="F452" s="199"/>
      <c r="G452" s="199"/>
      <c r="H452" s="69"/>
      <c r="I452" s="75"/>
    </row>
    <row r="453" spans="1:9">
      <c r="A453" s="75">
        <v>8</v>
      </c>
      <c r="B453" s="200" t="s">
        <v>109</v>
      </c>
      <c r="C453" s="199" t="s">
        <v>678</v>
      </c>
      <c r="D453" s="199" t="s">
        <v>682</v>
      </c>
      <c r="E453" s="199" t="s">
        <v>680</v>
      </c>
      <c r="F453" s="199"/>
      <c r="G453" s="199"/>
      <c r="H453" s="69"/>
      <c r="I453" s="75"/>
    </row>
    <row r="454" spans="1:9">
      <c r="A454" s="75"/>
      <c r="B454" s="193" t="s">
        <v>6</v>
      </c>
      <c r="C454" s="74" t="s">
        <v>30</v>
      </c>
      <c r="D454" s="74"/>
      <c r="E454" s="74"/>
      <c r="F454" s="74"/>
      <c r="G454" s="75"/>
      <c r="H454" s="69"/>
      <c r="I454" s="75"/>
    </row>
    <row r="455" spans="1:9">
      <c r="A455" s="75"/>
      <c r="B455" s="196" t="s">
        <v>8</v>
      </c>
      <c r="C455" s="74">
        <v>100</v>
      </c>
      <c r="D455" s="74">
        <v>200</v>
      </c>
      <c r="E455" s="74">
        <v>300</v>
      </c>
      <c r="F455" s="74" t="s">
        <v>31</v>
      </c>
      <c r="G455" s="75"/>
      <c r="H455" s="69"/>
      <c r="I455" s="75"/>
    </row>
    <row r="456" spans="1:9">
      <c r="A456" s="75">
        <v>9</v>
      </c>
      <c r="B456" s="200" t="s">
        <v>32</v>
      </c>
      <c r="C456" s="199"/>
      <c r="D456" s="199"/>
      <c r="E456" s="199" t="s">
        <v>680</v>
      </c>
      <c r="F456" s="199" t="s">
        <v>682</v>
      </c>
      <c r="G456" s="75"/>
      <c r="H456" s="69"/>
      <c r="I456" s="75"/>
    </row>
    <row r="457" spans="1:9">
      <c r="A457" s="75">
        <v>10</v>
      </c>
      <c r="B457" s="200" t="s">
        <v>91</v>
      </c>
      <c r="C457" s="199"/>
      <c r="D457" s="199"/>
      <c r="E457" s="199" t="s">
        <v>684</v>
      </c>
      <c r="F457" s="199" t="s">
        <v>717</v>
      </c>
      <c r="G457" s="75"/>
      <c r="H457" s="69"/>
      <c r="I457" s="75"/>
    </row>
    <row r="458" spans="1:9">
      <c r="A458" s="75">
        <v>11</v>
      </c>
      <c r="B458" s="200" t="s">
        <v>65</v>
      </c>
      <c r="C458" s="199"/>
      <c r="D458" s="199" t="s">
        <v>683</v>
      </c>
      <c r="E458" s="199" t="s">
        <v>680</v>
      </c>
      <c r="F458" s="199"/>
      <c r="G458" s="75"/>
      <c r="H458" s="69"/>
      <c r="I458" s="75"/>
    </row>
    <row r="459" spans="1:9">
      <c r="A459" s="75"/>
      <c r="B459" s="95" t="s">
        <v>6</v>
      </c>
      <c r="C459" s="80" t="s">
        <v>7</v>
      </c>
      <c r="D459" s="80"/>
      <c r="E459" s="80"/>
      <c r="F459" s="75"/>
      <c r="G459" s="75"/>
      <c r="H459" s="69"/>
      <c r="I459" s="75"/>
    </row>
    <row r="460" spans="1:9">
      <c r="A460" s="75"/>
      <c r="B460" s="95"/>
      <c r="C460" s="80"/>
      <c r="D460" s="80"/>
      <c r="E460" s="80"/>
      <c r="F460" s="75"/>
      <c r="G460" s="75"/>
      <c r="H460" s="69"/>
      <c r="I460" s="75"/>
    </row>
    <row r="461" spans="1:9">
      <c r="A461" s="75"/>
      <c r="B461" s="96" t="s">
        <v>8</v>
      </c>
      <c r="C461" s="97" t="s">
        <v>9</v>
      </c>
      <c r="D461" s="97" t="s">
        <v>10</v>
      </c>
      <c r="E461" s="97" t="s">
        <v>11</v>
      </c>
      <c r="F461" s="75"/>
      <c r="G461" s="75"/>
      <c r="H461" s="69"/>
      <c r="I461" s="75"/>
    </row>
    <row r="462" spans="1:9">
      <c r="A462" s="75">
        <v>12</v>
      </c>
      <c r="B462" s="197" t="s">
        <v>111</v>
      </c>
      <c r="C462" s="87" t="s">
        <v>1401</v>
      </c>
      <c r="D462" s="87"/>
      <c r="E462" s="97"/>
      <c r="F462" s="75"/>
      <c r="G462" s="75"/>
      <c r="H462" s="69"/>
      <c r="I462" s="75"/>
    </row>
    <row r="463" spans="1:9">
      <c r="A463" s="75">
        <v>13</v>
      </c>
      <c r="B463" s="197" t="s">
        <v>96</v>
      </c>
      <c r="C463" s="87" t="s">
        <v>1402</v>
      </c>
      <c r="D463" s="87"/>
      <c r="E463" s="97"/>
      <c r="F463" s="75"/>
      <c r="G463" s="75"/>
      <c r="H463" s="69"/>
      <c r="I463" s="75"/>
    </row>
    <row r="464" spans="1:9">
      <c r="A464" s="75">
        <v>14</v>
      </c>
      <c r="B464" s="197" t="s">
        <v>38</v>
      </c>
      <c r="C464" s="87" t="s">
        <v>1403</v>
      </c>
      <c r="D464" s="87"/>
      <c r="E464" s="97"/>
      <c r="F464" s="75"/>
      <c r="G464" s="75"/>
      <c r="H464" s="69"/>
      <c r="I464" s="75"/>
    </row>
    <row r="465" spans="1:9">
      <c r="A465" s="75">
        <v>15</v>
      </c>
      <c r="B465" s="197" t="s">
        <v>118</v>
      </c>
      <c r="C465" s="87" t="s">
        <v>1404</v>
      </c>
      <c r="D465" s="87"/>
      <c r="E465" s="97"/>
      <c r="F465" s="75"/>
      <c r="G465" s="75"/>
      <c r="H465" s="69"/>
      <c r="I465" s="75"/>
    </row>
    <row r="466" spans="1:9">
      <c r="A466" s="75">
        <v>16</v>
      </c>
      <c r="B466" s="197" t="s">
        <v>39</v>
      </c>
      <c r="C466" s="87" t="s">
        <v>1405</v>
      </c>
      <c r="D466" s="87"/>
      <c r="E466" s="97"/>
      <c r="F466" s="75"/>
      <c r="G466" s="75"/>
      <c r="H466" s="69"/>
      <c r="I466" s="75"/>
    </row>
    <row r="467" spans="1:9">
      <c r="A467" s="75">
        <v>17</v>
      </c>
      <c r="B467" s="197" t="s">
        <v>91</v>
      </c>
      <c r="C467" s="87"/>
      <c r="D467" s="87" t="s">
        <v>1406</v>
      </c>
      <c r="E467" s="97"/>
      <c r="F467" s="75"/>
      <c r="G467" s="75"/>
      <c r="H467" s="69"/>
      <c r="I467" s="75"/>
    </row>
    <row r="468" spans="1:9">
      <c r="A468" s="75">
        <v>18</v>
      </c>
      <c r="B468" s="197" t="s">
        <v>80</v>
      </c>
      <c r="C468" s="87" t="s">
        <v>1407</v>
      </c>
      <c r="D468" s="87"/>
      <c r="E468" s="87"/>
      <c r="F468" s="75"/>
      <c r="G468" s="75"/>
      <c r="H468" s="69"/>
      <c r="I468" s="75"/>
    </row>
    <row r="469" spans="1:9">
      <c r="A469" s="75">
        <v>19</v>
      </c>
      <c r="B469" s="197" t="s">
        <v>97</v>
      </c>
      <c r="C469" s="87" t="s">
        <v>1408</v>
      </c>
      <c r="D469" s="87"/>
      <c r="E469" s="87"/>
      <c r="F469" s="75"/>
      <c r="G469" s="75"/>
      <c r="H469" s="69"/>
      <c r="I469" s="75"/>
    </row>
    <row r="470" spans="1:9">
      <c r="A470" s="75"/>
      <c r="B470" s="202" t="s">
        <v>40</v>
      </c>
      <c r="C470" s="198" t="s">
        <v>41</v>
      </c>
      <c r="D470" s="198"/>
      <c r="E470" s="198"/>
      <c r="F470" s="75"/>
      <c r="G470" s="75"/>
      <c r="H470" s="69"/>
      <c r="I470" s="75"/>
    </row>
    <row r="471" spans="1:9">
      <c r="A471" s="75"/>
      <c r="B471" s="202"/>
      <c r="C471" s="74" t="s">
        <v>42</v>
      </c>
      <c r="D471" s="74" t="s">
        <v>43</v>
      </c>
      <c r="E471" s="74" t="s">
        <v>44</v>
      </c>
      <c r="F471" s="75"/>
      <c r="G471" s="75"/>
      <c r="H471" s="69"/>
      <c r="I471" s="75"/>
    </row>
    <row r="472" spans="1:9">
      <c r="A472" s="75">
        <v>20</v>
      </c>
      <c r="B472" s="197" t="s">
        <v>191</v>
      </c>
      <c r="C472" s="203" t="s">
        <v>1409</v>
      </c>
      <c r="D472" s="203"/>
      <c r="F472" s="75"/>
      <c r="G472" s="75"/>
      <c r="H472" s="69"/>
      <c r="I472" s="75"/>
    </row>
    <row r="473" spans="1:9">
      <c r="A473" s="75"/>
      <c r="B473" s="202" t="s">
        <v>40</v>
      </c>
      <c r="C473" s="198" t="s">
        <v>46</v>
      </c>
      <c r="D473" s="75"/>
      <c r="E473" s="75"/>
      <c r="F473" s="75"/>
      <c r="G473" s="75"/>
      <c r="H473" s="69"/>
      <c r="I473" s="75"/>
    </row>
    <row r="474" spans="1:9">
      <c r="A474" s="75"/>
      <c r="B474" s="202"/>
      <c r="C474" s="198" t="s">
        <v>47</v>
      </c>
      <c r="D474" s="75"/>
      <c r="E474" s="75"/>
      <c r="F474" s="75"/>
      <c r="G474" s="75"/>
      <c r="H474" s="69"/>
      <c r="I474" s="75"/>
    </row>
    <row r="475" spans="1:9">
      <c r="A475" s="75">
        <v>21</v>
      </c>
      <c r="B475" s="201" t="s">
        <v>48</v>
      </c>
      <c r="C475" s="203" t="s">
        <v>1410</v>
      </c>
      <c r="D475" s="75"/>
      <c r="E475" s="75"/>
      <c r="F475" s="75"/>
      <c r="G475" s="75"/>
      <c r="H475" s="69"/>
      <c r="I475" s="75"/>
    </row>
    <row r="476" spans="1:9">
      <c r="A476" s="75"/>
      <c r="B476" s="193" t="s">
        <v>6</v>
      </c>
      <c r="C476" s="198" t="s">
        <v>49</v>
      </c>
      <c r="D476" s="198"/>
      <c r="E476" s="198"/>
      <c r="F476" s="75"/>
      <c r="G476" s="75"/>
      <c r="H476" s="69"/>
      <c r="I476" s="75"/>
    </row>
    <row r="477" spans="1:9">
      <c r="A477" s="75"/>
      <c r="B477" s="196" t="s">
        <v>50</v>
      </c>
      <c r="C477" s="198">
        <v>100</v>
      </c>
      <c r="D477" s="198">
        <v>200</v>
      </c>
      <c r="E477" s="198" t="s">
        <v>51</v>
      </c>
      <c r="F477" s="75"/>
      <c r="G477" s="75"/>
      <c r="H477" s="69"/>
      <c r="I477" s="75"/>
    </row>
    <row r="478" spans="1:9">
      <c r="A478" s="75">
        <v>22</v>
      </c>
      <c r="B478" s="197" t="s">
        <v>275</v>
      </c>
      <c r="C478" s="199"/>
      <c r="D478" s="199" t="s">
        <v>679</v>
      </c>
      <c r="E478" s="199"/>
      <c r="F478" s="75"/>
      <c r="G478" s="75"/>
      <c r="H478" s="69"/>
      <c r="I478" s="75"/>
    </row>
    <row r="479" spans="1:9">
      <c r="A479" s="75">
        <v>23</v>
      </c>
      <c r="B479" s="197" t="s">
        <v>52</v>
      </c>
      <c r="C479" s="199"/>
      <c r="D479" s="199" t="s">
        <v>682</v>
      </c>
      <c r="E479" s="199"/>
      <c r="F479" s="75"/>
      <c r="G479" s="75"/>
      <c r="H479" s="69"/>
      <c r="I479" s="75"/>
    </row>
    <row r="480" spans="1:9">
      <c r="A480" s="75">
        <v>24</v>
      </c>
      <c r="B480" s="197" t="s">
        <v>84</v>
      </c>
      <c r="C480" s="199"/>
      <c r="D480" s="199" t="s">
        <v>680</v>
      </c>
      <c r="E480" s="199" t="s">
        <v>680</v>
      </c>
      <c r="F480" s="75"/>
      <c r="G480" s="75"/>
      <c r="H480" s="69"/>
      <c r="I480" s="75"/>
    </row>
    <row r="481" spans="1:9">
      <c r="A481" s="75">
        <v>25</v>
      </c>
      <c r="B481" s="197" t="s">
        <v>53</v>
      </c>
      <c r="C481" s="199" t="s">
        <v>678</v>
      </c>
      <c r="D481" s="199"/>
      <c r="E481" s="199"/>
      <c r="F481" s="75"/>
      <c r="G481" s="75"/>
      <c r="H481" s="69"/>
      <c r="I481" s="75"/>
    </row>
    <row r="482" spans="1:9">
      <c r="A482" s="75">
        <v>26</v>
      </c>
      <c r="B482" s="197" t="s">
        <v>243</v>
      </c>
      <c r="C482" s="199" t="s">
        <v>680</v>
      </c>
      <c r="D482" s="199" t="s">
        <v>678</v>
      </c>
      <c r="E482" s="199"/>
      <c r="F482" s="75"/>
      <c r="G482" s="75"/>
      <c r="H482" s="69"/>
      <c r="I482" s="75"/>
    </row>
    <row r="483" spans="1:9">
      <c r="A483" s="75">
        <v>27</v>
      </c>
      <c r="B483" s="197" t="s">
        <v>335</v>
      </c>
      <c r="C483" s="199"/>
      <c r="D483" s="199" t="s">
        <v>678</v>
      </c>
      <c r="E483" s="199"/>
      <c r="F483" s="75"/>
      <c r="G483" s="75"/>
      <c r="H483" s="69"/>
      <c r="I483" s="75"/>
    </row>
    <row r="484" spans="1:9">
      <c r="A484" s="75">
        <v>28</v>
      </c>
      <c r="B484" s="197" t="s">
        <v>55</v>
      </c>
      <c r="C484" s="199"/>
      <c r="D484" s="199" t="s">
        <v>682</v>
      </c>
      <c r="E484" s="199" t="s">
        <v>682</v>
      </c>
      <c r="F484" s="75"/>
      <c r="G484" s="75"/>
      <c r="H484" s="69"/>
      <c r="I484" s="75"/>
    </row>
    <row r="485" spans="1:9">
      <c r="A485" s="75"/>
      <c r="B485" s="207" t="s">
        <v>1306</v>
      </c>
      <c r="C485" s="75" t="s">
        <v>1307</v>
      </c>
      <c r="D485" s="75" t="s">
        <v>1308</v>
      </c>
      <c r="E485" s="75"/>
      <c r="F485" s="75"/>
      <c r="G485" s="75"/>
      <c r="H485" s="70"/>
      <c r="I485" s="71"/>
    </row>
    <row r="486" spans="1:9">
      <c r="A486" s="75">
        <v>29</v>
      </c>
      <c r="B486" s="207" t="s">
        <v>1411</v>
      </c>
      <c r="C486" s="75" t="s">
        <v>1310</v>
      </c>
      <c r="D486" s="75">
        <v>300.4</v>
      </c>
      <c r="E486" s="75"/>
      <c r="F486" s="75"/>
      <c r="G486" s="75"/>
      <c r="H486" s="70"/>
      <c r="I486" s="71"/>
    </row>
    <row r="487" ht="46.8" spans="1:9">
      <c r="A487" s="210" t="s">
        <v>1412</v>
      </c>
      <c r="B487" s="212"/>
      <c r="C487" s="212"/>
      <c r="D487" s="212"/>
      <c r="E487" s="212"/>
      <c r="F487" s="212"/>
      <c r="G487" s="212"/>
      <c r="H487" s="70" t="s">
        <v>1413</v>
      </c>
      <c r="I487" s="71" t="s">
        <v>4</v>
      </c>
    </row>
    <row r="488" ht="31.2" spans="1:9">
      <c r="A488" s="72" t="s">
        <v>5</v>
      </c>
      <c r="B488" s="193" t="s">
        <v>6</v>
      </c>
      <c r="C488" s="74" t="s">
        <v>15</v>
      </c>
      <c r="D488" s="74"/>
      <c r="E488" s="74"/>
      <c r="F488" s="74"/>
      <c r="G488" s="74"/>
      <c r="H488" s="69"/>
      <c r="I488" s="75"/>
    </row>
    <row r="489" spans="1:9">
      <c r="A489" s="75">
        <v>1</v>
      </c>
      <c r="B489" s="196" t="s">
        <v>16</v>
      </c>
      <c r="C489" s="74" t="s">
        <v>17</v>
      </c>
      <c r="D489" s="74" t="s">
        <v>18</v>
      </c>
      <c r="E489" s="74" t="s">
        <v>19</v>
      </c>
      <c r="F489" s="74" t="s">
        <v>20</v>
      </c>
      <c r="G489" s="74" t="s">
        <v>21</v>
      </c>
      <c r="H489" s="69"/>
      <c r="I489" s="75"/>
    </row>
    <row r="490" spans="1:9">
      <c r="A490" s="75">
        <v>2</v>
      </c>
      <c r="B490" s="208" t="s">
        <v>140</v>
      </c>
      <c r="C490" s="199" t="s">
        <v>678</v>
      </c>
      <c r="D490" s="199"/>
      <c r="E490" s="199"/>
      <c r="F490" s="199"/>
      <c r="G490" s="74"/>
      <c r="H490" s="69"/>
      <c r="I490" s="75"/>
    </row>
    <row r="491" spans="1:9">
      <c r="A491" s="75">
        <v>3</v>
      </c>
      <c r="B491" s="208" t="s">
        <v>1414</v>
      </c>
      <c r="C491" s="199" t="s">
        <v>678</v>
      </c>
      <c r="D491" s="199"/>
      <c r="E491" s="199"/>
      <c r="F491" s="199"/>
      <c r="G491" s="74"/>
      <c r="H491" s="69"/>
      <c r="I491" s="75"/>
    </row>
    <row r="492" spans="1:9">
      <c r="A492" s="75">
        <v>4</v>
      </c>
      <c r="B492" s="208" t="s">
        <v>1415</v>
      </c>
      <c r="C492" s="199" t="s">
        <v>774</v>
      </c>
      <c r="D492" s="199" t="s">
        <v>684</v>
      </c>
      <c r="E492" s="199"/>
      <c r="F492" s="199"/>
      <c r="G492" s="199"/>
      <c r="H492" s="69"/>
      <c r="I492" s="75"/>
    </row>
    <row r="493" spans="1:9">
      <c r="A493" s="75">
        <v>5</v>
      </c>
      <c r="B493" s="208" t="s">
        <v>1416</v>
      </c>
      <c r="C493" s="199" t="s">
        <v>680</v>
      </c>
      <c r="D493" s="199"/>
      <c r="E493" s="199"/>
      <c r="F493" s="199"/>
      <c r="G493" s="199"/>
      <c r="H493" s="69"/>
      <c r="I493" s="75"/>
    </row>
    <row r="494" spans="1:9">
      <c r="A494" s="75">
        <v>6</v>
      </c>
      <c r="B494" s="208" t="s">
        <v>23</v>
      </c>
      <c r="C494" s="199" t="s">
        <v>678</v>
      </c>
      <c r="D494" s="199"/>
      <c r="E494" s="199"/>
      <c r="F494" s="199"/>
      <c r="G494" s="199"/>
      <c r="H494" s="69"/>
      <c r="I494" s="75"/>
    </row>
    <row r="495" spans="1:9">
      <c r="A495" s="75">
        <v>7</v>
      </c>
      <c r="B495" s="208" t="s">
        <v>386</v>
      </c>
      <c r="C495" s="199" t="s">
        <v>682</v>
      </c>
      <c r="D495" s="199"/>
      <c r="E495" s="199"/>
      <c r="F495" s="199"/>
      <c r="G495" s="199"/>
      <c r="H495" s="69"/>
      <c r="I495" s="75"/>
    </row>
    <row r="496" spans="1:9">
      <c r="A496" s="75"/>
      <c r="B496" s="193" t="s">
        <v>6</v>
      </c>
      <c r="C496" s="74" t="s">
        <v>24</v>
      </c>
      <c r="D496" s="74"/>
      <c r="E496" s="74"/>
      <c r="F496" s="74"/>
      <c r="G496" s="74"/>
      <c r="H496" s="69"/>
      <c r="I496" s="75"/>
    </row>
    <row r="497" spans="1:9">
      <c r="A497" s="75"/>
      <c r="B497" s="196" t="s">
        <v>16</v>
      </c>
      <c r="C497" s="74" t="s">
        <v>17</v>
      </c>
      <c r="D497" s="74" t="s">
        <v>18</v>
      </c>
      <c r="E497" s="74" t="s">
        <v>19</v>
      </c>
      <c r="F497" s="74" t="s">
        <v>20</v>
      </c>
      <c r="G497" s="74" t="s">
        <v>21</v>
      </c>
      <c r="H497" s="69"/>
      <c r="I497" s="75"/>
    </row>
    <row r="498" spans="1:9">
      <c r="A498" s="75">
        <v>8</v>
      </c>
      <c r="B498" s="200" t="s">
        <v>1323</v>
      </c>
      <c r="C498" s="199" t="s">
        <v>862</v>
      </c>
      <c r="D498" s="199" t="s">
        <v>764</v>
      </c>
      <c r="E498" s="199"/>
      <c r="F498" s="199"/>
      <c r="G498" s="199"/>
      <c r="H498" s="69"/>
      <c r="I498" s="75"/>
    </row>
    <row r="499" spans="1:9">
      <c r="A499" s="75">
        <v>9</v>
      </c>
      <c r="B499" s="200" t="s">
        <v>61</v>
      </c>
      <c r="C499" s="199" t="s">
        <v>680</v>
      </c>
      <c r="D499" s="199" t="s">
        <v>680</v>
      </c>
      <c r="E499" s="199"/>
      <c r="F499" s="199"/>
      <c r="G499" s="199"/>
      <c r="H499" s="69"/>
      <c r="I499" s="75"/>
    </row>
    <row r="500" spans="1:9">
      <c r="A500" s="75">
        <v>10</v>
      </c>
      <c r="B500" s="200" t="s">
        <v>25</v>
      </c>
      <c r="C500" s="199"/>
      <c r="D500" s="199"/>
      <c r="E500" s="199"/>
      <c r="F500" s="199" t="s">
        <v>680</v>
      </c>
      <c r="G500" s="199" t="s">
        <v>680</v>
      </c>
      <c r="H500" s="69"/>
      <c r="I500" s="75"/>
    </row>
    <row r="501" spans="1:9">
      <c r="A501" s="75">
        <v>11</v>
      </c>
      <c r="B501" s="200" t="s">
        <v>107</v>
      </c>
      <c r="C501" s="199"/>
      <c r="D501" s="199" t="s">
        <v>678</v>
      </c>
      <c r="E501" s="199"/>
      <c r="F501" s="199"/>
      <c r="G501" s="199"/>
      <c r="H501" s="69"/>
      <c r="I501" s="75"/>
    </row>
    <row r="502" spans="1:9">
      <c r="A502" s="75">
        <v>12</v>
      </c>
      <c r="B502" s="200" t="s">
        <v>147</v>
      </c>
      <c r="C502" s="199"/>
      <c r="D502" s="199"/>
      <c r="E502" s="199" t="s">
        <v>682</v>
      </c>
      <c r="F502" s="199" t="s">
        <v>679</v>
      </c>
      <c r="G502" s="199"/>
      <c r="H502" s="69"/>
      <c r="I502" s="75"/>
    </row>
    <row r="503" spans="1:9">
      <c r="A503" s="75">
        <v>13</v>
      </c>
      <c r="B503" s="200" t="s">
        <v>203</v>
      </c>
      <c r="C503" s="199" t="s">
        <v>678</v>
      </c>
      <c r="D503" s="199" t="s">
        <v>680</v>
      </c>
      <c r="E503" s="199"/>
      <c r="F503" s="199"/>
      <c r="G503" s="199"/>
      <c r="H503" s="69"/>
      <c r="I503" s="75"/>
    </row>
    <row r="504" spans="1:9">
      <c r="A504" s="75">
        <v>14</v>
      </c>
      <c r="B504" s="200" t="s">
        <v>124</v>
      </c>
      <c r="C504" s="199"/>
      <c r="D504" s="199" t="s">
        <v>678</v>
      </c>
      <c r="E504" s="199" t="s">
        <v>1056</v>
      </c>
      <c r="F504" s="199"/>
      <c r="G504" s="199"/>
      <c r="H504" s="69"/>
      <c r="I504" s="75"/>
    </row>
    <row r="505" spans="1:9">
      <c r="A505" s="75">
        <v>15</v>
      </c>
      <c r="B505" s="200" t="s">
        <v>90</v>
      </c>
      <c r="C505" s="199" t="s">
        <v>1096</v>
      </c>
      <c r="D505" s="199"/>
      <c r="E505" s="199"/>
      <c r="F505" s="199"/>
      <c r="G505" s="199"/>
      <c r="H505" s="69"/>
      <c r="I505" s="75"/>
    </row>
    <row r="506" spans="1:9">
      <c r="A506" s="75"/>
      <c r="B506" s="193" t="s">
        <v>6</v>
      </c>
      <c r="C506" s="74" t="s">
        <v>30</v>
      </c>
      <c r="D506" s="74"/>
      <c r="E506" s="74"/>
      <c r="F506" s="74"/>
      <c r="G506" s="75"/>
      <c r="H506" s="69"/>
      <c r="I506" s="75"/>
    </row>
    <row r="507" spans="1:9">
      <c r="A507" s="75"/>
      <c r="B507" s="196" t="s">
        <v>8</v>
      </c>
      <c r="C507" s="74">
        <v>100</v>
      </c>
      <c r="D507" s="74">
        <v>200</v>
      </c>
      <c r="E507" s="74">
        <v>300</v>
      </c>
      <c r="F507" s="74" t="s">
        <v>31</v>
      </c>
      <c r="G507" s="75"/>
      <c r="H507" s="69"/>
      <c r="I507" s="75"/>
    </row>
    <row r="508" spans="1:9">
      <c r="A508" s="75">
        <v>16</v>
      </c>
      <c r="B508" s="200" t="s">
        <v>1417</v>
      </c>
      <c r="C508" s="199"/>
      <c r="D508" s="199" t="s">
        <v>740</v>
      </c>
      <c r="E508" s="199"/>
      <c r="F508" s="199"/>
      <c r="G508" s="75"/>
      <c r="H508" s="69"/>
      <c r="I508" s="75"/>
    </row>
    <row r="509" spans="1:9">
      <c r="A509" s="75">
        <v>17</v>
      </c>
      <c r="B509" s="200" t="s">
        <v>111</v>
      </c>
      <c r="C509" s="199" t="s">
        <v>680</v>
      </c>
      <c r="D509" s="199"/>
      <c r="E509" s="199"/>
      <c r="F509" s="199"/>
      <c r="G509" s="75"/>
      <c r="H509" s="69"/>
      <c r="I509" s="75"/>
    </row>
    <row r="510" spans="1:9">
      <c r="A510" s="75">
        <v>18</v>
      </c>
      <c r="B510" s="200" t="s">
        <v>32</v>
      </c>
      <c r="C510" s="199"/>
      <c r="D510" s="199"/>
      <c r="E510" s="199" t="s">
        <v>716</v>
      </c>
      <c r="F510" s="199" t="s">
        <v>706</v>
      </c>
      <c r="G510" s="75"/>
      <c r="H510" s="69"/>
      <c r="I510" s="75"/>
    </row>
    <row r="511" spans="1:9">
      <c r="A511" s="75">
        <v>19</v>
      </c>
      <c r="B511" s="200" t="s">
        <v>536</v>
      </c>
      <c r="C511" s="199"/>
      <c r="D511" s="199" t="s">
        <v>680</v>
      </c>
      <c r="E511" s="199"/>
      <c r="F511" s="199"/>
      <c r="G511" s="75"/>
      <c r="H511" s="69"/>
      <c r="I511" s="75"/>
    </row>
    <row r="512" spans="1:9">
      <c r="A512" s="75"/>
      <c r="B512" s="193" t="s">
        <v>6</v>
      </c>
      <c r="C512" s="74" t="s">
        <v>35</v>
      </c>
      <c r="D512" s="74"/>
      <c r="E512" s="74"/>
      <c r="F512" s="74"/>
      <c r="G512" s="75"/>
      <c r="H512" s="69"/>
      <c r="I512" s="75"/>
    </row>
    <row r="513" spans="1:9">
      <c r="A513" s="75"/>
      <c r="B513" s="196" t="s">
        <v>8</v>
      </c>
      <c r="C513" s="74">
        <v>100</v>
      </c>
      <c r="D513" s="74">
        <v>200</v>
      </c>
      <c r="E513" s="74">
        <v>300</v>
      </c>
      <c r="F513" s="74" t="s">
        <v>31</v>
      </c>
      <c r="G513" s="75"/>
      <c r="H513" s="69"/>
      <c r="I513" s="75"/>
    </row>
    <row r="514" spans="1:9">
      <c r="A514" s="75">
        <v>20</v>
      </c>
      <c r="B514" s="200" t="s">
        <v>141</v>
      </c>
      <c r="C514" s="199"/>
      <c r="D514" s="199" t="s">
        <v>678</v>
      </c>
      <c r="E514" s="199"/>
      <c r="F514" s="199"/>
      <c r="G514" s="75"/>
      <c r="H514" s="69"/>
      <c r="I514" s="75"/>
    </row>
    <row r="515" spans="1:9">
      <c r="A515" s="75">
        <v>21</v>
      </c>
      <c r="B515" s="200" t="s">
        <v>36</v>
      </c>
      <c r="C515" s="199"/>
      <c r="D515" s="199"/>
      <c r="E515" s="199"/>
      <c r="F515" s="199" t="s">
        <v>683</v>
      </c>
      <c r="G515" s="75"/>
      <c r="H515" s="69"/>
      <c r="I515" s="75"/>
    </row>
    <row r="516" spans="1:9">
      <c r="A516" s="75">
        <v>22</v>
      </c>
      <c r="B516" s="200" t="s">
        <v>394</v>
      </c>
      <c r="C516" s="199"/>
      <c r="D516" s="199" t="s">
        <v>680</v>
      </c>
      <c r="E516" s="199"/>
      <c r="F516" s="199"/>
      <c r="G516" s="75"/>
      <c r="H516" s="69"/>
      <c r="I516" s="75"/>
    </row>
    <row r="517" spans="1:9">
      <c r="A517" s="75"/>
      <c r="B517" s="95" t="s">
        <v>6</v>
      </c>
      <c r="C517" s="80" t="s">
        <v>7</v>
      </c>
      <c r="D517" s="80"/>
      <c r="E517" s="80"/>
      <c r="F517" s="75"/>
      <c r="G517" s="75"/>
      <c r="H517" s="69"/>
      <c r="I517" s="75"/>
    </row>
    <row r="518" spans="1:9">
      <c r="A518" s="75"/>
      <c r="B518" s="95"/>
      <c r="C518" s="80"/>
      <c r="D518" s="80"/>
      <c r="E518" s="80"/>
      <c r="F518" s="75"/>
      <c r="G518" s="75"/>
      <c r="H518" s="69"/>
      <c r="I518" s="75"/>
    </row>
    <row r="519" spans="1:9">
      <c r="A519" s="75"/>
      <c r="B519" s="96" t="s">
        <v>8</v>
      </c>
      <c r="C519" s="97" t="s">
        <v>9</v>
      </c>
      <c r="D519" s="97" t="s">
        <v>10</v>
      </c>
      <c r="E519" s="97" t="s">
        <v>11</v>
      </c>
      <c r="F519" s="75"/>
      <c r="G519" s="75"/>
      <c r="H519" s="69"/>
      <c r="I519" s="75"/>
    </row>
    <row r="520" spans="1:9">
      <c r="A520" s="75">
        <v>23</v>
      </c>
      <c r="B520" s="197" t="s">
        <v>63</v>
      </c>
      <c r="C520" s="87"/>
      <c r="D520" s="87" t="s">
        <v>1126</v>
      </c>
      <c r="E520" s="97"/>
      <c r="F520" s="75"/>
      <c r="G520" s="75"/>
      <c r="H520" s="69"/>
      <c r="I520" s="75"/>
    </row>
    <row r="521" spans="1:9">
      <c r="A521" s="75">
        <v>24</v>
      </c>
      <c r="B521" s="197" t="s">
        <v>178</v>
      </c>
      <c r="C521" s="87" t="s">
        <v>1418</v>
      </c>
      <c r="D521" s="87"/>
      <c r="E521" s="97"/>
      <c r="F521" s="75"/>
      <c r="G521" s="75"/>
      <c r="H521" s="69"/>
      <c r="I521" s="75"/>
    </row>
    <row r="522" spans="1:9">
      <c r="A522" s="75">
        <v>25</v>
      </c>
      <c r="B522" s="197" t="s">
        <v>118</v>
      </c>
      <c r="C522" s="87" t="s">
        <v>1419</v>
      </c>
      <c r="D522" s="87"/>
      <c r="E522" s="97"/>
      <c r="F522" s="75"/>
      <c r="G522" s="75"/>
      <c r="H522" s="69"/>
      <c r="I522" s="75"/>
    </row>
    <row r="523" spans="1:9">
      <c r="A523" s="75">
        <v>26</v>
      </c>
      <c r="B523" s="197" t="s">
        <v>91</v>
      </c>
      <c r="C523" s="87" t="s">
        <v>1420</v>
      </c>
      <c r="D523" s="87"/>
      <c r="E523" s="87"/>
      <c r="F523" s="75"/>
      <c r="G523" s="75"/>
      <c r="H523" s="69"/>
      <c r="I523" s="75"/>
    </row>
    <row r="524" spans="1:9">
      <c r="A524" s="75">
        <v>27</v>
      </c>
      <c r="B524" s="197" t="s">
        <v>97</v>
      </c>
      <c r="C524" s="87" t="s">
        <v>1421</v>
      </c>
      <c r="D524" s="87"/>
      <c r="E524" s="87"/>
      <c r="F524" s="75"/>
      <c r="G524" s="75"/>
      <c r="H524" s="69"/>
      <c r="I524" s="75"/>
    </row>
    <row r="525" spans="1:9">
      <c r="A525" s="75">
        <v>28</v>
      </c>
      <c r="B525" s="197" t="s">
        <v>545</v>
      </c>
      <c r="C525" s="87" t="s">
        <v>758</v>
      </c>
      <c r="D525" s="87"/>
      <c r="E525" s="87"/>
      <c r="F525" s="75"/>
      <c r="G525" s="75"/>
      <c r="H525" s="69"/>
      <c r="I525" s="75"/>
    </row>
    <row r="526" spans="1:9">
      <c r="A526" s="75"/>
      <c r="B526" s="202" t="s">
        <v>40</v>
      </c>
      <c r="C526" s="198" t="s">
        <v>41</v>
      </c>
      <c r="D526" s="198"/>
      <c r="E526" s="198"/>
      <c r="F526" s="75"/>
      <c r="G526" s="75"/>
      <c r="H526" s="69"/>
      <c r="I526" s="75"/>
    </row>
    <row r="527" spans="1:9">
      <c r="A527" s="75"/>
      <c r="B527" s="202"/>
      <c r="C527" s="74" t="s">
        <v>42</v>
      </c>
      <c r="D527" s="74" t="s">
        <v>43</v>
      </c>
      <c r="E527" s="74" t="s">
        <v>44</v>
      </c>
      <c r="F527" s="75"/>
      <c r="G527" s="75"/>
      <c r="H527" s="69"/>
      <c r="I527" s="75"/>
    </row>
    <row r="528" spans="1:9">
      <c r="A528" s="75">
        <v>29</v>
      </c>
      <c r="B528" s="196" t="s">
        <v>191</v>
      </c>
      <c r="C528" s="203" t="s">
        <v>1422</v>
      </c>
      <c r="D528" s="203"/>
      <c r="F528" s="75"/>
      <c r="G528" s="75"/>
      <c r="H528" s="69"/>
      <c r="I528" s="75"/>
    </row>
    <row r="529" spans="1:9">
      <c r="A529" s="75"/>
      <c r="B529" s="202" t="s">
        <v>40</v>
      </c>
      <c r="C529" s="198" t="s">
        <v>46</v>
      </c>
      <c r="D529" s="75"/>
      <c r="E529" s="75"/>
      <c r="F529" s="75"/>
      <c r="G529" s="75"/>
      <c r="H529" s="69"/>
      <c r="I529" s="75"/>
    </row>
    <row r="530" spans="1:9">
      <c r="A530" s="75"/>
      <c r="B530" s="202"/>
      <c r="C530" s="198" t="s">
        <v>47</v>
      </c>
      <c r="D530" s="75"/>
      <c r="E530" s="75"/>
      <c r="F530" s="75"/>
      <c r="G530" s="75"/>
      <c r="H530" s="69"/>
      <c r="I530" s="75"/>
    </row>
    <row r="531" spans="1:9">
      <c r="A531" s="75">
        <v>30</v>
      </c>
      <c r="B531" s="196" t="s">
        <v>206</v>
      </c>
      <c r="C531" s="203" t="s">
        <v>1423</v>
      </c>
      <c r="D531" s="75"/>
      <c r="E531" s="75"/>
      <c r="F531" s="75"/>
      <c r="G531" s="75"/>
      <c r="H531" s="69"/>
      <c r="I531" s="75"/>
    </row>
    <row r="532" spans="1:9">
      <c r="A532" s="75">
        <v>31</v>
      </c>
      <c r="B532" s="196" t="s">
        <v>73</v>
      </c>
      <c r="C532" s="203" t="s">
        <v>1424</v>
      </c>
      <c r="D532" s="75"/>
      <c r="E532" s="75"/>
      <c r="F532" s="75"/>
      <c r="G532" s="75"/>
      <c r="H532" s="69"/>
      <c r="I532" s="75"/>
    </row>
    <row r="533" spans="1:9">
      <c r="A533" s="75">
        <v>32</v>
      </c>
      <c r="B533" s="196" t="s">
        <v>48</v>
      </c>
      <c r="C533" s="203" t="s">
        <v>1425</v>
      </c>
      <c r="D533" s="75"/>
      <c r="E533" s="75"/>
      <c r="F533" s="75"/>
      <c r="G533" s="75"/>
      <c r="H533" s="69"/>
      <c r="I533" s="75"/>
    </row>
    <row r="534" spans="1:9">
      <c r="A534" s="75">
        <v>33</v>
      </c>
      <c r="B534" s="196" t="s">
        <v>1426</v>
      </c>
      <c r="C534" s="203" t="s">
        <v>1427</v>
      </c>
      <c r="D534" s="75"/>
      <c r="E534" s="75"/>
      <c r="F534" s="75"/>
      <c r="G534" s="75"/>
      <c r="H534" s="69"/>
      <c r="I534" s="75"/>
    </row>
    <row r="535" spans="1:9">
      <c r="A535" s="75">
        <v>34</v>
      </c>
      <c r="B535" s="196" t="s">
        <v>1428</v>
      </c>
      <c r="C535" s="203" t="s">
        <v>1429</v>
      </c>
      <c r="D535" s="75"/>
      <c r="E535" s="75"/>
      <c r="F535" s="75"/>
      <c r="G535" s="75"/>
      <c r="H535" s="69"/>
      <c r="I535" s="75"/>
    </row>
    <row r="536" spans="1:9">
      <c r="A536" s="75"/>
      <c r="B536" s="202" t="s">
        <v>40</v>
      </c>
      <c r="C536" s="198" t="s">
        <v>287</v>
      </c>
      <c r="D536" s="198"/>
      <c r="E536" s="198"/>
      <c r="F536" s="75"/>
      <c r="G536" s="75"/>
      <c r="H536" s="69"/>
      <c r="I536" s="75"/>
    </row>
    <row r="537" ht="31.2" spans="1:9">
      <c r="A537" s="75"/>
      <c r="B537" s="202"/>
      <c r="C537" s="74" t="s">
        <v>288</v>
      </c>
      <c r="D537" s="74" t="s">
        <v>268</v>
      </c>
      <c r="E537" s="74" t="s">
        <v>289</v>
      </c>
      <c r="F537" s="75"/>
      <c r="G537" s="75"/>
      <c r="H537" s="69"/>
      <c r="I537" s="75"/>
    </row>
    <row r="538" spans="1:9">
      <c r="A538" s="75">
        <v>35</v>
      </c>
      <c r="B538" s="201" t="s">
        <v>268</v>
      </c>
      <c r="C538" s="203"/>
      <c r="D538" s="203">
        <v>22</v>
      </c>
      <c r="E538" s="203"/>
      <c r="F538" s="75"/>
      <c r="G538" s="75"/>
      <c r="H538" s="69"/>
      <c r="I538" s="75"/>
    </row>
    <row r="539" spans="1:9">
      <c r="A539" s="75"/>
      <c r="B539" s="202" t="s">
        <v>40</v>
      </c>
      <c r="C539" s="198" t="s">
        <v>194</v>
      </c>
      <c r="D539" s="198"/>
      <c r="E539" s="198"/>
      <c r="F539" s="75"/>
      <c r="G539" s="75"/>
      <c r="H539" s="69"/>
      <c r="I539" s="75"/>
    </row>
    <row r="540" ht="46.8" spans="1:9">
      <c r="A540" s="75"/>
      <c r="B540" s="202"/>
      <c r="C540" s="88" t="s">
        <v>195</v>
      </c>
      <c r="D540" s="88" t="s">
        <v>196</v>
      </c>
      <c r="E540" s="88" t="s">
        <v>197</v>
      </c>
      <c r="F540" s="75"/>
      <c r="G540" s="75"/>
      <c r="H540" s="69"/>
      <c r="I540" s="75"/>
    </row>
    <row r="541" spans="1:9">
      <c r="A541" s="75">
        <v>36</v>
      </c>
      <c r="B541" s="201" t="s">
        <v>1320</v>
      </c>
      <c r="C541" s="203" t="s">
        <v>1430</v>
      </c>
      <c r="D541" s="203"/>
      <c r="E541" s="203"/>
      <c r="F541" s="75"/>
      <c r="G541" s="75"/>
      <c r="H541" s="69"/>
      <c r="I541" s="75"/>
    </row>
    <row r="542" spans="1:9">
      <c r="A542" s="75"/>
      <c r="B542" s="193" t="s">
        <v>6</v>
      </c>
      <c r="C542" s="198" t="s">
        <v>49</v>
      </c>
      <c r="D542" s="198"/>
      <c r="E542" s="198"/>
      <c r="F542" s="75"/>
      <c r="G542" s="75"/>
      <c r="H542" s="69"/>
      <c r="I542" s="75"/>
    </row>
    <row r="543" spans="1:9">
      <c r="A543" s="75"/>
      <c r="B543" s="196" t="s">
        <v>50</v>
      </c>
      <c r="C543" s="198">
        <v>100</v>
      </c>
      <c r="D543" s="198">
        <v>200</v>
      </c>
      <c r="E543" s="198" t="s">
        <v>51</v>
      </c>
      <c r="F543" s="75"/>
      <c r="G543" s="75"/>
      <c r="H543" s="69"/>
      <c r="I543" s="75"/>
    </row>
    <row r="544" spans="1:9">
      <c r="A544" s="75">
        <v>37</v>
      </c>
      <c r="B544" s="200" t="s">
        <v>260</v>
      </c>
      <c r="C544" s="199"/>
      <c r="D544" s="199" t="s">
        <v>680</v>
      </c>
      <c r="E544" s="199"/>
      <c r="F544" s="75"/>
      <c r="G544" s="75"/>
      <c r="H544" s="69"/>
      <c r="I544" s="75"/>
    </row>
    <row r="545" spans="1:9">
      <c r="A545" s="75">
        <v>38</v>
      </c>
      <c r="B545" s="200" t="s">
        <v>84</v>
      </c>
      <c r="C545" s="199"/>
      <c r="D545" s="199" t="s">
        <v>679</v>
      </c>
      <c r="E545" s="199" t="s">
        <v>679</v>
      </c>
      <c r="F545" s="75"/>
      <c r="G545" s="75"/>
      <c r="H545" s="69"/>
      <c r="I545" s="75"/>
    </row>
    <row r="546" spans="1:9">
      <c r="A546" s="75">
        <v>39</v>
      </c>
      <c r="B546" s="200" t="s">
        <v>53</v>
      </c>
      <c r="C546" s="199" t="s">
        <v>680</v>
      </c>
      <c r="D546" s="199" t="s">
        <v>680</v>
      </c>
      <c r="E546" s="199"/>
      <c r="F546" s="75"/>
      <c r="G546" s="75"/>
      <c r="H546" s="69"/>
      <c r="I546" s="75"/>
    </row>
    <row r="547" spans="1:9">
      <c r="A547" s="75">
        <v>40</v>
      </c>
      <c r="B547" s="200" t="s">
        <v>55</v>
      </c>
      <c r="C547" s="199"/>
      <c r="D547" s="199" t="s">
        <v>740</v>
      </c>
      <c r="E547" s="199" t="s">
        <v>682</v>
      </c>
      <c r="F547" s="75"/>
      <c r="G547" s="75"/>
      <c r="H547" s="69"/>
      <c r="I547" s="75"/>
    </row>
    <row r="548" spans="1:9">
      <c r="A548" s="75"/>
      <c r="B548" s="207" t="s">
        <v>1306</v>
      </c>
      <c r="C548" s="75" t="s">
        <v>1307</v>
      </c>
      <c r="D548" s="75" t="s">
        <v>1308</v>
      </c>
      <c r="E548" s="75"/>
      <c r="F548" s="75"/>
      <c r="G548" s="75"/>
      <c r="H548" s="70"/>
      <c r="I548" s="71"/>
    </row>
    <row r="549" spans="1:9">
      <c r="A549" s="75">
        <v>41</v>
      </c>
      <c r="B549" s="207" t="s">
        <v>1411</v>
      </c>
      <c r="C549" s="75" t="s">
        <v>1310</v>
      </c>
      <c r="D549" s="75">
        <v>183</v>
      </c>
      <c r="E549" s="75"/>
      <c r="F549" s="75"/>
      <c r="G549" s="75"/>
      <c r="H549" s="70"/>
      <c r="I549" s="71"/>
    </row>
    <row r="550" ht="31.2" spans="1:9">
      <c r="A550" s="210" t="s">
        <v>1431</v>
      </c>
      <c r="B550" s="212"/>
      <c r="C550" s="212"/>
      <c r="D550" s="212"/>
      <c r="E550" s="212"/>
      <c r="F550" s="212"/>
      <c r="G550" s="212"/>
      <c r="H550" s="70" t="s">
        <v>1432</v>
      </c>
      <c r="I550" s="71" t="s">
        <v>4</v>
      </c>
    </row>
    <row r="551" ht="31.2" spans="1:9">
      <c r="A551" s="72" t="s">
        <v>5</v>
      </c>
      <c r="B551" s="193" t="s">
        <v>6</v>
      </c>
      <c r="C551" s="74" t="s">
        <v>30</v>
      </c>
      <c r="D551" s="74"/>
      <c r="E551" s="74"/>
      <c r="F551" s="74"/>
      <c r="G551" s="75"/>
      <c r="H551" s="69"/>
      <c r="I551" s="75"/>
    </row>
    <row r="552" spans="1:9">
      <c r="A552" s="75"/>
      <c r="B552" s="196" t="s">
        <v>8</v>
      </c>
      <c r="C552" s="74">
        <v>100</v>
      </c>
      <c r="D552" s="74">
        <v>200</v>
      </c>
      <c r="E552" s="74">
        <v>300</v>
      </c>
      <c r="F552" s="74" t="s">
        <v>31</v>
      </c>
      <c r="G552" s="75"/>
      <c r="H552" s="69"/>
      <c r="I552" s="75"/>
    </row>
    <row r="553" spans="1:9">
      <c r="A553" s="75">
        <v>1</v>
      </c>
      <c r="B553" s="200" t="s">
        <v>110</v>
      </c>
      <c r="C553" s="199"/>
      <c r="D553" s="199"/>
      <c r="E553" s="199" t="s">
        <v>680</v>
      </c>
      <c r="F553" s="199" t="s">
        <v>684</v>
      </c>
      <c r="G553" s="75"/>
      <c r="H553" s="69"/>
      <c r="I553" s="75"/>
    </row>
    <row r="554" spans="1:9">
      <c r="A554" s="75">
        <v>2</v>
      </c>
      <c r="B554" s="200" t="s">
        <v>66</v>
      </c>
      <c r="C554" s="199"/>
      <c r="D554" s="199"/>
      <c r="E554" s="199"/>
      <c r="F554" s="199" t="s">
        <v>680</v>
      </c>
      <c r="G554" s="75"/>
      <c r="H554" s="69"/>
      <c r="I554" s="75"/>
    </row>
    <row r="555" spans="1:9">
      <c r="A555" s="75"/>
      <c r="B555" s="200"/>
      <c r="C555" s="199"/>
      <c r="D555" s="199"/>
      <c r="E555" s="199"/>
      <c r="F555" s="199"/>
      <c r="G555" s="75"/>
      <c r="H555" s="69"/>
      <c r="I555" s="75"/>
    </row>
    <row r="556" spans="1:9">
      <c r="A556" s="75"/>
      <c r="B556" s="193" t="s">
        <v>6</v>
      </c>
      <c r="C556" s="74" t="s">
        <v>35</v>
      </c>
      <c r="D556" s="74"/>
      <c r="E556" s="74"/>
      <c r="F556" s="74"/>
      <c r="G556" s="75"/>
      <c r="H556" s="69"/>
      <c r="I556" s="75"/>
    </row>
    <row r="557" spans="1:9">
      <c r="A557" s="75"/>
      <c r="B557" s="196" t="s">
        <v>8</v>
      </c>
      <c r="C557" s="74">
        <v>100</v>
      </c>
      <c r="D557" s="74">
        <v>200</v>
      </c>
      <c r="E557" s="74">
        <v>300</v>
      </c>
      <c r="F557" s="74" t="s">
        <v>31</v>
      </c>
      <c r="G557" s="75"/>
      <c r="H557" s="69"/>
      <c r="I557" s="75"/>
    </row>
    <row r="558" spans="1:9">
      <c r="A558" s="75">
        <v>3</v>
      </c>
      <c r="B558" s="200" t="s">
        <v>68</v>
      </c>
      <c r="C558" s="199"/>
      <c r="D558" s="199"/>
      <c r="E558" s="199" t="s">
        <v>680</v>
      </c>
      <c r="F558" s="199"/>
      <c r="G558" s="75"/>
      <c r="H558" s="69"/>
      <c r="I558" s="75"/>
    </row>
    <row r="559" spans="1:9">
      <c r="A559" s="75">
        <v>4</v>
      </c>
      <c r="B559" s="200" t="s">
        <v>1433</v>
      </c>
      <c r="C559" s="199" t="s">
        <v>680</v>
      </c>
      <c r="D559" s="199" t="s">
        <v>764</v>
      </c>
      <c r="E559" s="199" t="s">
        <v>680</v>
      </c>
      <c r="F559" s="199"/>
      <c r="G559" s="75"/>
      <c r="H559" s="69"/>
      <c r="I559" s="75"/>
    </row>
    <row r="560" spans="1:9">
      <c r="A560" s="75">
        <v>5</v>
      </c>
      <c r="B560" s="200" t="s">
        <v>82</v>
      </c>
      <c r="C560" s="199"/>
      <c r="D560" s="199"/>
      <c r="E560" s="199" t="s">
        <v>680</v>
      </c>
      <c r="F560" s="199"/>
      <c r="G560" s="75"/>
      <c r="H560" s="69"/>
      <c r="I560" s="75"/>
    </row>
    <row r="561" spans="1:9">
      <c r="A561" s="75"/>
      <c r="B561" s="95" t="s">
        <v>6</v>
      </c>
      <c r="C561" s="80" t="s">
        <v>7</v>
      </c>
      <c r="D561" s="80"/>
      <c r="E561" s="80"/>
      <c r="F561" s="75"/>
      <c r="G561" s="75"/>
      <c r="H561" s="69"/>
      <c r="I561" s="75"/>
    </row>
    <row r="562" spans="1:9">
      <c r="A562" s="75"/>
      <c r="B562" s="95"/>
      <c r="C562" s="80"/>
      <c r="D562" s="80"/>
      <c r="E562" s="80"/>
      <c r="F562" s="75"/>
      <c r="G562" s="75"/>
      <c r="H562" s="69"/>
      <c r="I562" s="75"/>
    </row>
    <row r="563" spans="1:9">
      <c r="A563" s="75"/>
      <c r="B563" s="96" t="s">
        <v>8</v>
      </c>
      <c r="C563" s="97" t="s">
        <v>9</v>
      </c>
      <c r="D563" s="97" t="s">
        <v>10</v>
      </c>
      <c r="E563" s="97" t="s">
        <v>11</v>
      </c>
      <c r="F563" s="75"/>
      <c r="G563" s="75"/>
      <c r="H563" s="69"/>
      <c r="I563" s="75"/>
    </row>
    <row r="564" spans="1:9">
      <c r="A564" s="75">
        <v>6</v>
      </c>
      <c r="B564" s="197" t="s">
        <v>91</v>
      </c>
      <c r="C564" s="87" t="s">
        <v>1434</v>
      </c>
      <c r="D564" s="87"/>
      <c r="E564" s="87"/>
      <c r="F564" s="75"/>
      <c r="G564" s="75"/>
      <c r="H564" s="69"/>
      <c r="I564" s="75"/>
    </row>
    <row r="565" spans="1:9">
      <c r="A565" s="75"/>
      <c r="B565" s="202" t="s">
        <v>40</v>
      </c>
      <c r="C565" s="198" t="s">
        <v>46</v>
      </c>
      <c r="D565" s="75"/>
      <c r="E565" s="75"/>
      <c r="F565" s="75"/>
      <c r="G565" s="75"/>
      <c r="H565" s="69"/>
      <c r="I565" s="75"/>
    </row>
    <row r="566" spans="1:9">
      <c r="A566" s="75"/>
      <c r="B566" s="202"/>
      <c r="C566" s="198" t="s">
        <v>47</v>
      </c>
      <c r="D566" s="75"/>
      <c r="E566" s="75"/>
      <c r="F566" s="75"/>
      <c r="G566" s="75"/>
      <c r="H566" s="69"/>
      <c r="I566" s="75"/>
    </row>
    <row r="567" spans="1:9">
      <c r="A567" s="75">
        <v>7</v>
      </c>
      <c r="B567" s="197" t="s">
        <v>48</v>
      </c>
      <c r="C567" s="203" t="s">
        <v>1435</v>
      </c>
      <c r="D567" s="75"/>
      <c r="E567" s="75"/>
      <c r="F567" s="75"/>
      <c r="G567" s="75"/>
      <c r="H567" s="69"/>
      <c r="I567" s="75"/>
    </row>
    <row r="568" ht="46.8" spans="1:9">
      <c r="A568" s="210" t="s">
        <v>1436</v>
      </c>
      <c r="B568" s="212"/>
      <c r="C568" s="212"/>
      <c r="D568" s="212"/>
      <c r="E568" s="212"/>
      <c r="F568" s="212"/>
      <c r="G568" s="212"/>
      <c r="H568" s="70" t="s">
        <v>1437</v>
      </c>
      <c r="I568" s="71" t="s">
        <v>4</v>
      </c>
    </row>
    <row r="569" ht="31.2" spans="1:9">
      <c r="A569" s="72" t="s">
        <v>5</v>
      </c>
      <c r="B569" s="193" t="s">
        <v>6</v>
      </c>
      <c r="C569" s="74" t="s">
        <v>15</v>
      </c>
      <c r="D569" s="74"/>
      <c r="E569" s="74"/>
      <c r="F569" s="74"/>
      <c r="G569" s="74"/>
      <c r="H569" s="69"/>
      <c r="I569" s="75"/>
    </row>
    <row r="570" spans="1:9">
      <c r="A570" s="75"/>
      <c r="B570" s="196" t="s">
        <v>16</v>
      </c>
      <c r="C570" s="74" t="s">
        <v>17</v>
      </c>
      <c r="D570" s="74" t="s">
        <v>18</v>
      </c>
      <c r="E570" s="74" t="s">
        <v>19</v>
      </c>
      <c r="F570" s="74" t="s">
        <v>20</v>
      </c>
      <c r="G570" s="74" t="s">
        <v>21</v>
      </c>
      <c r="H570" s="69"/>
      <c r="I570" s="75"/>
    </row>
    <row r="571" spans="1:9">
      <c r="A571" s="75">
        <v>1</v>
      </c>
      <c r="B571" s="208" t="s">
        <v>89</v>
      </c>
      <c r="C571" s="199"/>
      <c r="D571" s="199"/>
      <c r="E571" s="199" t="s">
        <v>678</v>
      </c>
      <c r="F571" s="199"/>
      <c r="G571" s="199"/>
      <c r="H571" s="69"/>
      <c r="I571" s="75"/>
    </row>
    <row r="572" spans="1:9">
      <c r="A572" s="75"/>
      <c r="B572" s="193" t="s">
        <v>6</v>
      </c>
      <c r="C572" s="74" t="s">
        <v>24</v>
      </c>
      <c r="D572" s="74"/>
      <c r="E572" s="74"/>
      <c r="F572" s="74"/>
      <c r="G572" s="74"/>
      <c r="H572" s="69"/>
      <c r="I572" s="75"/>
    </row>
    <row r="573" spans="1:9">
      <c r="A573" s="75"/>
      <c r="B573" s="196" t="s">
        <v>16</v>
      </c>
      <c r="C573" s="74" t="s">
        <v>17</v>
      </c>
      <c r="D573" s="74" t="s">
        <v>18</v>
      </c>
      <c r="E573" s="74" t="s">
        <v>19</v>
      </c>
      <c r="F573" s="74" t="s">
        <v>20</v>
      </c>
      <c r="G573" s="74" t="s">
        <v>21</v>
      </c>
      <c r="H573" s="69"/>
      <c r="I573" s="75"/>
    </row>
    <row r="574" spans="1:9">
      <c r="A574" s="75">
        <v>2</v>
      </c>
      <c r="B574" s="200" t="s">
        <v>203</v>
      </c>
      <c r="C574" s="199"/>
      <c r="D574" s="199" t="s">
        <v>678</v>
      </c>
      <c r="E574" s="199"/>
      <c r="F574" s="199"/>
      <c r="G574" s="199"/>
      <c r="H574" s="69"/>
      <c r="I574" s="75"/>
    </row>
    <row r="575" spans="1:9">
      <c r="A575" s="75">
        <v>3</v>
      </c>
      <c r="B575" s="200" t="s">
        <v>28</v>
      </c>
      <c r="C575" s="199"/>
      <c r="D575" s="199"/>
      <c r="E575" s="199"/>
      <c r="F575" s="199"/>
      <c r="G575" s="199" t="s">
        <v>680</v>
      </c>
      <c r="H575" s="69"/>
      <c r="I575" s="75"/>
    </row>
    <row r="576" spans="1:9">
      <c r="A576" s="75"/>
      <c r="B576" s="193" t="s">
        <v>6</v>
      </c>
      <c r="C576" s="74" t="s">
        <v>35</v>
      </c>
      <c r="D576" s="74"/>
      <c r="E576" s="74"/>
      <c r="F576" s="74"/>
      <c r="G576" s="75"/>
      <c r="H576" s="69"/>
      <c r="I576" s="75"/>
    </row>
    <row r="577" spans="1:9">
      <c r="A577" s="75"/>
      <c r="B577" s="196" t="s">
        <v>8</v>
      </c>
      <c r="C577" s="74">
        <v>100</v>
      </c>
      <c r="D577" s="74">
        <v>200</v>
      </c>
      <c r="E577" s="74">
        <v>300</v>
      </c>
      <c r="F577" s="74" t="s">
        <v>31</v>
      </c>
      <c r="G577" s="75"/>
      <c r="H577" s="69"/>
      <c r="I577" s="75"/>
    </row>
    <row r="578" spans="1:9">
      <c r="A578" s="75">
        <v>4</v>
      </c>
      <c r="B578" s="200" t="s">
        <v>68</v>
      </c>
      <c r="C578" s="199"/>
      <c r="D578" s="199"/>
      <c r="E578" s="199"/>
      <c r="F578" s="199" t="s">
        <v>1056</v>
      </c>
      <c r="G578" s="75"/>
      <c r="H578" s="69"/>
      <c r="I578" s="75"/>
    </row>
    <row r="579" spans="1:9">
      <c r="A579" s="75"/>
      <c r="B579" s="95" t="s">
        <v>6</v>
      </c>
      <c r="C579" s="80" t="s">
        <v>7</v>
      </c>
      <c r="D579" s="80"/>
      <c r="E579" s="80"/>
      <c r="F579" s="75"/>
      <c r="G579" s="75"/>
      <c r="H579" s="69"/>
      <c r="I579" s="75"/>
    </row>
    <row r="580" spans="1:9">
      <c r="A580" s="75"/>
      <c r="B580" s="95"/>
      <c r="C580" s="80"/>
      <c r="D580" s="80"/>
      <c r="E580" s="80"/>
      <c r="F580" s="75"/>
      <c r="G580" s="75"/>
      <c r="H580" s="69"/>
      <c r="I580" s="75"/>
    </row>
    <row r="581" spans="1:9">
      <c r="A581" s="75"/>
      <c r="B581" s="96" t="s">
        <v>8</v>
      </c>
      <c r="C581" s="97" t="s">
        <v>9</v>
      </c>
      <c r="D581" s="97" t="s">
        <v>10</v>
      </c>
      <c r="E581" s="97" t="s">
        <v>11</v>
      </c>
      <c r="F581" s="75"/>
      <c r="G581" s="75"/>
      <c r="H581" s="69"/>
      <c r="I581" s="75"/>
    </row>
    <row r="582" spans="1:9">
      <c r="A582" s="75">
        <v>5</v>
      </c>
      <c r="B582" s="197" t="s">
        <v>38</v>
      </c>
      <c r="C582" s="87" t="s">
        <v>1438</v>
      </c>
      <c r="D582" s="87"/>
      <c r="E582" s="87"/>
      <c r="F582" s="75"/>
      <c r="G582" s="75"/>
      <c r="H582" s="69"/>
      <c r="I582" s="75"/>
    </row>
    <row r="583" spans="1:9">
      <c r="A583" s="75">
        <v>6</v>
      </c>
      <c r="B583" s="197" t="s">
        <v>91</v>
      </c>
      <c r="C583" s="87" t="s">
        <v>1439</v>
      </c>
      <c r="D583" s="87"/>
      <c r="E583" s="87"/>
      <c r="F583" s="75"/>
      <c r="G583" s="75"/>
      <c r="H583" s="69"/>
      <c r="I583" s="75"/>
    </row>
    <row r="584" spans="1:9">
      <c r="A584" s="75">
        <v>7</v>
      </c>
      <c r="B584" s="197" t="s">
        <v>97</v>
      </c>
      <c r="C584" s="87" t="s">
        <v>1440</v>
      </c>
      <c r="D584" s="87"/>
      <c r="E584" s="87"/>
      <c r="F584" s="75"/>
      <c r="G584" s="75"/>
      <c r="H584" s="69"/>
      <c r="I584" s="75"/>
    </row>
    <row r="585" spans="1:9">
      <c r="A585" s="75"/>
      <c r="B585" s="202" t="s">
        <v>40</v>
      </c>
      <c r="C585" s="198" t="s">
        <v>46</v>
      </c>
      <c r="D585" s="75"/>
      <c r="E585" s="75"/>
      <c r="F585" s="75"/>
      <c r="G585" s="75"/>
      <c r="H585" s="69"/>
      <c r="I585" s="75"/>
    </row>
    <row r="586" spans="1:9">
      <c r="A586" s="75"/>
      <c r="B586" s="202"/>
      <c r="C586" s="198" t="s">
        <v>47</v>
      </c>
      <c r="D586" s="75"/>
      <c r="E586" s="75"/>
      <c r="F586" s="75"/>
      <c r="G586" s="75"/>
      <c r="H586" s="69"/>
      <c r="I586" s="75"/>
    </row>
    <row r="587" spans="1:9">
      <c r="A587" s="75">
        <v>8</v>
      </c>
      <c r="B587" s="201" t="s">
        <v>258</v>
      </c>
      <c r="C587" s="203" t="s">
        <v>771</v>
      </c>
      <c r="D587" s="75"/>
      <c r="E587" s="75"/>
      <c r="F587" s="75"/>
      <c r="G587" s="75"/>
      <c r="H587" s="69"/>
      <c r="I587" s="75"/>
    </row>
    <row r="588" spans="1:9">
      <c r="A588" s="75">
        <v>9</v>
      </c>
      <c r="B588" s="201" t="s">
        <v>458</v>
      </c>
      <c r="C588" s="203" t="s">
        <v>926</v>
      </c>
      <c r="D588" s="75"/>
      <c r="E588" s="75"/>
      <c r="F588" s="75"/>
      <c r="G588" s="75"/>
      <c r="H588" s="69"/>
      <c r="I588" s="75"/>
    </row>
    <row r="589" spans="1:9">
      <c r="A589" s="75">
        <v>10</v>
      </c>
      <c r="B589" s="201" t="s">
        <v>48</v>
      </c>
      <c r="C589" s="203" t="s">
        <v>1077</v>
      </c>
      <c r="D589" s="75"/>
      <c r="E589" s="75"/>
      <c r="F589" s="75"/>
      <c r="G589" s="75"/>
      <c r="H589" s="69"/>
      <c r="I589" s="75"/>
    </row>
    <row r="590" spans="1:9">
      <c r="A590" s="75"/>
      <c r="B590" s="193" t="s">
        <v>6</v>
      </c>
      <c r="C590" s="198" t="s">
        <v>49</v>
      </c>
      <c r="D590" s="198"/>
      <c r="E590" s="198"/>
      <c r="F590" s="75"/>
      <c r="G590" s="75"/>
      <c r="H590" s="69"/>
      <c r="I590" s="75"/>
    </row>
    <row r="591" spans="1:9">
      <c r="A591" s="75"/>
      <c r="B591" s="196" t="s">
        <v>50</v>
      </c>
      <c r="C591" s="198">
        <v>100</v>
      </c>
      <c r="D591" s="198">
        <v>200</v>
      </c>
      <c r="E591" s="198" t="s">
        <v>51</v>
      </c>
      <c r="F591" s="75"/>
      <c r="G591" s="75"/>
      <c r="H591" s="69"/>
      <c r="I591" s="75"/>
    </row>
    <row r="592" spans="1:9">
      <c r="A592" s="75">
        <v>11</v>
      </c>
      <c r="B592" s="201" t="s">
        <v>52</v>
      </c>
      <c r="C592" s="199"/>
      <c r="D592" s="199" t="s">
        <v>683</v>
      </c>
      <c r="E592" s="199"/>
      <c r="F592" s="75"/>
      <c r="G592" s="75"/>
      <c r="H592" s="69"/>
      <c r="I592" s="75"/>
    </row>
    <row r="593" ht="31.2" spans="1:9">
      <c r="A593" s="210" t="s">
        <v>1441</v>
      </c>
      <c r="B593" s="212"/>
      <c r="C593" s="212"/>
      <c r="D593" s="212"/>
      <c r="E593" s="212"/>
      <c r="F593" s="212"/>
      <c r="G593" s="212"/>
      <c r="H593" s="70" t="s">
        <v>1442</v>
      </c>
      <c r="I593" s="71" t="s">
        <v>4</v>
      </c>
    </row>
    <row r="594" ht="31.2" spans="1:9">
      <c r="A594" s="72" t="s">
        <v>5</v>
      </c>
      <c r="B594" s="95" t="s">
        <v>6</v>
      </c>
      <c r="C594" s="80" t="s">
        <v>7</v>
      </c>
      <c r="D594" s="80"/>
      <c r="E594" s="80"/>
      <c r="F594" s="75"/>
      <c r="G594" s="75"/>
      <c r="H594" s="69"/>
      <c r="I594" s="75"/>
    </row>
    <row r="595" spans="1:9">
      <c r="A595" s="75"/>
      <c r="B595" s="95"/>
      <c r="C595" s="80"/>
      <c r="D595" s="80"/>
      <c r="E595" s="80"/>
      <c r="F595" s="75"/>
      <c r="G595" s="75"/>
      <c r="H595" s="69"/>
      <c r="I595" s="75"/>
    </row>
    <row r="596" spans="1:9">
      <c r="A596" s="75"/>
      <c r="B596" s="96" t="s">
        <v>8</v>
      </c>
      <c r="C596" s="97" t="s">
        <v>9</v>
      </c>
      <c r="D596" s="97" t="s">
        <v>10</v>
      </c>
      <c r="E596" s="97" t="s">
        <v>11</v>
      </c>
      <c r="F596" s="75"/>
      <c r="G596" s="75"/>
      <c r="H596" s="69"/>
      <c r="I596" s="75"/>
    </row>
    <row r="597" spans="1:9">
      <c r="A597" s="75">
        <v>1</v>
      </c>
      <c r="B597" s="197" t="s">
        <v>91</v>
      </c>
      <c r="C597" s="87">
        <v>162</v>
      </c>
      <c r="D597" s="87"/>
      <c r="E597" s="87"/>
      <c r="F597" s="75"/>
      <c r="G597" s="75"/>
      <c r="H597" s="69"/>
      <c r="I597" s="75"/>
    </row>
    <row r="598" ht="46.8" spans="1:9">
      <c r="A598" s="210" t="s">
        <v>1443</v>
      </c>
      <c r="B598" s="212"/>
      <c r="C598" s="212"/>
      <c r="D598" s="212"/>
      <c r="E598" s="212"/>
      <c r="F598" s="212"/>
      <c r="G598" s="212"/>
      <c r="H598" s="70" t="s">
        <v>1444</v>
      </c>
      <c r="I598" s="71" t="s">
        <v>4</v>
      </c>
    </row>
    <row r="599" ht="31.2" spans="1:9">
      <c r="A599" s="72" t="s">
        <v>5</v>
      </c>
      <c r="B599" s="95" t="s">
        <v>6</v>
      </c>
      <c r="C599" s="80" t="s">
        <v>7</v>
      </c>
      <c r="D599" s="80"/>
      <c r="E599" s="80"/>
      <c r="F599" s="75"/>
      <c r="G599" s="75"/>
      <c r="H599" s="69"/>
      <c r="I599" s="75"/>
    </row>
    <row r="600" spans="1:9">
      <c r="A600" s="75"/>
      <c r="B600" s="95"/>
      <c r="C600" s="80"/>
      <c r="D600" s="80"/>
      <c r="E600" s="80"/>
      <c r="F600" s="75"/>
      <c r="G600" s="75"/>
      <c r="H600" s="69"/>
      <c r="I600" s="75"/>
    </row>
    <row r="601" spans="1:9">
      <c r="A601" s="75"/>
      <c r="B601" s="96" t="s">
        <v>8</v>
      </c>
      <c r="C601" s="97" t="s">
        <v>9</v>
      </c>
      <c r="D601" s="97" t="s">
        <v>10</v>
      </c>
      <c r="E601" s="97" t="s">
        <v>11</v>
      </c>
      <c r="F601" s="75"/>
      <c r="G601" s="75"/>
      <c r="H601" s="69"/>
      <c r="I601" s="75"/>
    </row>
    <row r="602" spans="1:9">
      <c r="A602" s="75">
        <v>1</v>
      </c>
      <c r="B602" s="197" t="s">
        <v>91</v>
      </c>
      <c r="C602" s="87" t="s">
        <v>1445</v>
      </c>
      <c r="D602" s="87" t="s">
        <v>787</v>
      </c>
      <c r="E602" s="87" t="s">
        <v>787</v>
      </c>
      <c r="F602" s="75"/>
      <c r="G602" s="75"/>
      <c r="H602" s="69"/>
      <c r="I602" s="75"/>
    </row>
    <row r="603" ht="46.8" spans="1:9">
      <c r="A603" s="210" t="s">
        <v>1446</v>
      </c>
      <c r="B603" s="212"/>
      <c r="C603" s="212"/>
      <c r="D603" s="212"/>
      <c r="E603" s="212"/>
      <c r="F603" s="212"/>
      <c r="G603" s="212"/>
      <c r="H603" s="70" t="s">
        <v>1447</v>
      </c>
      <c r="I603" s="71" t="s">
        <v>4</v>
      </c>
    </row>
    <row r="604" ht="31.2" spans="1:9">
      <c r="A604" s="72" t="s">
        <v>5</v>
      </c>
      <c r="B604" s="95" t="s">
        <v>6</v>
      </c>
      <c r="C604" s="80" t="s">
        <v>7</v>
      </c>
      <c r="D604" s="80"/>
      <c r="E604" s="80"/>
      <c r="F604" s="75"/>
      <c r="G604" s="75"/>
      <c r="H604" s="69"/>
      <c r="I604" s="75"/>
    </row>
    <row r="605" spans="1:9">
      <c r="A605" s="75"/>
      <c r="B605" s="95"/>
      <c r="C605" s="80"/>
      <c r="D605" s="80"/>
      <c r="E605" s="80"/>
      <c r="F605" s="75"/>
      <c r="G605" s="75"/>
      <c r="H605" s="69"/>
      <c r="I605" s="75"/>
    </row>
    <row r="606" spans="1:9">
      <c r="A606" s="75"/>
      <c r="B606" s="96" t="s">
        <v>8</v>
      </c>
      <c r="C606" s="97" t="s">
        <v>9</v>
      </c>
      <c r="D606" s="97" t="s">
        <v>10</v>
      </c>
      <c r="E606" s="97" t="s">
        <v>11</v>
      </c>
      <c r="F606" s="75"/>
      <c r="G606" s="75"/>
      <c r="H606" s="69"/>
      <c r="I606" s="75"/>
    </row>
    <row r="607" ht="29" customHeight="1" spans="1:9">
      <c r="A607" s="75">
        <v>1</v>
      </c>
      <c r="B607" s="197" t="s">
        <v>38</v>
      </c>
      <c r="C607" s="87">
        <v>18.7</v>
      </c>
      <c r="D607" s="87"/>
      <c r="E607" s="87"/>
      <c r="F607" s="75"/>
      <c r="G607" s="75"/>
      <c r="H607" s="69"/>
      <c r="I607" s="75"/>
    </row>
    <row r="608" spans="1:9">
      <c r="A608" s="75">
        <v>3</v>
      </c>
      <c r="B608" s="197" t="s">
        <v>91</v>
      </c>
      <c r="C608" s="87">
        <v>6.6</v>
      </c>
      <c r="D608" s="87"/>
      <c r="E608" s="87"/>
      <c r="F608" s="75"/>
      <c r="G608" s="75"/>
      <c r="H608" s="69"/>
      <c r="I608" s="75"/>
    </row>
    <row r="609" ht="46.8" spans="1:9">
      <c r="A609" s="210" t="s">
        <v>1448</v>
      </c>
      <c r="B609" s="212"/>
      <c r="C609" s="212"/>
      <c r="D609" s="212"/>
      <c r="E609" s="212"/>
      <c r="F609" s="212"/>
      <c r="G609" s="212"/>
      <c r="H609" s="70" t="s">
        <v>1449</v>
      </c>
      <c r="I609" s="71" t="s">
        <v>4</v>
      </c>
    </row>
    <row r="610" ht="31.2" spans="1:9">
      <c r="A610" s="72" t="s">
        <v>5</v>
      </c>
      <c r="B610" s="95" t="s">
        <v>6</v>
      </c>
      <c r="C610" s="80" t="s">
        <v>7</v>
      </c>
      <c r="D610" s="80"/>
      <c r="E610" s="80"/>
      <c r="F610" s="75"/>
      <c r="G610" s="75"/>
      <c r="H610" s="69"/>
      <c r="I610" s="75"/>
    </row>
    <row r="611" spans="1:9">
      <c r="A611" s="75"/>
      <c r="B611" s="95"/>
      <c r="C611" s="80"/>
      <c r="D611" s="80"/>
      <c r="E611" s="80"/>
      <c r="F611" s="75"/>
      <c r="G611" s="75"/>
      <c r="H611" s="69"/>
      <c r="I611" s="75"/>
    </row>
    <row r="612" spans="1:9">
      <c r="A612" s="75"/>
      <c r="B612" s="96" t="s">
        <v>8</v>
      </c>
      <c r="C612" s="97" t="s">
        <v>9</v>
      </c>
      <c r="D612" s="97" t="s">
        <v>10</v>
      </c>
      <c r="E612" s="97" t="s">
        <v>11</v>
      </c>
      <c r="F612" s="75"/>
      <c r="G612" s="75"/>
      <c r="H612" s="69"/>
      <c r="I612" s="75"/>
    </row>
    <row r="613" spans="1:9">
      <c r="A613" s="75">
        <v>1</v>
      </c>
      <c r="B613" s="197" t="s">
        <v>38</v>
      </c>
      <c r="C613" s="87">
        <v>50.48</v>
      </c>
      <c r="D613" s="87"/>
      <c r="E613" s="87"/>
      <c r="F613" s="75"/>
      <c r="G613" s="75"/>
      <c r="H613" s="69"/>
      <c r="I613" s="75"/>
    </row>
    <row r="614" spans="1:9">
      <c r="A614" s="75">
        <v>3</v>
      </c>
      <c r="B614" s="197" t="s">
        <v>91</v>
      </c>
      <c r="C614" s="87">
        <v>31</v>
      </c>
      <c r="D614" s="87"/>
      <c r="E614" s="87"/>
      <c r="F614" s="75"/>
      <c r="G614" s="75"/>
      <c r="H614" s="69"/>
      <c r="I614" s="75"/>
    </row>
    <row r="615" ht="46.8" spans="1:9">
      <c r="A615" s="210" t="s">
        <v>1450</v>
      </c>
      <c r="B615" s="212"/>
      <c r="C615" s="212"/>
      <c r="D615" s="212"/>
      <c r="E615" s="212"/>
      <c r="F615" s="212"/>
      <c r="G615" s="212"/>
      <c r="H615" s="70" t="s">
        <v>1451</v>
      </c>
      <c r="I615" s="71" t="s">
        <v>4</v>
      </c>
    </row>
    <row r="616" ht="31.2" spans="1:9">
      <c r="A616" s="72" t="s">
        <v>5</v>
      </c>
      <c r="B616" s="95" t="s">
        <v>6</v>
      </c>
      <c r="C616" s="80" t="s">
        <v>7</v>
      </c>
      <c r="D616" s="80"/>
      <c r="E616" s="80"/>
      <c r="F616" s="75"/>
      <c r="G616" s="75"/>
      <c r="H616" s="69"/>
      <c r="I616" s="75"/>
    </row>
    <row r="617" spans="1:9">
      <c r="A617" s="75"/>
      <c r="B617" s="95"/>
      <c r="C617" s="80"/>
      <c r="D617" s="80"/>
      <c r="E617" s="80"/>
      <c r="F617" s="75"/>
      <c r="G617" s="75"/>
      <c r="H617" s="69"/>
      <c r="I617" s="75"/>
    </row>
    <row r="618" spans="1:9">
      <c r="A618" s="75"/>
      <c r="B618" s="96" t="s">
        <v>8</v>
      </c>
      <c r="C618" s="97" t="s">
        <v>9</v>
      </c>
      <c r="D618" s="97" t="s">
        <v>10</v>
      </c>
      <c r="E618" s="97" t="s">
        <v>11</v>
      </c>
      <c r="F618" s="75"/>
      <c r="G618" s="75"/>
      <c r="H618" s="69"/>
      <c r="I618" s="75"/>
    </row>
    <row r="619" spans="1:9">
      <c r="A619" s="75"/>
      <c r="B619" s="197" t="s">
        <v>38</v>
      </c>
      <c r="C619" s="87">
        <v>19.3</v>
      </c>
      <c r="D619" s="87"/>
      <c r="E619" s="87"/>
      <c r="F619" s="75"/>
      <c r="G619" s="75"/>
      <c r="H619" s="69"/>
      <c r="I619" s="75"/>
    </row>
    <row r="620" spans="1:9">
      <c r="A620" s="75"/>
      <c r="B620" s="197" t="s">
        <v>128</v>
      </c>
      <c r="C620" s="87">
        <v>11</v>
      </c>
      <c r="D620" s="87"/>
      <c r="E620" s="87"/>
      <c r="F620" s="75"/>
      <c r="G620" s="75"/>
      <c r="H620" s="69"/>
      <c r="I620" s="75"/>
    </row>
    <row r="621" spans="1:9">
      <c r="A621" s="75"/>
      <c r="B621" s="197" t="s">
        <v>91</v>
      </c>
      <c r="C621" s="87">
        <v>38.1</v>
      </c>
      <c r="D621" s="87"/>
      <c r="E621" s="87"/>
      <c r="F621" s="75"/>
      <c r="G621" s="75"/>
      <c r="H621" s="69"/>
      <c r="I621" s="75"/>
    </row>
    <row r="622" spans="1:9">
      <c r="A622" s="75"/>
      <c r="B622" s="207" t="s">
        <v>286</v>
      </c>
      <c r="C622" s="75">
        <v>9</v>
      </c>
      <c r="D622" s="75"/>
      <c r="E622" s="75"/>
      <c r="F622" s="75"/>
      <c r="G622" s="75"/>
      <c r="H622" s="70"/>
      <c r="I622" s="71"/>
    </row>
    <row r="623" ht="46.8" spans="1:9">
      <c r="A623" s="210" t="s">
        <v>1452</v>
      </c>
      <c r="B623" s="212"/>
      <c r="C623" s="212"/>
      <c r="D623" s="212"/>
      <c r="E623" s="212"/>
      <c r="F623" s="212"/>
      <c r="G623" s="212"/>
      <c r="H623" s="70" t="s">
        <v>1453</v>
      </c>
      <c r="I623" s="71" t="s">
        <v>4</v>
      </c>
    </row>
    <row r="624" ht="31.2" spans="1:9">
      <c r="A624" s="72" t="s">
        <v>5</v>
      </c>
      <c r="B624" s="193" t="s">
        <v>6</v>
      </c>
      <c r="C624" s="74" t="s">
        <v>15</v>
      </c>
      <c r="D624" s="74"/>
      <c r="E624" s="74"/>
      <c r="F624" s="74"/>
      <c r="G624" s="74"/>
      <c r="H624" s="69"/>
      <c r="I624" s="75"/>
    </row>
    <row r="625" spans="1:9">
      <c r="A625" s="75"/>
      <c r="B625" s="196" t="s">
        <v>16</v>
      </c>
      <c r="C625" s="74" t="s">
        <v>17</v>
      </c>
      <c r="D625" s="74" t="s">
        <v>18</v>
      </c>
      <c r="E625" s="74" t="s">
        <v>19</v>
      </c>
      <c r="F625" s="74" t="s">
        <v>20</v>
      </c>
      <c r="G625" s="74" t="s">
        <v>21</v>
      </c>
      <c r="H625" s="69"/>
      <c r="I625" s="75"/>
    </row>
    <row r="626" spans="1:9">
      <c r="A626" s="75">
        <v>1</v>
      </c>
      <c r="B626" s="208" t="s">
        <v>89</v>
      </c>
      <c r="C626" s="199"/>
      <c r="D626" s="199" t="s">
        <v>708</v>
      </c>
      <c r="E626" s="199"/>
      <c r="F626" s="199"/>
      <c r="G626" s="199"/>
      <c r="H626" s="69"/>
      <c r="I626" s="75"/>
    </row>
    <row r="627" spans="1:9">
      <c r="A627" s="75"/>
      <c r="B627" s="193" t="s">
        <v>6</v>
      </c>
      <c r="C627" s="74" t="s">
        <v>24</v>
      </c>
      <c r="D627" s="74"/>
      <c r="E627" s="74"/>
      <c r="F627" s="74"/>
      <c r="G627" s="74"/>
      <c r="H627" s="69"/>
      <c r="I627" s="75"/>
    </row>
    <row r="628" spans="1:9">
      <c r="A628" s="75"/>
      <c r="B628" s="196" t="s">
        <v>16</v>
      </c>
      <c r="C628" s="74" t="s">
        <v>17</v>
      </c>
      <c r="D628" s="74" t="s">
        <v>18</v>
      </c>
      <c r="E628" s="74" t="s">
        <v>19</v>
      </c>
      <c r="F628" s="74" t="s">
        <v>20</v>
      </c>
      <c r="G628" s="74" t="s">
        <v>21</v>
      </c>
      <c r="H628" s="69"/>
      <c r="I628" s="75"/>
    </row>
    <row r="629" spans="1:9">
      <c r="A629" s="75">
        <v>2</v>
      </c>
      <c r="B629" s="200" t="s">
        <v>102</v>
      </c>
      <c r="C629" s="199"/>
      <c r="D629" s="199" t="s">
        <v>682</v>
      </c>
      <c r="E629" s="199"/>
      <c r="F629" s="74"/>
      <c r="G629" s="74"/>
      <c r="H629" s="69"/>
      <c r="I629" s="75"/>
    </row>
    <row r="630" spans="1:9">
      <c r="A630" s="75">
        <v>3</v>
      </c>
      <c r="B630" s="200" t="s">
        <v>61</v>
      </c>
      <c r="C630" s="199" t="s">
        <v>1056</v>
      </c>
      <c r="D630" s="199"/>
      <c r="E630" s="199"/>
      <c r="F630" s="199"/>
      <c r="G630" s="199"/>
      <c r="H630" s="69"/>
      <c r="I630" s="75"/>
    </row>
    <row r="631" spans="1:9">
      <c r="A631" s="75">
        <v>4</v>
      </c>
      <c r="B631" s="200" t="s">
        <v>561</v>
      </c>
      <c r="C631" s="199"/>
      <c r="D631" s="199"/>
      <c r="E631" s="199" t="s">
        <v>678</v>
      </c>
      <c r="F631" s="199"/>
      <c r="G631" s="199"/>
      <c r="H631" s="69"/>
      <c r="I631" s="75"/>
    </row>
    <row r="632" spans="1:9">
      <c r="A632" s="75">
        <v>5</v>
      </c>
      <c r="B632" s="200" t="s">
        <v>107</v>
      </c>
      <c r="C632" s="199" t="s">
        <v>678</v>
      </c>
      <c r="D632" s="199"/>
      <c r="E632" s="199"/>
      <c r="F632" s="199"/>
      <c r="G632" s="199"/>
      <c r="H632" s="69"/>
      <c r="I632" s="75"/>
    </row>
    <row r="633" spans="1:9">
      <c r="A633" s="75">
        <v>6</v>
      </c>
      <c r="B633" s="200" t="s">
        <v>372</v>
      </c>
      <c r="C633" s="199"/>
      <c r="D633" s="199" t="s">
        <v>680</v>
      </c>
      <c r="E633" s="199"/>
      <c r="F633" s="199"/>
      <c r="G633" s="199"/>
      <c r="H633" s="69"/>
      <c r="I633" s="75"/>
    </row>
    <row r="634" spans="1:9">
      <c r="A634" s="75"/>
      <c r="B634" s="193" t="s">
        <v>6</v>
      </c>
      <c r="C634" s="74" t="s">
        <v>30</v>
      </c>
      <c r="D634" s="74"/>
      <c r="E634" s="74"/>
      <c r="F634" s="74"/>
      <c r="G634" s="75"/>
      <c r="H634" s="69"/>
      <c r="I634" s="75"/>
    </row>
    <row r="635" spans="1:9">
      <c r="A635" s="75"/>
      <c r="B635" s="196" t="s">
        <v>8</v>
      </c>
      <c r="C635" s="74">
        <v>100</v>
      </c>
      <c r="D635" s="74">
        <v>200</v>
      </c>
      <c r="E635" s="74">
        <v>300</v>
      </c>
      <c r="F635" s="74" t="s">
        <v>31</v>
      </c>
      <c r="G635" s="75"/>
      <c r="H635" s="69"/>
      <c r="I635" s="75"/>
    </row>
    <row r="636" spans="1:9">
      <c r="A636" s="75">
        <v>7</v>
      </c>
      <c r="B636" s="200" t="s">
        <v>32</v>
      </c>
      <c r="C636" s="199"/>
      <c r="D636" s="199"/>
      <c r="E636" s="199" t="s">
        <v>679</v>
      </c>
      <c r="F636" s="199"/>
      <c r="G636" s="75"/>
      <c r="H636" s="69"/>
      <c r="I636" s="75"/>
    </row>
    <row r="637" spans="1:9">
      <c r="A637" s="75">
        <v>8</v>
      </c>
      <c r="B637" s="200" t="s">
        <v>177</v>
      </c>
      <c r="C637" s="199"/>
      <c r="D637" s="199" t="s">
        <v>680</v>
      </c>
      <c r="E637" s="199"/>
      <c r="F637" s="199"/>
      <c r="G637" s="75"/>
      <c r="H637" s="69"/>
      <c r="I637" s="75"/>
    </row>
    <row r="638" spans="1:9">
      <c r="A638" s="75"/>
      <c r="B638" s="193" t="s">
        <v>6</v>
      </c>
      <c r="C638" s="74" t="s">
        <v>35</v>
      </c>
      <c r="D638" s="74"/>
      <c r="E638" s="74"/>
      <c r="F638" s="74"/>
      <c r="G638" s="75"/>
      <c r="H638" s="69"/>
      <c r="I638" s="75"/>
    </row>
    <row r="639" spans="1:9">
      <c r="A639" s="75"/>
      <c r="B639" s="196" t="s">
        <v>8</v>
      </c>
      <c r="C639" s="74">
        <v>100</v>
      </c>
      <c r="D639" s="74">
        <v>200</v>
      </c>
      <c r="E639" s="74">
        <v>300</v>
      </c>
      <c r="F639" s="74" t="s">
        <v>31</v>
      </c>
      <c r="G639" s="75"/>
      <c r="H639" s="69"/>
      <c r="I639" s="75"/>
    </row>
    <row r="640" spans="1:9">
      <c r="A640" s="75">
        <v>9</v>
      </c>
      <c r="B640" s="200" t="s">
        <v>141</v>
      </c>
      <c r="C640" s="199"/>
      <c r="D640" s="199" t="s">
        <v>683</v>
      </c>
      <c r="E640" s="199" t="s">
        <v>680</v>
      </c>
      <c r="F640" s="199"/>
      <c r="G640" s="75"/>
      <c r="H640" s="69"/>
      <c r="I640" s="75"/>
    </row>
    <row r="641" spans="1:9">
      <c r="A641" s="75">
        <v>10</v>
      </c>
      <c r="B641" s="200" t="s">
        <v>428</v>
      </c>
      <c r="C641" s="199" t="s">
        <v>680</v>
      </c>
      <c r="D641" s="199"/>
      <c r="E641" s="199"/>
      <c r="F641" s="199"/>
      <c r="G641" s="75"/>
      <c r="H641" s="69"/>
      <c r="I641" s="75"/>
    </row>
    <row r="642" spans="1:9">
      <c r="A642" s="75"/>
      <c r="B642" s="95" t="s">
        <v>6</v>
      </c>
      <c r="C642" s="80" t="s">
        <v>7</v>
      </c>
      <c r="D642" s="80"/>
      <c r="E642" s="80"/>
      <c r="F642" s="75"/>
      <c r="G642" s="75"/>
      <c r="H642" s="69"/>
      <c r="I642" s="75"/>
    </row>
    <row r="643" ht="12.75" customHeight="1" spans="1:9">
      <c r="A643" s="75"/>
      <c r="B643" s="95"/>
      <c r="C643" s="80"/>
      <c r="D643" s="80"/>
      <c r="E643" s="80"/>
      <c r="F643" s="75"/>
      <c r="G643" s="75"/>
      <c r="H643" s="69"/>
      <c r="I643" s="75"/>
    </row>
    <row r="644" spans="1:9">
      <c r="A644" s="75"/>
      <c r="B644" s="96" t="s">
        <v>8</v>
      </c>
      <c r="C644" s="97" t="s">
        <v>9</v>
      </c>
      <c r="D644" s="97" t="s">
        <v>10</v>
      </c>
      <c r="E644" s="97" t="s">
        <v>11</v>
      </c>
      <c r="F644" s="75"/>
      <c r="G644" s="75"/>
      <c r="H644" s="69"/>
      <c r="I644" s="75"/>
    </row>
    <row r="645" spans="1:9">
      <c r="A645" s="75">
        <v>11</v>
      </c>
      <c r="B645" s="197" t="s">
        <v>178</v>
      </c>
      <c r="C645" s="87" t="s">
        <v>1454</v>
      </c>
      <c r="D645" s="87"/>
      <c r="E645" s="87"/>
      <c r="F645" s="75"/>
      <c r="G645" s="75"/>
      <c r="H645" s="69"/>
      <c r="I645" s="75"/>
    </row>
    <row r="646" spans="1:9">
      <c r="A646" s="75">
        <v>12</v>
      </c>
      <c r="B646" s="197" t="s">
        <v>96</v>
      </c>
      <c r="C646" s="87" t="s">
        <v>1455</v>
      </c>
      <c r="D646" s="87"/>
      <c r="E646" s="87"/>
      <c r="F646" s="75"/>
      <c r="G646" s="75"/>
      <c r="H646" s="69"/>
      <c r="I646" s="75"/>
    </row>
    <row r="647" spans="1:9">
      <c r="A647" s="75">
        <v>13</v>
      </c>
      <c r="B647" s="197" t="s">
        <v>70</v>
      </c>
      <c r="C647" s="87" t="s">
        <v>1456</v>
      </c>
      <c r="D647" s="87"/>
      <c r="E647" s="87"/>
      <c r="F647" s="75"/>
      <c r="G647" s="75"/>
      <c r="H647" s="69"/>
      <c r="I647" s="75"/>
    </row>
    <row r="648" spans="1:9">
      <c r="A648" s="75">
        <v>14</v>
      </c>
      <c r="B648" s="197" t="s">
        <v>91</v>
      </c>
      <c r="C648" s="87" t="s">
        <v>1457</v>
      </c>
      <c r="D648" s="87"/>
      <c r="E648" s="87"/>
      <c r="F648" s="75"/>
      <c r="G648" s="75"/>
      <c r="H648" s="69"/>
      <c r="I648" s="75"/>
    </row>
    <row r="649" spans="1:9">
      <c r="A649" s="75">
        <v>15</v>
      </c>
      <c r="B649" s="197" t="s">
        <v>1458</v>
      </c>
      <c r="C649" s="87" t="s">
        <v>1459</v>
      </c>
      <c r="D649" s="87"/>
      <c r="E649" s="87"/>
      <c r="F649" s="75"/>
      <c r="G649" s="75"/>
      <c r="H649" s="69"/>
      <c r="I649" s="75"/>
    </row>
    <row r="650" spans="1:9">
      <c r="A650" s="75">
        <v>16</v>
      </c>
      <c r="B650" s="197" t="s">
        <v>34</v>
      </c>
      <c r="C650" s="87" t="s">
        <v>1369</v>
      </c>
      <c r="D650" s="87"/>
      <c r="E650" s="87"/>
      <c r="F650" s="75"/>
      <c r="G650" s="75"/>
      <c r="H650" s="69"/>
      <c r="I650" s="75"/>
    </row>
    <row r="651" spans="1:9">
      <c r="A651" s="75">
        <v>17</v>
      </c>
      <c r="B651" s="197" t="s">
        <v>12</v>
      </c>
      <c r="C651" s="87"/>
      <c r="D651" s="87"/>
      <c r="E651" s="87" t="s">
        <v>681</v>
      </c>
      <c r="F651" s="75"/>
      <c r="G651" s="75"/>
      <c r="H651" s="69"/>
      <c r="I651" s="75"/>
    </row>
    <row r="652" spans="1:9">
      <c r="A652" s="75"/>
      <c r="B652" s="202" t="s">
        <v>40</v>
      </c>
      <c r="C652" s="198" t="s">
        <v>41</v>
      </c>
      <c r="D652" s="198"/>
      <c r="E652" s="198"/>
      <c r="F652" s="75"/>
      <c r="G652" s="75"/>
      <c r="H652" s="69"/>
      <c r="I652" s="75"/>
    </row>
    <row r="653" spans="1:9">
      <c r="A653" s="75"/>
      <c r="B653" s="202"/>
      <c r="C653" s="74" t="s">
        <v>42</v>
      </c>
      <c r="D653" s="74" t="s">
        <v>43</v>
      </c>
      <c r="E653" s="74" t="s">
        <v>44</v>
      </c>
      <c r="F653" s="75"/>
      <c r="G653" s="75"/>
      <c r="H653" s="69"/>
      <c r="I653" s="75"/>
    </row>
    <row r="654" spans="1:9">
      <c r="A654" s="75">
        <v>18</v>
      </c>
      <c r="B654" s="197" t="s">
        <v>191</v>
      </c>
      <c r="C654" s="203" t="s">
        <v>1460</v>
      </c>
      <c r="D654" s="203"/>
      <c r="F654" s="75"/>
      <c r="G654" s="75"/>
      <c r="H654" s="69"/>
      <c r="I654" s="75"/>
    </row>
    <row r="655" spans="1:9">
      <c r="A655" s="75"/>
      <c r="B655" s="202" t="s">
        <v>40</v>
      </c>
      <c r="C655" s="198" t="s">
        <v>46</v>
      </c>
      <c r="D655" s="75"/>
      <c r="E655" s="75"/>
      <c r="F655" s="75"/>
      <c r="G655" s="75"/>
      <c r="H655" s="69"/>
      <c r="I655" s="75"/>
    </row>
    <row r="656" spans="1:9">
      <c r="A656" s="75"/>
      <c r="B656" s="202"/>
      <c r="C656" s="198" t="s">
        <v>47</v>
      </c>
      <c r="D656" s="75"/>
      <c r="E656" s="75"/>
      <c r="F656" s="75"/>
      <c r="G656" s="75"/>
      <c r="H656" s="69"/>
      <c r="I656" s="75"/>
    </row>
    <row r="657" spans="1:9">
      <c r="A657" s="75">
        <v>19</v>
      </c>
      <c r="B657" s="201" t="s">
        <v>206</v>
      </c>
      <c r="C657" s="203" t="s">
        <v>1048</v>
      </c>
      <c r="D657" s="75"/>
      <c r="E657" s="75"/>
      <c r="F657" s="75"/>
      <c r="G657" s="75"/>
      <c r="H657" s="69"/>
      <c r="I657" s="75"/>
    </row>
    <row r="658" spans="1:9">
      <c r="A658" s="75">
        <v>20</v>
      </c>
      <c r="B658" s="201" t="s">
        <v>599</v>
      </c>
      <c r="C658" s="203" t="s">
        <v>1461</v>
      </c>
      <c r="D658" s="75"/>
      <c r="E658" s="75"/>
      <c r="F658" s="75"/>
      <c r="G658" s="75"/>
      <c r="H658" s="69"/>
      <c r="I658" s="75"/>
    </row>
    <row r="659" spans="1:9">
      <c r="A659" s="75">
        <v>21</v>
      </c>
      <c r="B659" s="201" t="s">
        <v>73</v>
      </c>
      <c r="C659" s="203" t="s">
        <v>758</v>
      </c>
      <c r="D659" s="75"/>
      <c r="E659" s="75"/>
      <c r="F659" s="75"/>
      <c r="G659" s="75"/>
      <c r="H659" s="69"/>
      <c r="I659" s="75"/>
    </row>
    <row r="660" spans="1:9">
      <c r="A660" s="75"/>
      <c r="B660" s="202" t="s">
        <v>40</v>
      </c>
      <c r="C660" s="198" t="s">
        <v>287</v>
      </c>
      <c r="D660" s="198"/>
      <c r="E660" s="198"/>
      <c r="F660" s="75"/>
      <c r="G660" s="75"/>
      <c r="H660" s="69"/>
      <c r="I660" s="75"/>
    </row>
    <row r="661" ht="31.2" spans="1:9">
      <c r="A661" s="75"/>
      <c r="B661" s="202"/>
      <c r="C661" s="74" t="s">
        <v>288</v>
      </c>
      <c r="D661" s="74" t="s">
        <v>268</v>
      </c>
      <c r="E661" s="74" t="s">
        <v>289</v>
      </c>
      <c r="F661" s="75"/>
      <c r="G661" s="75"/>
      <c r="H661" s="69"/>
      <c r="I661" s="75"/>
    </row>
    <row r="662" spans="1:9">
      <c r="A662" s="75">
        <v>22</v>
      </c>
      <c r="B662" s="201" t="s">
        <v>268</v>
      </c>
      <c r="C662" s="203"/>
      <c r="D662" s="203">
        <v>34</v>
      </c>
      <c r="E662" s="203"/>
      <c r="F662" s="75"/>
      <c r="G662" s="75"/>
      <c r="H662" s="69"/>
      <c r="I662" s="75"/>
    </row>
    <row r="663" spans="1:9">
      <c r="A663" s="75"/>
      <c r="B663" s="193" t="s">
        <v>6</v>
      </c>
      <c r="C663" s="198" t="s">
        <v>49</v>
      </c>
      <c r="D663" s="198"/>
      <c r="E663" s="198"/>
      <c r="F663" s="75"/>
      <c r="G663" s="75"/>
      <c r="H663" s="69"/>
      <c r="I663" s="75"/>
    </row>
    <row r="664" spans="1:9">
      <c r="A664" s="75"/>
      <c r="B664" s="196" t="s">
        <v>50</v>
      </c>
      <c r="C664" s="198">
        <v>100</v>
      </c>
      <c r="D664" s="198">
        <v>200</v>
      </c>
      <c r="E664" s="198" t="s">
        <v>51</v>
      </c>
      <c r="F664" s="75"/>
      <c r="G664" s="75"/>
      <c r="H664" s="69"/>
      <c r="I664" s="75"/>
    </row>
    <row r="665" spans="1:9">
      <c r="A665" s="75">
        <v>23</v>
      </c>
      <c r="B665" s="200" t="s">
        <v>260</v>
      </c>
      <c r="C665" s="199"/>
      <c r="D665" s="199" t="s">
        <v>740</v>
      </c>
      <c r="E665" s="199"/>
      <c r="F665" s="75"/>
      <c r="G665" s="75"/>
      <c r="H665" s="69"/>
      <c r="I665" s="75"/>
    </row>
    <row r="666" spans="1:9">
      <c r="A666" s="75">
        <v>24</v>
      </c>
      <c r="B666" s="200" t="s">
        <v>53</v>
      </c>
      <c r="C666" s="199"/>
      <c r="D666" s="199" t="s">
        <v>706</v>
      </c>
      <c r="E666" s="199"/>
      <c r="F666" s="75"/>
      <c r="G666" s="75"/>
      <c r="H666" s="69"/>
      <c r="I666" s="75"/>
    </row>
    <row r="667" spans="1:9">
      <c r="A667" s="75">
        <v>25</v>
      </c>
      <c r="B667" s="200" t="s">
        <v>253</v>
      </c>
      <c r="C667" s="199"/>
      <c r="D667" s="199" t="s">
        <v>682</v>
      </c>
      <c r="E667" s="199"/>
      <c r="F667" s="75"/>
      <c r="G667" s="75"/>
      <c r="H667" s="69"/>
      <c r="I667" s="75"/>
    </row>
    <row r="668" ht="46.8" spans="1:9">
      <c r="A668" s="75" t="s">
        <v>1462</v>
      </c>
      <c r="B668" s="75"/>
      <c r="C668" s="75"/>
      <c r="D668" s="75"/>
      <c r="E668" s="75"/>
      <c r="F668" s="75"/>
      <c r="G668" s="75"/>
      <c r="H668" s="70" t="s">
        <v>1463</v>
      </c>
      <c r="I668" s="71" t="s">
        <v>4</v>
      </c>
    </row>
    <row r="669" ht="31.2" spans="1:9">
      <c r="A669" s="72" t="s">
        <v>5</v>
      </c>
      <c r="B669" s="193" t="s">
        <v>6</v>
      </c>
      <c r="C669" s="74" t="s">
        <v>24</v>
      </c>
      <c r="D669" s="74"/>
      <c r="E669" s="74"/>
      <c r="F669" s="74"/>
      <c r="G669" s="74"/>
      <c r="H669" s="69"/>
      <c r="I669" s="75"/>
    </row>
    <row r="670" spans="1:9">
      <c r="A670" s="75"/>
      <c r="B670" s="196" t="s">
        <v>16</v>
      </c>
      <c r="C670" s="74" t="s">
        <v>17</v>
      </c>
      <c r="D670" s="74" t="s">
        <v>18</v>
      </c>
      <c r="E670" s="74" t="s">
        <v>19</v>
      </c>
      <c r="F670" s="74" t="s">
        <v>20</v>
      </c>
      <c r="G670" s="74" t="s">
        <v>21</v>
      </c>
      <c r="H670" s="69"/>
      <c r="I670" s="75"/>
    </row>
    <row r="671" spans="1:9">
      <c r="A671" s="75">
        <v>1</v>
      </c>
      <c r="B671" s="200" t="s">
        <v>1464</v>
      </c>
      <c r="C671" s="199" t="s">
        <v>680</v>
      </c>
      <c r="D671" s="199"/>
      <c r="E671" s="199"/>
      <c r="F671" s="199"/>
      <c r="G671" s="199"/>
      <c r="H671" s="69"/>
      <c r="I671" s="75"/>
    </row>
    <row r="672" spans="1:9">
      <c r="A672" s="75">
        <v>2</v>
      </c>
      <c r="B672" s="200" t="s">
        <v>186</v>
      </c>
      <c r="C672" s="199"/>
      <c r="D672" s="199"/>
      <c r="E672" s="199" t="s">
        <v>680</v>
      </c>
      <c r="F672" s="199"/>
      <c r="G672" s="199"/>
      <c r="H672" s="69"/>
      <c r="I672" s="75"/>
    </row>
    <row r="673" spans="1:9">
      <c r="A673" s="75"/>
      <c r="B673" s="193" t="s">
        <v>6</v>
      </c>
      <c r="C673" s="74" t="s">
        <v>30</v>
      </c>
      <c r="D673" s="74"/>
      <c r="E673" s="74"/>
      <c r="F673" s="74"/>
      <c r="G673" s="75"/>
      <c r="H673" s="69"/>
      <c r="I673" s="75"/>
    </row>
    <row r="674" spans="1:9">
      <c r="A674" s="75"/>
      <c r="B674" s="196" t="s">
        <v>8</v>
      </c>
      <c r="C674" s="74">
        <v>100</v>
      </c>
      <c r="D674" s="74">
        <v>200</v>
      </c>
      <c r="E674" s="74">
        <v>300</v>
      </c>
      <c r="F674" s="74" t="s">
        <v>31</v>
      </c>
      <c r="G674" s="75"/>
      <c r="H674" s="69"/>
      <c r="I674" s="75"/>
    </row>
    <row r="675" spans="1:9">
      <c r="A675" s="75">
        <v>3</v>
      </c>
      <c r="B675" s="200" t="s">
        <v>63</v>
      </c>
      <c r="C675" s="199"/>
      <c r="D675" s="199" t="s">
        <v>680</v>
      </c>
      <c r="E675" s="199"/>
      <c r="F675" s="199"/>
      <c r="G675" s="75"/>
      <c r="H675" s="69"/>
      <c r="I675" s="75"/>
    </row>
    <row r="676" spans="1:9">
      <c r="A676" s="75">
        <v>4</v>
      </c>
      <c r="B676" s="200" t="s">
        <v>32</v>
      </c>
      <c r="C676" s="199"/>
      <c r="D676" s="199"/>
      <c r="E676" s="199"/>
      <c r="F676" s="199" t="s">
        <v>680</v>
      </c>
      <c r="G676" s="75"/>
      <c r="H676" s="69"/>
      <c r="I676" s="75"/>
    </row>
    <row r="677" spans="1:9">
      <c r="A677" s="75"/>
      <c r="B677" s="193" t="s">
        <v>6</v>
      </c>
      <c r="C677" s="74" t="s">
        <v>35</v>
      </c>
      <c r="D677" s="74"/>
      <c r="E677" s="74"/>
      <c r="F677" s="74"/>
      <c r="G677" s="75"/>
      <c r="H677" s="69"/>
      <c r="I677" s="75"/>
    </row>
    <row r="678" spans="1:9">
      <c r="A678" s="75"/>
      <c r="B678" s="196" t="s">
        <v>8</v>
      </c>
      <c r="C678" s="74">
        <v>100</v>
      </c>
      <c r="D678" s="74">
        <v>200</v>
      </c>
      <c r="E678" s="74">
        <v>300</v>
      </c>
      <c r="F678" s="74" t="s">
        <v>31</v>
      </c>
      <c r="G678" s="75"/>
      <c r="H678" s="69"/>
      <c r="I678" s="75"/>
    </row>
    <row r="679" spans="1:9">
      <c r="A679" s="75">
        <v>5</v>
      </c>
      <c r="B679" s="200" t="s">
        <v>141</v>
      </c>
      <c r="C679" s="199"/>
      <c r="D679" s="199"/>
      <c r="E679" s="199"/>
      <c r="F679" s="199" t="s">
        <v>680</v>
      </c>
      <c r="G679" s="75"/>
      <c r="H679" s="69"/>
      <c r="I679" s="75"/>
    </row>
    <row r="680" spans="1:9">
      <c r="A680" s="75"/>
      <c r="B680" s="95" t="s">
        <v>6</v>
      </c>
      <c r="C680" s="80" t="s">
        <v>7</v>
      </c>
      <c r="D680" s="80"/>
      <c r="E680" s="80"/>
      <c r="F680" s="75"/>
      <c r="G680" s="75"/>
      <c r="H680" s="69"/>
      <c r="I680" s="75"/>
    </row>
    <row r="681" spans="1:9">
      <c r="A681" s="75"/>
      <c r="B681" s="95"/>
      <c r="C681" s="80"/>
      <c r="D681" s="80"/>
      <c r="E681" s="80"/>
      <c r="F681" s="75"/>
      <c r="G681" s="75"/>
      <c r="H681" s="69"/>
      <c r="I681" s="75"/>
    </row>
    <row r="682" spans="1:9">
      <c r="A682" s="75"/>
      <c r="B682" s="96" t="s">
        <v>8</v>
      </c>
      <c r="C682" s="97" t="s">
        <v>9</v>
      </c>
      <c r="D682" s="97" t="s">
        <v>10</v>
      </c>
      <c r="E682" s="97" t="s">
        <v>11</v>
      </c>
      <c r="F682" s="75"/>
      <c r="G682" s="75"/>
      <c r="H682" s="69"/>
      <c r="I682" s="75"/>
    </row>
    <row r="683" spans="1:9">
      <c r="A683" s="75">
        <v>6</v>
      </c>
      <c r="B683" s="197" t="s">
        <v>91</v>
      </c>
      <c r="C683" s="87" t="s">
        <v>1465</v>
      </c>
      <c r="D683" s="87"/>
      <c r="E683" s="87"/>
      <c r="F683" s="75"/>
      <c r="G683" s="75"/>
      <c r="H683" s="69"/>
      <c r="I683" s="75"/>
    </row>
    <row r="684" spans="1:9">
      <c r="A684" s="75">
        <v>7</v>
      </c>
      <c r="B684" s="197" t="s">
        <v>34</v>
      </c>
      <c r="C684" s="87" t="s">
        <v>1466</v>
      </c>
      <c r="D684" s="87"/>
      <c r="E684" s="87"/>
      <c r="F684" s="75"/>
      <c r="G684" s="75"/>
      <c r="H684" s="69"/>
      <c r="I684" s="75"/>
    </row>
    <row r="685" spans="1:9">
      <c r="A685" s="75">
        <v>8</v>
      </c>
      <c r="B685" s="197" t="s">
        <v>545</v>
      </c>
      <c r="C685" s="87" t="s">
        <v>799</v>
      </c>
      <c r="D685" s="87"/>
      <c r="E685" s="87"/>
      <c r="F685" s="75"/>
      <c r="G685" s="75"/>
      <c r="H685" s="69"/>
      <c r="I685" s="75"/>
    </row>
    <row r="686" spans="1:9">
      <c r="A686" s="75"/>
      <c r="B686" s="202" t="s">
        <v>40</v>
      </c>
      <c r="C686" s="198" t="s">
        <v>41</v>
      </c>
      <c r="D686" s="198"/>
      <c r="E686" s="198"/>
      <c r="F686" s="75"/>
      <c r="G686" s="75"/>
      <c r="H686" s="69"/>
      <c r="I686" s="75"/>
    </row>
    <row r="687" spans="1:9">
      <c r="A687" s="75"/>
      <c r="B687" s="202"/>
      <c r="C687" s="74" t="s">
        <v>42</v>
      </c>
      <c r="D687" s="74" t="s">
        <v>43</v>
      </c>
      <c r="E687" s="74" t="s">
        <v>44</v>
      </c>
      <c r="F687" s="75"/>
      <c r="G687" s="75"/>
      <c r="H687" s="69"/>
      <c r="I687" s="75"/>
    </row>
    <row r="688" spans="1:9">
      <c r="A688" s="75">
        <v>9</v>
      </c>
      <c r="B688" s="196" t="s">
        <v>334</v>
      </c>
      <c r="C688" s="203" t="s">
        <v>693</v>
      </c>
      <c r="D688" s="203"/>
      <c r="F688" s="75"/>
      <c r="G688" s="75"/>
      <c r="H688" s="69"/>
      <c r="I688" s="75"/>
    </row>
    <row r="689" spans="1:9">
      <c r="A689" s="75"/>
      <c r="B689" s="193" t="s">
        <v>6</v>
      </c>
      <c r="C689" s="198" t="s">
        <v>49</v>
      </c>
      <c r="D689" s="198"/>
      <c r="E689" s="198"/>
      <c r="F689" s="75"/>
      <c r="G689" s="75"/>
      <c r="H689" s="69"/>
      <c r="I689" s="75"/>
    </row>
    <row r="690" spans="1:9">
      <c r="A690" s="75"/>
      <c r="B690" s="196" t="s">
        <v>50</v>
      </c>
      <c r="C690" s="198">
        <v>100</v>
      </c>
      <c r="D690" s="198">
        <v>200</v>
      </c>
      <c r="E690" s="198" t="s">
        <v>51</v>
      </c>
      <c r="F690" s="75"/>
      <c r="G690" s="75"/>
      <c r="H690" s="69"/>
      <c r="I690" s="75"/>
    </row>
    <row r="691" spans="1:9">
      <c r="A691" s="75">
        <v>10</v>
      </c>
      <c r="B691" s="200" t="s">
        <v>53</v>
      </c>
      <c r="C691" s="199" t="s">
        <v>680</v>
      </c>
      <c r="D691" s="199"/>
      <c r="E691" s="199"/>
      <c r="F691" s="75"/>
      <c r="G691" s="75"/>
      <c r="H691" s="69"/>
      <c r="I691" s="75"/>
    </row>
    <row r="692" spans="1:9">
      <c r="A692" s="75">
        <v>11</v>
      </c>
      <c r="B692" s="200" t="s">
        <v>86</v>
      </c>
      <c r="C692" s="199"/>
      <c r="D692" s="199" t="s">
        <v>680</v>
      </c>
      <c r="E692" s="199"/>
      <c r="F692" s="75"/>
      <c r="G692" s="75"/>
      <c r="H692" s="69"/>
      <c r="I692" s="75"/>
    </row>
    <row r="693" ht="46.8" spans="1:9">
      <c r="A693" s="75" t="s">
        <v>1467</v>
      </c>
      <c r="B693" s="75"/>
      <c r="C693" s="75"/>
      <c r="D693" s="75"/>
      <c r="E693" s="75"/>
      <c r="F693" s="75"/>
      <c r="G693" s="75"/>
      <c r="H693" s="70" t="s">
        <v>1468</v>
      </c>
      <c r="I693" s="71" t="s">
        <v>4</v>
      </c>
    </row>
    <row r="694" ht="31.2" spans="1:9">
      <c r="A694" s="72" t="s">
        <v>5</v>
      </c>
      <c r="B694" s="193" t="s">
        <v>6</v>
      </c>
      <c r="C694" s="74" t="s">
        <v>15</v>
      </c>
      <c r="D694" s="74"/>
      <c r="E694" s="74"/>
      <c r="F694" s="74"/>
      <c r="G694" s="74"/>
      <c r="H694" s="69"/>
      <c r="I694" s="75"/>
    </row>
    <row r="695" spans="1:9">
      <c r="A695" s="75"/>
      <c r="B695" s="196" t="s">
        <v>16</v>
      </c>
      <c r="C695" s="74" t="s">
        <v>17</v>
      </c>
      <c r="D695" s="74" t="s">
        <v>18</v>
      </c>
      <c r="E695" s="74" t="s">
        <v>19</v>
      </c>
      <c r="F695" s="74" t="s">
        <v>20</v>
      </c>
      <c r="G695" s="74" t="s">
        <v>21</v>
      </c>
      <c r="H695" s="69"/>
      <c r="I695" s="75"/>
    </row>
    <row r="696" spans="1:9">
      <c r="A696" s="75">
        <v>1</v>
      </c>
      <c r="B696" s="208" t="s">
        <v>23</v>
      </c>
      <c r="C696" s="199"/>
      <c r="D696" s="199"/>
      <c r="E696" s="199" t="s">
        <v>678</v>
      </c>
      <c r="F696" s="199"/>
      <c r="G696" s="199"/>
      <c r="H696" s="69"/>
      <c r="I696" s="75"/>
    </row>
    <row r="697" spans="1:9">
      <c r="A697" s="75"/>
      <c r="B697" s="193" t="s">
        <v>6</v>
      </c>
      <c r="C697" s="74" t="s">
        <v>24</v>
      </c>
      <c r="D697" s="74"/>
      <c r="E697" s="74"/>
      <c r="F697" s="74"/>
      <c r="G697" s="74"/>
      <c r="H697" s="69"/>
      <c r="I697" s="75"/>
    </row>
    <row r="698" spans="1:9">
      <c r="A698" s="75"/>
      <c r="B698" s="196" t="s">
        <v>16</v>
      </c>
      <c r="C698" s="74" t="s">
        <v>17</v>
      </c>
      <c r="D698" s="74" t="s">
        <v>18</v>
      </c>
      <c r="E698" s="74" t="s">
        <v>19</v>
      </c>
      <c r="F698" s="74" t="s">
        <v>20</v>
      </c>
      <c r="G698" s="74" t="s">
        <v>21</v>
      </c>
      <c r="H698" s="69"/>
      <c r="I698" s="75"/>
    </row>
    <row r="699" spans="1:9">
      <c r="A699" s="75">
        <v>2</v>
      </c>
      <c r="B699" s="200" t="s">
        <v>90</v>
      </c>
      <c r="C699" s="199" t="s">
        <v>678</v>
      </c>
      <c r="D699" s="199"/>
      <c r="E699" s="199"/>
      <c r="F699" s="199"/>
      <c r="G699" s="199"/>
      <c r="H699" s="69"/>
      <c r="I699" s="75"/>
    </row>
    <row r="700" spans="1:9">
      <c r="A700" s="75"/>
      <c r="B700" s="193" t="s">
        <v>6</v>
      </c>
      <c r="C700" s="74" t="s">
        <v>30</v>
      </c>
      <c r="D700" s="74"/>
      <c r="E700" s="74"/>
      <c r="F700" s="74"/>
      <c r="G700" s="75"/>
      <c r="H700" s="69"/>
      <c r="I700" s="75"/>
    </row>
    <row r="701" spans="1:9">
      <c r="A701" s="75"/>
      <c r="B701" s="196" t="s">
        <v>8</v>
      </c>
      <c r="C701" s="74">
        <v>100</v>
      </c>
      <c r="D701" s="74">
        <v>200</v>
      </c>
      <c r="E701" s="74">
        <v>300</v>
      </c>
      <c r="F701" s="74" t="s">
        <v>31</v>
      </c>
      <c r="G701" s="75"/>
      <c r="H701" s="69"/>
      <c r="I701" s="75"/>
    </row>
    <row r="702" spans="1:9">
      <c r="A702" s="75">
        <v>3</v>
      </c>
      <c r="B702" s="200" t="s">
        <v>96</v>
      </c>
      <c r="C702" s="199" t="s">
        <v>682</v>
      </c>
      <c r="D702" s="199"/>
      <c r="E702" s="199"/>
      <c r="F702" s="199"/>
      <c r="G702" s="75"/>
      <c r="H702" s="69"/>
      <c r="I702" s="75"/>
    </row>
    <row r="703" spans="1:9">
      <c r="A703" s="75"/>
      <c r="B703" s="193" t="s">
        <v>6</v>
      </c>
      <c r="C703" s="74" t="s">
        <v>35</v>
      </c>
      <c r="D703" s="74"/>
      <c r="E703" s="74"/>
      <c r="F703" s="74"/>
      <c r="G703" s="75"/>
      <c r="H703" s="69"/>
      <c r="I703" s="75"/>
    </row>
    <row r="704" spans="1:9">
      <c r="A704" s="75"/>
      <c r="B704" s="196" t="s">
        <v>8</v>
      </c>
      <c r="C704" s="74">
        <v>100</v>
      </c>
      <c r="D704" s="74">
        <v>200</v>
      </c>
      <c r="E704" s="74">
        <v>300</v>
      </c>
      <c r="F704" s="74" t="s">
        <v>31</v>
      </c>
      <c r="G704" s="75"/>
      <c r="H704" s="69"/>
      <c r="I704" s="75"/>
    </row>
    <row r="705" spans="1:9">
      <c r="A705" s="75">
        <v>4</v>
      </c>
      <c r="B705" s="200" t="s">
        <v>586</v>
      </c>
      <c r="C705" s="199"/>
      <c r="D705" s="199" t="s">
        <v>680</v>
      </c>
      <c r="E705" s="199"/>
      <c r="F705" s="199"/>
      <c r="G705" s="75"/>
      <c r="H705" s="69"/>
      <c r="I705" s="75"/>
    </row>
    <row r="706" spans="1:9">
      <c r="A706" s="75"/>
      <c r="B706" s="95" t="s">
        <v>6</v>
      </c>
      <c r="C706" s="80" t="s">
        <v>7</v>
      </c>
      <c r="D706" s="80"/>
      <c r="E706" s="80"/>
      <c r="F706" s="75"/>
      <c r="G706" s="75"/>
      <c r="H706" s="69"/>
      <c r="I706" s="75"/>
    </row>
    <row r="707" spans="1:9">
      <c r="A707" s="75"/>
      <c r="B707" s="95"/>
      <c r="C707" s="80"/>
      <c r="D707" s="80"/>
      <c r="E707" s="80"/>
      <c r="F707" s="75"/>
      <c r="G707" s="75"/>
      <c r="H707" s="69"/>
      <c r="I707" s="75"/>
    </row>
    <row r="708" spans="1:9">
      <c r="A708" s="75"/>
      <c r="B708" s="96" t="s">
        <v>8</v>
      </c>
      <c r="C708" s="97" t="s">
        <v>9</v>
      </c>
      <c r="D708" s="97" t="s">
        <v>10</v>
      </c>
      <c r="E708" s="97" t="s">
        <v>11</v>
      </c>
      <c r="F708" s="75"/>
      <c r="G708" s="75"/>
      <c r="H708" s="69"/>
      <c r="I708" s="75"/>
    </row>
    <row r="709" spans="1:9">
      <c r="A709" s="75">
        <v>5</v>
      </c>
      <c r="B709" s="197" t="s">
        <v>91</v>
      </c>
      <c r="C709" s="87"/>
      <c r="D709" s="87" t="s">
        <v>1469</v>
      </c>
      <c r="E709" s="87"/>
      <c r="F709" s="75"/>
      <c r="G709" s="75"/>
      <c r="H709" s="69"/>
      <c r="I709" s="75"/>
    </row>
    <row r="710" spans="1:9">
      <c r="A710" s="75">
        <v>6</v>
      </c>
      <c r="B710" s="197" t="s">
        <v>80</v>
      </c>
      <c r="C710" s="87"/>
      <c r="D710" s="87" t="s">
        <v>1470</v>
      </c>
      <c r="E710" s="87"/>
      <c r="F710" s="75"/>
      <c r="G710" s="75"/>
      <c r="H710" s="69"/>
      <c r="I710" s="75"/>
    </row>
    <row r="711" spans="1:9">
      <c r="A711" s="75">
        <v>7</v>
      </c>
      <c r="B711" s="197" t="s">
        <v>586</v>
      </c>
      <c r="C711" s="87"/>
      <c r="D711" s="87" t="s">
        <v>1471</v>
      </c>
      <c r="E711" s="87"/>
      <c r="F711" s="75"/>
      <c r="G711" s="75"/>
      <c r="H711" s="69"/>
      <c r="I711" s="75"/>
    </row>
    <row r="712" spans="1:9">
      <c r="A712" s="75"/>
      <c r="B712" s="202" t="s">
        <v>40</v>
      </c>
      <c r="C712" s="198" t="s">
        <v>41</v>
      </c>
      <c r="D712" s="198"/>
      <c r="E712" s="198"/>
      <c r="F712" s="75"/>
      <c r="G712" s="75"/>
      <c r="H712" s="69"/>
      <c r="I712" s="75"/>
    </row>
    <row r="713" spans="1:9">
      <c r="A713" s="75"/>
      <c r="B713" s="202"/>
      <c r="C713" s="74" t="s">
        <v>42</v>
      </c>
      <c r="D713" s="74" t="s">
        <v>43</v>
      </c>
      <c r="E713" s="74" t="s">
        <v>44</v>
      </c>
      <c r="F713" s="75"/>
      <c r="G713" s="75"/>
      <c r="H713" s="69"/>
      <c r="I713" s="75"/>
    </row>
    <row r="714" spans="1:9">
      <c r="A714" s="75"/>
      <c r="B714" s="196"/>
      <c r="C714" s="203"/>
      <c r="D714" s="203"/>
      <c r="F714" s="75"/>
      <c r="G714" s="75"/>
      <c r="H714" s="69"/>
      <c r="I714" s="75"/>
    </row>
    <row r="715" spans="1:9">
      <c r="A715" s="75"/>
      <c r="B715" s="202" t="s">
        <v>40</v>
      </c>
      <c r="C715" s="198" t="s">
        <v>46</v>
      </c>
      <c r="D715" s="75"/>
      <c r="E715" s="75"/>
      <c r="F715" s="75"/>
      <c r="G715" s="75"/>
      <c r="H715" s="69"/>
      <c r="I715" s="75"/>
    </row>
    <row r="716" spans="1:9">
      <c r="A716" s="75"/>
      <c r="B716" s="202"/>
      <c r="C716" s="198" t="s">
        <v>47</v>
      </c>
      <c r="D716" s="75"/>
      <c r="E716" s="75"/>
      <c r="F716" s="75"/>
      <c r="G716" s="75"/>
      <c r="H716" s="69"/>
      <c r="I716" s="75"/>
    </row>
    <row r="717" spans="1:9">
      <c r="A717" s="75">
        <v>8</v>
      </c>
      <c r="B717" s="201" t="s">
        <v>48</v>
      </c>
      <c r="C717" s="203">
        <v>22.6</v>
      </c>
      <c r="D717" s="75"/>
      <c r="E717" s="75"/>
      <c r="F717" s="75"/>
      <c r="G717" s="75"/>
      <c r="H717" s="69"/>
      <c r="I717" s="75"/>
    </row>
    <row r="718" spans="1:9">
      <c r="A718" s="75"/>
      <c r="B718" s="193" t="s">
        <v>6</v>
      </c>
      <c r="C718" s="198" t="s">
        <v>49</v>
      </c>
      <c r="D718" s="198"/>
      <c r="E718" s="198"/>
      <c r="F718" s="75"/>
      <c r="G718" s="75"/>
      <c r="H718" s="69"/>
      <c r="I718" s="75"/>
    </row>
    <row r="719" spans="1:9">
      <c r="A719" s="75"/>
      <c r="B719" s="196" t="s">
        <v>50</v>
      </c>
      <c r="C719" s="198">
        <v>100</v>
      </c>
      <c r="D719" s="198">
        <v>200</v>
      </c>
      <c r="E719" s="198" t="s">
        <v>51</v>
      </c>
      <c r="F719" s="75"/>
      <c r="G719" s="75"/>
      <c r="H719" s="69"/>
      <c r="I719" s="75"/>
    </row>
    <row r="720" spans="1:9">
      <c r="A720" s="75">
        <v>9</v>
      </c>
      <c r="B720" s="200" t="s">
        <v>52</v>
      </c>
      <c r="C720" s="199"/>
      <c r="D720" s="199" t="s">
        <v>683</v>
      </c>
      <c r="E720" s="199" t="s">
        <v>680</v>
      </c>
      <c r="F720" s="75"/>
      <c r="G720" s="75"/>
      <c r="H720" s="69"/>
      <c r="I720" s="75"/>
    </row>
    <row r="721" ht="46.8" spans="1:9">
      <c r="A721" s="75" t="s">
        <v>1472</v>
      </c>
      <c r="B721" s="75"/>
      <c r="C721" s="75"/>
      <c r="D721" s="75"/>
      <c r="E721" s="75"/>
      <c r="F721" s="75"/>
      <c r="G721" s="75"/>
      <c r="H721" s="70" t="s">
        <v>1473</v>
      </c>
      <c r="I721" s="71" t="s">
        <v>4</v>
      </c>
    </row>
    <row r="722" ht="31.2" spans="1:9">
      <c r="A722" s="72" t="s">
        <v>5</v>
      </c>
      <c r="B722" s="193" t="s">
        <v>6</v>
      </c>
      <c r="C722" s="74" t="s">
        <v>15</v>
      </c>
      <c r="D722" s="74"/>
      <c r="E722" s="74"/>
      <c r="F722" s="74"/>
      <c r="G722" s="74"/>
      <c r="H722" s="69"/>
      <c r="I722" s="75"/>
    </row>
    <row r="723" spans="1:9">
      <c r="A723" s="75"/>
      <c r="B723" s="196" t="s">
        <v>16</v>
      </c>
      <c r="C723" s="74" t="s">
        <v>17</v>
      </c>
      <c r="D723" s="74" t="s">
        <v>18</v>
      </c>
      <c r="E723" s="74" t="s">
        <v>19</v>
      </c>
      <c r="F723" s="74" t="s">
        <v>20</v>
      </c>
      <c r="G723" s="74" t="s">
        <v>21</v>
      </c>
      <c r="H723" s="69"/>
      <c r="I723" s="75"/>
    </row>
    <row r="724" spans="1:9">
      <c r="A724" s="75">
        <v>1</v>
      </c>
      <c r="B724" s="208" t="s">
        <v>23</v>
      </c>
      <c r="C724" s="199"/>
      <c r="D724" s="199"/>
      <c r="E724" s="199" t="s">
        <v>680</v>
      </c>
      <c r="F724" s="199"/>
      <c r="G724" s="199"/>
      <c r="H724" s="69"/>
      <c r="I724" s="75"/>
    </row>
    <row r="725" spans="1:9">
      <c r="A725" s="75"/>
      <c r="B725" s="193" t="s">
        <v>6</v>
      </c>
      <c r="C725" s="74" t="s">
        <v>24</v>
      </c>
      <c r="D725" s="74"/>
      <c r="E725" s="74"/>
      <c r="F725" s="74"/>
      <c r="G725" s="74"/>
      <c r="H725" s="69"/>
      <c r="I725" s="75"/>
    </row>
    <row r="726" spans="1:9">
      <c r="A726" s="75"/>
      <c r="B726" s="196" t="s">
        <v>16</v>
      </c>
      <c r="C726" s="74" t="s">
        <v>17</v>
      </c>
      <c r="D726" s="74" t="s">
        <v>18</v>
      </c>
      <c r="E726" s="74" t="s">
        <v>19</v>
      </c>
      <c r="F726" s="74" t="s">
        <v>20</v>
      </c>
      <c r="G726" s="74" t="s">
        <v>21</v>
      </c>
      <c r="H726" s="69"/>
      <c r="I726" s="75"/>
    </row>
    <row r="727" spans="1:9">
      <c r="A727" s="75">
        <v>2</v>
      </c>
      <c r="B727" s="200" t="s">
        <v>28</v>
      </c>
      <c r="C727" s="199"/>
      <c r="D727" s="199"/>
      <c r="E727" s="199"/>
      <c r="F727" s="199"/>
      <c r="G727" s="199" t="s">
        <v>680</v>
      </c>
      <c r="H727" s="69"/>
      <c r="I727" s="75"/>
    </row>
    <row r="728" spans="1:9">
      <c r="A728" s="75"/>
      <c r="B728" s="95" t="s">
        <v>6</v>
      </c>
      <c r="C728" s="80" t="s">
        <v>7</v>
      </c>
      <c r="D728" s="80"/>
      <c r="E728" s="80"/>
      <c r="F728" s="75"/>
      <c r="G728" s="75"/>
      <c r="H728" s="69"/>
      <c r="I728" s="75"/>
    </row>
    <row r="729" spans="1:9">
      <c r="A729" s="75"/>
      <c r="B729" s="95"/>
      <c r="C729" s="80"/>
      <c r="D729" s="80"/>
      <c r="E729" s="80"/>
      <c r="F729" s="75"/>
      <c r="G729" s="75"/>
      <c r="H729" s="69"/>
      <c r="I729" s="75"/>
    </row>
    <row r="730" spans="1:9">
      <c r="A730" s="75"/>
      <c r="B730" s="96" t="s">
        <v>8</v>
      </c>
      <c r="C730" s="97" t="s">
        <v>9</v>
      </c>
      <c r="D730" s="97" t="s">
        <v>10</v>
      </c>
      <c r="E730" s="97" t="s">
        <v>11</v>
      </c>
      <c r="F730" s="75"/>
      <c r="G730" s="75"/>
      <c r="H730" s="69"/>
      <c r="I730" s="75"/>
    </row>
    <row r="731" spans="1:9">
      <c r="A731" s="75">
        <v>3</v>
      </c>
      <c r="B731" s="197" t="s">
        <v>97</v>
      </c>
      <c r="C731" s="87" t="s">
        <v>764</v>
      </c>
      <c r="D731" s="87"/>
      <c r="E731" s="87"/>
      <c r="F731" s="75"/>
      <c r="G731" s="75"/>
      <c r="H731" s="69"/>
      <c r="I731" s="75"/>
    </row>
    <row r="732" spans="1:9">
      <c r="A732" s="75"/>
      <c r="B732" s="202" t="s">
        <v>40</v>
      </c>
      <c r="C732" s="198" t="s">
        <v>46</v>
      </c>
      <c r="D732" s="75"/>
      <c r="E732" s="75"/>
      <c r="F732" s="75"/>
      <c r="G732" s="75"/>
      <c r="H732" s="69"/>
      <c r="I732" s="75"/>
    </row>
    <row r="733" spans="1:9">
      <c r="A733" s="75"/>
      <c r="B733" s="202"/>
      <c r="C733" s="198" t="s">
        <v>47</v>
      </c>
      <c r="D733" s="75"/>
      <c r="E733" s="75"/>
      <c r="F733" s="75"/>
      <c r="G733" s="75"/>
      <c r="H733" s="69"/>
      <c r="I733" s="75"/>
    </row>
    <row r="734" spans="1:9">
      <c r="A734" s="75">
        <v>4</v>
      </c>
      <c r="B734" s="201" t="s">
        <v>143</v>
      </c>
      <c r="C734" s="203" t="s">
        <v>1469</v>
      </c>
      <c r="D734" s="75"/>
      <c r="E734" s="75"/>
      <c r="F734" s="75"/>
      <c r="G734" s="75"/>
      <c r="H734" s="69"/>
      <c r="I734" s="75"/>
    </row>
    <row r="735" spans="1:9">
      <c r="A735" s="75">
        <v>5</v>
      </c>
      <c r="B735" s="201" t="s">
        <v>48</v>
      </c>
      <c r="C735" s="203" t="s">
        <v>1474</v>
      </c>
      <c r="D735" s="75"/>
      <c r="E735" s="75"/>
      <c r="F735" s="75"/>
      <c r="G735" s="75"/>
      <c r="H735" s="69"/>
      <c r="I735" s="75"/>
    </row>
    <row r="736" ht="46.8" spans="1:9">
      <c r="A736" s="75" t="s">
        <v>1475</v>
      </c>
      <c r="B736" s="75"/>
      <c r="C736" s="75"/>
      <c r="D736" s="75"/>
      <c r="E736" s="75"/>
      <c r="F736" s="75"/>
      <c r="G736" s="75"/>
      <c r="H736" s="70" t="s">
        <v>1476</v>
      </c>
      <c r="I736" s="71" t="s">
        <v>4</v>
      </c>
    </row>
    <row r="737" ht="31.2" spans="1:9">
      <c r="A737" s="72" t="s">
        <v>5</v>
      </c>
      <c r="B737" s="202" t="s">
        <v>40</v>
      </c>
      <c r="C737" s="198" t="s">
        <v>46</v>
      </c>
      <c r="D737" s="75"/>
      <c r="E737" s="75"/>
      <c r="F737" s="75"/>
      <c r="G737" s="75"/>
      <c r="H737" s="69"/>
      <c r="I737" s="75"/>
    </row>
    <row r="738" spans="1:9">
      <c r="A738" s="75"/>
      <c r="B738" s="202"/>
      <c r="C738" s="198" t="s">
        <v>47</v>
      </c>
      <c r="D738" s="75"/>
      <c r="E738" s="75"/>
      <c r="F738" s="75"/>
      <c r="G738" s="75"/>
      <c r="H738" s="69"/>
      <c r="I738" s="75"/>
    </row>
    <row r="739" spans="1:9">
      <c r="A739" s="75">
        <v>1</v>
      </c>
      <c r="B739" s="201" t="s">
        <v>48</v>
      </c>
      <c r="C739" s="203">
        <v>68.9</v>
      </c>
      <c r="D739" s="75"/>
      <c r="E739" s="75"/>
      <c r="F739" s="75"/>
      <c r="G739" s="75"/>
      <c r="H739" s="69"/>
      <c r="I739" s="75"/>
    </row>
    <row r="740" spans="1:9">
      <c r="A740" s="75"/>
      <c r="B740" s="193" t="s">
        <v>6</v>
      </c>
      <c r="C740" s="198" t="s">
        <v>49</v>
      </c>
      <c r="D740" s="198"/>
      <c r="E740" s="198"/>
      <c r="F740" s="75"/>
      <c r="G740" s="75"/>
      <c r="H740" s="69"/>
      <c r="I740" s="75"/>
    </row>
    <row r="741" spans="1:9">
      <c r="A741" s="75"/>
      <c r="B741" s="196" t="s">
        <v>50</v>
      </c>
      <c r="C741" s="198">
        <v>100</v>
      </c>
      <c r="D741" s="198">
        <v>200</v>
      </c>
      <c r="E741" s="198" t="s">
        <v>51</v>
      </c>
      <c r="F741" s="75"/>
      <c r="G741" s="75"/>
      <c r="H741" s="69"/>
      <c r="I741" s="75"/>
    </row>
    <row r="742" spans="1:9">
      <c r="A742" s="75">
        <v>2</v>
      </c>
      <c r="B742" s="200" t="s">
        <v>55</v>
      </c>
      <c r="C742" s="199">
        <v>0</v>
      </c>
      <c r="D742" s="199">
        <v>8</v>
      </c>
      <c r="E742" s="199"/>
      <c r="F742" s="75"/>
      <c r="G742" s="75"/>
      <c r="H742" s="69"/>
      <c r="I742" s="75"/>
    </row>
    <row r="743" ht="46.8" spans="1:9">
      <c r="A743" s="75" t="s">
        <v>1477</v>
      </c>
      <c r="B743" s="75"/>
      <c r="C743" s="75"/>
      <c r="D743" s="75"/>
      <c r="E743" s="75"/>
      <c r="F743" s="75"/>
      <c r="G743" s="75"/>
      <c r="H743" s="70" t="s">
        <v>1478</v>
      </c>
      <c r="I743" s="71" t="s">
        <v>4</v>
      </c>
    </row>
    <row r="744" ht="31.2" spans="1:9">
      <c r="A744" s="72" t="s">
        <v>5</v>
      </c>
      <c r="B744" s="95" t="s">
        <v>6</v>
      </c>
      <c r="C744" s="80" t="s">
        <v>7</v>
      </c>
      <c r="D744" s="80"/>
      <c r="E744" s="80"/>
      <c r="F744" s="75"/>
      <c r="G744" s="75"/>
      <c r="H744" s="69"/>
      <c r="I744" s="75"/>
    </row>
    <row r="745" spans="1:9">
      <c r="A745" s="75"/>
      <c r="B745" s="95"/>
      <c r="C745" s="80"/>
      <c r="D745" s="80"/>
      <c r="E745" s="80"/>
      <c r="F745" s="75"/>
      <c r="G745" s="75"/>
      <c r="H745" s="69"/>
      <c r="I745" s="75"/>
    </row>
    <row r="746" spans="1:9">
      <c r="A746" s="75"/>
      <c r="B746" s="96" t="s">
        <v>8</v>
      </c>
      <c r="C746" s="97" t="s">
        <v>9</v>
      </c>
      <c r="D746" s="97" t="s">
        <v>10</v>
      </c>
      <c r="E746" s="97" t="s">
        <v>11</v>
      </c>
      <c r="F746" s="75"/>
      <c r="G746" s="75"/>
      <c r="H746" s="69"/>
      <c r="I746" s="75"/>
    </row>
    <row r="747" spans="1:9">
      <c r="A747" s="75">
        <v>1</v>
      </c>
      <c r="B747" s="197" t="s">
        <v>91</v>
      </c>
      <c r="C747" s="87">
        <v>62.1</v>
      </c>
      <c r="D747" s="87"/>
      <c r="E747" s="87"/>
      <c r="F747" s="75"/>
      <c r="G747" s="75"/>
      <c r="H747" s="69"/>
      <c r="I747" s="75"/>
    </row>
    <row r="748" spans="1:9">
      <c r="A748" s="75">
        <v>2</v>
      </c>
      <c r="B748" s="197" t="s">
        <v>97</v>
      </c>
      <c r="C748" s="87">
        <v>97.5</v>
      </c>
      <c r="D748" s="87"/>
      <c r="E748" s="87"/>
      <c r="F748" s="75"/>
      <c r="G748" s="75"/>
      <c r="H748" s="69"/>
      <c r="I748" s="75"/>
    </row>
    <row r="749" spans="1:9">
      <c r="A749" s="75"/>
      <c r="B749" s="193" t="s">
        <v>6</v>
      </c>
      <c r="C749" s="198" t="s">
        <v>49</v>
      </c>
      <c r="D749" s="198"/>
      <c r="E749" s="198"/>
      <c r="F749" s="75"/>
      <c r="G749" s="75"/>
      <c r="H749" s="69"/>
      <c r="I749" s="75"/>
    </row>
    <row r="750" spans="1:9">
      <c r="A750" s="75"/>
      <c r="B750" s="196" t="s">
        <v>50</v>
      </c>
      <c r="C750" s="198">
        <v>100</v>
      </c>
      <c r="D750" s="198">
        <v>200</v>
      </c>
      <c r="E750" s="198" t="s">
        <v>51</v>
      </c>
      <c r="F750" s="75"/>
      <c r="G750" s="75"/>
      <c r="H750" s="69"/>
      <c r="I750" s="75"/>
    </row>
    <row r="751" spans="1:9">
      <c r="A751" s="75">
        <v>3</v>
      </c>
      <c r="B751" s="200" t="s">
        <v>84</v>
      </c>
      <c r="C751" s="199">
        <v>0</v>
      </c>
      <c r="D751" s="199">
        <v>10</v>
      </c>
      <c r="E751" s="199"/>
      <c r="F751" s="75"/>
      <c r="G751" s="75"/>
      <c r="H751" s="69"/>
      <c r="I751" s="75"/>
    </row>
    <row r="752" ht="31.2" spans="1:9">
      <c r="A752" s="75" t="s">
        <v>1479</v>
      </c>
      <c r="B752" s="75"/>
      <c r="C752" s="75"/>
      <c r="D752" s="75"/>
      <c r="E752" s="75"/>
      <c r="F752" s="75"/>
      <c r="G752" s="75"/>
      <c r="H752" s="70" t="s">
        <v>1480</v>
      </c>
      <c r="I752" s="71" t="s">
        <v>4</v>
      </c>
    </row>
    <row r="753" spans="1:9">
      <c r="A753" s="250" t="s">
        <v>5</v>
      </c>
      <c r="B753" s="95" t="s">
        <v>6</v>
      </c>
      <c r="C753" s="80" t="s">
        <v>7</v>
      </c>
      <c r="D753" s="80"/>
      <c r="E753" s="80"/>
      <c r="F753" s="75"/>
      <c r="G753" s="75"/>
      <c r="H753" s="69"/>
      <c r="I753" s="75"/>
    </row>
    <row r="754" spans="1:9">
      <c r="A754" s="75"/>
      <c r="B754" s="95"/>
      <c r="C754" s="80"/>
      <c r="D754" s="80"/>
      <c r="E754" s="80"/>
      <c r="F754" s="75"/>
      <c r="G754" s="75"/>
      <c r="H754" s="69"/>
      <c r="I754" s="75"/>
    </row>
    <row r="755" spans="1:9">
      <c r="A755" s="75"/>
      <c r="B755" s="96" t="s">
        <v>8</v>
      </c>
      <c r="C755" s="97" t="s">
        <v>9</v>
      </c>
      <c r="D755" s="97" t="s">
        <v>10</v>
      </c>
      <c r="E755" s="97" t="s">
        <v>11</v>
      </c>
      <c r="F755" s="75"/>
      <c r="G755" s="75"/>
      <c r="H755" s="69"/>
      <c r="I755" s="75"/>
    </row>
    <row r="756" spans="1:9">
      <c r="A756" s="75">
        <v>1</v>
      </c>
      <c r="B756" s="197" t="s">
        <v>38</v>
      </c>
      <c r="C756" s="87" t="s">
        <v>1203</v>
      </c>
      <c r="D756" s="87" t="s">
        <v>787</v>
      </c>
      <c r="E756" s="87" t="s">
        <v>787</v>
      </c>
      <c r="F756" s="75"/>
      <c r="G756" s="75"/>
      <c r="H756" s="69"/>
      <c r="I756" s="75"/>
    </row>
    <row r="757" ht="31.2" spans="1:9">
      <c r="A757" s="75" t="s">
        <v>1481</v>
      </c>
      <c r="B757" s="75"/>
      <c r="C757" s="75"/>
      <c r="D757" s="75"/>
      <c r="E757" s="75"/>
      <c r="F757" s="75"/>
      <c r="G757" s="75"/>
      <c r="H757" s="70" t="s">
        <v>1482</v>
      </c>
      <c r="I757" s="71" t="s">
        <v>4</v>
      </c>
    </row>
    <row r="758" spans="1:9">
      <c r="A758" s="250" t="s">
        <v>5</v>
      </c>
      <c r="B758" s="95" t="s">
        <v>6</v>
      </c>
      <c r="C758" s="80" t="s">
        <v>7</v>
      </c>
      <c r="D758" s="80"/>
      <c r="E758" s="80"/>
      <c r="F758" s="75"/>
      <c r="G758" s="75"/>
      <c r="H758" s="69"/>
      <c r="I758" s="75"/>
    </row>
    <row r="759" spans="1:9">
      <c r="A759" s="75"/>
      <c r="B759" s="95"/>
      <c r="C759" s="80"/>
      <c r="D759" s="80"/>
      <c r="E759" s="80"/>
      <c r="F759" s="75"/>
      <c r="G759" s="75"/>
      <c r="H759" s="69"/>
      <c r="I759" s="75"/>
    </row>
    <row r="760" spans="1:9">
      <c r="A760" s="75"/>
      <c r="B760" s="96" t="s">
        <v>8</v>
      </c>
      <c r="C760" s="97" t="s">
        <v>9</v>
      </c>
      <c r="D760" s="97" t="s">
        <v>10</v>
      </c>
      <c r="E760" s="97" t="s">
        <v>11</v>
      </c>
      <c r="F760" s="75"/>
      <c r="G760" s="75"/>
      <c r="H760" s="69"/>
      <c r="I760" s="75"/>
    </row>
    <row r="761" spans="1:9">
      <c r="A761" s="75">
        <v>1</v>
      </c>
      <c r="B761" s="197" t="s">
        <v>38</v>
      </c>
      <c r="C761" s="87">
        <v>203.1</v>
      </c>
      <c r="D761" s="87"/>
      <c r="E761" s="87"/>
      <c r="F761" s="75"/>
      <c r="G761" s="75"/>
      <c r="H761" s="69"/>
      <c r="I761" s="75"/>
    </row>
    <row r="762" spans="1:9">
      <c r="A762" s="75">
        <v>2</v>
      </c>
      <c r="B762" s="197" t="s">
        <v>91</v>
      </c>
      <c r="C762" s="87">
        <v>69.6</v>
      </c>
      <c r="D762" s="87"/>
      <c r="E762" s="87"/>
      <c r="F762" s="75"/>
      <c r="G762" s="75"/>
      <c r="H762" s="69"/>
      <c r="I762" s="75"/>
    </row>
    <row r="763" ht="46.8" spans="1:9">
      <c r="A763" s="75" t="s">
        <v>1483</v>
      </c>
      <c r="B763" s="75"/>
      <c r="C763" s="75"/>
      <c r="D763" s="75"/>
      <c r="E763" s="75"/>
      <c r="F763" s="75"/>
      <c r="G763" s="75"/>
      <c r="H763" s="70" t="s">
        <v>1484</v>
      </c>
      <c r="I763" s="71" t="s">
        <v>4</v>
      </c>
    </row>
    <row r="764" ht="31.2" spans="1:9">
      <c r="A764" s="72" t="s">
        <v>5</v>
      </c>
      <c r="B764" s="193" t="s">
        <v>6</v>
      </c>
      <c r="C764" s="74" t="s">
        <v>15</v>
      </c>
      <c r="D764" s="74"/>
      <c r="E764" s="74"/>
      <c r="F764" s="74"/>
      <c r="G764" s="74"/>
      <c r="H764" s="69"/>
      <c r="I764" s="75"/>
    </row>
    <row r="765" spans="1:9">
      <c r="A765" s="75"/>
      <c r="B765" s="196" t="s">
        <v>16</v>
      </c>
      <c r="C765" s="74" t="s">
        <v>17</v>
      </c>
      <c r="D765" s="74" t="s">
        <v>18</v>
      </c>
      <c r="E765" s="74" t="s">
        <v>19</v>
      </c>
      <c r="F765" s="74" t="s">
        <v>20</v>
      </c>
      <c r="G765" s="74" t="s">
        <v>21</v>
      </c>
      <c r="H765" s="69"/>
      <c r="I765" s="75"/>
    </row>
    <row r="766" spans="1:9">
      <c r="A766" s="75">
        <v>1</v>
      </c>
      <c r="B766" s="208" t="s">
        <v>89</v>
      </c>
      <c r="C766" s="199"/>
      <c r="D766" s="199">
        <v>3</v>
      </c>
      <c r="E766" s="199">
        <v>10</v>
      </c>
      <c r="F766" s="199">
        <v>9</v>
      </c>
      <c r="G766" s="199">
        <v>3</v>
      </c>
      <c r="H766" s="69"/>
      <c r="I766" s="75"/>
    </row>
    <row r="767" spans="1:9">
      <c r="A767" s="75">
        <v>2</v>
      </c>
      <c r="B767" s="208" t="s">
        <v>58</v>
      </c>
      <c r="C767" s="199"/>
      <c r="D767" s="199">
        <v>7</v>
      </c>
      <c r="E767" s="199">
        <v>7</v>
      </c>
      <c r="F767" s="199"/>
      <c r="G767" s="199"/>
      <c r="H767" s="69"/>
      <c r="I767" s="75"/>
    </row>
    <row r="768" ht="30" customHeight="1" spans="1:9">
      <c r="A768" s="75">
        <v>3</v>
      </c>
      <c r="B768" s="208" t="s">
        <v>495</v>
      </c>
      <c r="C768" s="199"/>
      <c r="D768" s="199">
        <v>2</v>
      </c>
      <c r="E768" s="199">
        <v>3</v>
      </c>
      <c r="F768" s="199"/>
      <c r="G768" s="199"/>
      <c r="H768" s="69"/>
      <c r="I768" s="75"/>
    </row>
    <row r="769" spans="1:9">
      <c r="A769" s="75"/>
      <c r="B769" s="193" t="s">
        <v>6</v>
      </c>
      <c r="C769" s="74" t="s">
        <v>24</v>
      </c>
      <c r="D769" s="74"/>
      <c r="E769" s="74"/>
      <c r="F769" s="74"/>
      <c r="G769" s="74"/>
      <c r="H769" s="69"/>
      <c r="I769" s="75"/>
    </row>
    <row r="770" spans="1:9">
      <c r="A770" s="75"/>
      <c r="B770" s="196" t="s">
        <v>16</v>
      </c>
      <c r="C770" s="74" t="s">
        <v>17</v>
      </c>
      <c r="D770" s="74" t="s">
        <v>18</v>
      </c>
      <c r="E770" s="74" t="s">
        <v>19</v>
      </c>
      <c r="F770" s="74" t="s">
        <v>20</v>
      </c>
      <c r="G770" s="74" t="s">
        <v>21</v>
      </c>
      <c r="H770" s="69"/>
      <c r="I770" s="75"/>
    </row>
    <row r="771" spans="1:9">
      <c r="A771" s="75">
        <v>4</v>
      </c>
      <c r="B771" s="200" t="s">
        <v>124</v>
      </c>
      <c r="C771" s="199"/>
      <c r="D771" s="199">
        <v>18</v>
      </c>
      <c r="E771" s="199">
        <v>8</v>
      </c>
      <c r="F771" s="199">
        <v>2</v>
      </c>
      <c r="G771" s="199"/>
      <c r="H771" s="69"/>
      <c r="I771" s="75"/>
    </row>
    <row r="772" spans="1:9">
      <c r="A772" s="75">
        <v>5</v>
      </c>
      <c r="B772" s="200" t="s">
        <v>187</v>
      </c>
      <c r="C772" s="199"/>
      <c r="D772" s="199">
        <v>5</v>
      </c>
      <c r="E772" s="199">
        <v>5</v>
      </c>
      <c r="F772" s="199"/>
      <c r="G772" s="199"/>
      <c r="H772" s="69"/>
      <c r="I772" s="75"/>
    </row>
    <row r="773" spans="1:9">
      <c r="A773" s="75">
        <v>6</v>
      </c>
      <c r="B773" s="200" t="s">
        <v>26</v>
      </c>
      <c r="C773" s="199"/>
      <c r="D773" s="199">
        <v>15</v>
      </c>
      <c r="E773" s="199">
        <v>10</v>
      </c>
      <c r="F773" s="199">
        <v>6</v>
      </c>
      <c r="G773" s="199">
        <v>3</v>
      </c>
      <c r="H773" s="69"/>
      <c r="I773" s="75"/>
    </row>
    <row r="774" spans="1:9">
      <c r="A774" s="75">
        <v>7</v>
      </c>
      <c r="B774" s="200" t="s">
        <v>108</v>
      </c>
      <c r="C774" s="199"/>
      <c r="D774" s="199">
        <v>3</v>
      </c>
      <c r="E774" s="199">
        <v>6</v>
      </c>
      <c r="F774" s="199"/>
      <c r="G774" s="199"/>
      <c r="H774" s="69"/>
      <c r="I774" s="75"/>
    </row>
    <row r="775" spans="1:9">
      <c r="A775" s="75">
        <v>8</v>
      </c>
      <c r="B775" s="200" t="s">
        <v>211</v>
      </c>
      <c r="C775" s="199"/>
      <c r="D775" s="199">
        <v>1</v>
      </c>
      <c r="E775" s="199">
        <v>2</v>
      </c>
      <c r="F775" s="199">
        <v>3</v>
      </c>
      <c r="G775" s="199"/>
      <c r="H775" s="69"/>
      <c r="I775" s="75"/>
    </row>
    <row r="776" spans="1:9">
      <c r="A776" s="75">
        <v>9</v>
      </c>
      <c r="B776" s="200" t="s">
        <v>28</v>
      </c>
      <c r="C776" s="199"/>
      <c r="D776" s="199"/>
      <c r="E776" s="199"/>
      <c r="F776" s="199">
        <v>7</v>
      </c>
      <c r="G776" s="199">
        <v>1</v>
      </c>
      <c r="H776" s="69"/>
      <c r="I776" s="75"/>
    </row>
    <row r="777" spans="1:9">
      <c r="A777" s="75">
        <v>10</v>
      </c>
      <c r="B777" s="200" t="s">
        <v>141</v>
      </c>
      <c r="C777" s="199">
        <v>2</v>
      </c>
      <c r="D777" s="199"/>
      <c r="E777" s="199"/>
      <c r="F777" s="199"/>
      <c r="G777" s="199"/>
      <c r="H777" s="69"/>
      <c r="I777" s="75"/>
    </row>
    <row r="778" spans="1:9">
      <c r="A778" s="75">
        <v>11</v>
      </c>
      <c r="B778" s="200" t="s">
        <v>102</v>
      </c>
      <c r="C778" s="199"/>
      <c r="D778" s="199"/>
      <c r="E778" s="199">
        <v>2</v>
      </c>
      <c r="F778" s="199"/>
      <c r="G778" s="199"/>
      <c r="H778" s="69"/>
      <c r="I778" s="75"/>
    </row>
    <row r="779" spans="1:9">
      <c r="A779" s="75">
        <v>12</v>
      </c>
      <c r="B779" s="200" t="s">
        <v>62</v>
      </c>
      <c r="C779" s="199"/>
      <c r="D779" s="199"/>
      <c r="E779" s="199"/>
      <c r="F779" s="199"/>
      <c r="G779" s="199">
        <v>2</v>
      </c>
      <c r="H779" s="69"/>
      <c r="I779" s="75"/>
    </row>
    <row r="780" spans="1:9">
      <c r="A780" s="75">
        <v>13</v>
      </c>
      <c r="B780" s="200" t="s">
        <v>1485</v>
      </c>
      <c r="C780" s="199"/>
      <c r="D780" s="199">
        <v>1</v>
      </c>
      <c r="E780" s="199">
        <v>1</v>
      </c>
      <c r="F780" s="199"/>
      <c r="G780" s="199"/>
      <c r="H780" s="69"/>
      <c r="I780" s="75"/>
    </row>
    <row r="781" spans="1:9">
      <c r="A781" s="75">
        <v>14</v>
      </c>
      <c r="B781" s="200" t="s">
        <v>1486</v>
      </c>
      <c r="C781" s="199"/>
      <c r="D781" s="199"/>
      <c r="E781" s="199">
        <v>2</v>
      </c>
      <c r="F781" s="199"/>
      <c r="G781" s="199"/>
      <c r="H781" s="69"/>
      <c r="I781" s="75"/>
    </row>
    <row r="782" spans="1:9">
      <c r="A782" s="75">
        <v>15</v>
      </c>
      <c r="B782" s="200" t="s">
        <v>561</v>
      </c>
      <c r="C782" s="199"/>
      <c r="D782" s="199"/>
      <c r="E782" s="199">
        <v>1</v>
      </c>
      <c r="F782" s="199"/>
      <c r="G782" s="199"/>
      <c r="H782" s="69"/>
      <c r="I782" s="75"/>
    </row>
    <row r="783" spans="1:9">
      <c r="A783" s="75"/>
      <c r="B783" s="193" t="s">
        <v>6</v>
      </c>
      <c r="C783" s="74" t="s">
        <v>30</v>
      </c>
      <c r="D783" s="74"/>
      <c r="E783" s="74"/>
      <c r="F783" s="74"/>
      <c r="G783" s="75"/>
      <c r="H783" s="69"/>
      <c r="I783" s="75"/>
    </row>
    <row r="784" spans="1:9">
      <c r="A784" s="75">
        <v>16</v>
      </c>
      <c r="B784" s="196" t="s">
        <v>8</v>
      </c>
      <c r="C784" s="74">
        <v>100</v>
      </c>
      <c r="D784" s="74">
        <v>200</v>
      </c>
      <c r="E784" s="74">
        <v>300</v>
      </c>
      <c r="F784" s="74" t="s">
        <v>31</v>
      </c>
      <c r="G784" s="75"/>
      <c r="H784" s="69"/>
      <c r="I784" s="75"/>
    </row>
    <row r="785" spans="1:9">
      <c r="A785" s="75">
        <v>17</v>
      </c>
      <c r="B785" s="200" t="s">
        <v>32</v>
      </c>
      <c r="C785" s="199"/>
      <c r="D785" s="199"/>
      <c r="E785" s="199">
        <v>10</v>
      </c>
      <c r="F785" s="199"/>
      <c r="G785" s="75"/>
      <c r="H785" s="69"/>
      <c r="I785" s="75"/>
    </row>
    <row r="786" spans="1:9">
      <c r="A786" s="75"/>
      <c r="B786" s="193" t="s">
        <v>6</v>
      </c>
      <c r="C786" s="74" t="s">
        <v>35</v>
      </c>
      <c r="D786" s="74"/>
      <c r="E786" s="74"/>
      <c r="F786" s="74"/>
      <c r="G786" s="75"/>
      <c r="H786" s="69"/>
      <c r="I786" s="75"/>
    </row>
    <row r="787" spans="1:9">
      <c r="A787" s="75"/>
      <c r="B787" s="196" t="s">
        <v>8</v>
      </c>
      <c r="C787" s="74">
        <v>100</v>
      </c>
      <c r="D787" s="74">
        <v>200</v>
      </c>
      <c r="E787" s="74">
        <v>300</v>
      </c>
      <c r="F787" s="74" t="s">
        <v>31</v>
      </c>
      <c r="G787" s="75"/>
      <c r="H787" s="69"/>
      <c r="I787" s="75"/>
    </row>
    <row r="788" spans="1:9">
      <c r="A788" s="75">
        <v>18</v>
      </c>
      <c r="B788" s="200" t="s">
        <v>61</v>
      </c>
      <c r="C788" s="199"/>
      <c r="D788" s="199"/>
      <c r="E788" s="199"/>
      <c r="F788" s="199">
        <v>5</v>
      </c>
      <c r="G788" s="75"/>
      <c r="H788" s="69"/>
      <c r="I788" s="75"/>
    </row>
    <row r="789" spans="1:9">
      <c r="A789" s="75"/>
      <c r="B789" s="95" t="s">
        <v>6</v>
      </c>
      <c r="C789" s="80" t="s">
        <v>7</v>
      </c>
      <c r="D789" s="80"/>
      <c r="E789" s="80"/>
      <c r="F789" s="75"/>
      <c r="G789" s="75"/>
      <c r="H789" s="69"/>
      <c r="I789" s="75"/>
    </row>
    <row r="790" spans="1:9">
      <c r="A790" s="75"/>
      <c r="B790" s="95"/>
      <c r="C790" s="80"/>
      <c r="D790" s="80"/>
      <c r="E790" s="80"/>
      <c r="F790" s="75"/>
      <c r="G790" s="75"/>
      <c r="H790" s="69"/>
      <c r="I790" s="75"/>
    </row>
    <row r="791" spans="1:9">
      <c r="A791" s="75"/>
      <c r="B791" s="96" t="s">
        <v>8</v>
      </c>
      <c r="C791" s="97" t="s">
        <v>9</v>
      </c>
      <c r="D791" s="97" t="s">
        <v>10</v>
      </c>
      <c r="E791" s="97" t="s">
        <v>11</v>
      </c>
      <c r="F791" s="75"/>
      <c r="G791" s="75"/>
      <c r="H791" s="69"/>
      <c r="I791" s="75"/>
    </row>
    <row r="792" spans="1:9">
      <c r="A792" s="75">
        <v>19</v>
      </c>
      <c r="B792" s="197" t="s">
        <v>286</v>
      </c>
      <c r="C792" s="87">
        <v>759.1</v>
      </c>
      <c r="D792" s="87"/>
      <c r="E792" s="97"/>
      <c r="F792" s="75"/>
      <c r="G792" s="75"/>
      <c r="H792" s="69"/>
      <c r="I792" s="75"/>
    </row>
    <row r="793" spans="1:9">
      <c r="A793" s="75">
        <v>20</v>
      </c>
      <c r="B793" s="197" t="s">
        <v>97</v>
      </c>
      <c r="C793" s="87">
        <v>126.5</v>
      </c>
      <c r="D793" s="87"/>
      <c r="E793" s="97"/>
      <c r="F793" s="75"/>
      <c r="G793" s="75"/>
      <c r="H793" s="69"/>
      <c r="I793" s="75"/>
    </row>
    <row r="794" spans="1:9">
      <c r="A794" s="75">
        <v>21</v>
      </c>
      <c r="B794" s="197" t="s">
        <v>397</v>
      </c>
      <c r="C794" s="87">
        <v>159.1</v>
      </c>
      <c r="D794" s="87"/>
      <c r="E794" s="97"/>
      <c r="F794" s="75"/>
      <c r="G794" s="75"/>
      <c r="H794" s="69"/>
      <c r="I794" s="75"/>
    </row>
    <row r="795" spans="1:9">
      <c r="A795" s="75">
        <v>22</v>
      </c>
      <c r="B795" s="197" t="s">
        <v>343</v>
      </c>
      <c r="C795" s="87">
        <v>82.5</v>
      </c>
      <c r="D795" s="87"/>
      <c r="E795" s="97"/>
      <c r="F795" s="75"/>
      <c r="G795" s="75"/>
      <c r="H795" s="69"/>
      <c r="I795" s="75"/>
    </row>
    <row r="796" spans="1:9">
      <c r="A796" s="75">
        <v>23</v>
      </c>
      <c r="B796" s="197" t="s">
        <v>177</v>
      </c>
      <c r="C796" s="87">
        <v>56.3</v>
      </c>
      <c r="D796" s="87"/>
      <c r="E796" s="97"/>
      <c r="F796" s="75"/>
      <c r="G796" s="75"/>
      <c r="H796" s="69"/>
      <c r="I796" s="75"/>
    </row>
    <row r="797" spans="1:9">
      <c r="A797" s="75">
        <v>24</v>
      </c>
      <c r="B797" s="197" t="s">
        <v>1487</v>
      </c>
      <c r="C797" s="87">
        <v>115.1</v>
      </c>
      <c r="D797" s="87"/>
      <c r="E797" s="97"/>
      <c r="F797" s="75"/>
      <c r="G797" s="75"/>
      <c r="H797" s="69"/>
      <c r="I797" s="75"/>
    </row>
    <row r="798" spans="1:9">
      <c r="A798" s="75">
        <v>25</v>
      </c>
      <c r="B798" s="197" t="s">
        <v>229</v>
      </c>
      <c r="C798" s="87">
        <v>150.3</v>
      </c>
      <c r="D798" s="87"/>
      <c r="E798" s="97"/>
      <c r="F798" s="75"/>
      <c r="G798" s="75"/>
      <c r="H798" s="69"/>
      <c r="I798" s="75"/>
    </row>
    <row r="799" spans="1:9">
      <c r="A799" s="75">
        <v>26</v>
      </c>
      <c r="B799" s="197" t="s">
        <v>128</v>
      </c>
      <c r="C799" s="87">
        <v>43.9</v>
      </c>
      <c r="D799" s="87"/>
      <c r="E799" s="97"/>
      <c r="F799" s="75"/>
      <c r="G799" s="75"/>
      <c r="H799" s="69"/>
      <c r="I799" s="75"/>
    </row>
    <row r="800" spans="1:9">
      <c r="A800" s="75"/>
      <c r="B800" s="202" t="s">
        <v>40</v>
      </c>
      <c r="C800" s="198" t="s">
        <v>41</v>
      </c>
      <c r="D800" s="198"/>
      <c r="E800" s="198"/>
      <c r="F800" s="75"/>
      <c r="G800" s="75"/>
      <c r="H800" s="69"/>
      <c r="I800" s="75"/>
    </row>
    <row r="801" spans="1:9">
      <c r="A801" s="75"/>
      <c r="B801" s="202"/>
      <c r="C801" s="74" t="s">
        <v>42</v>
      </c>
      <c r="D801" s="74" t="s">
        <v>43</v>
      </c>
      <c r="E801" s="74" t="s">
        <v>44</v>
      </c>
      <c r="F801" s="75"/>
      <c r="G801" s="75"/>
      <c r="H801" s="69"/>
      <c r="I801" s="75"/>
    </row>
    <row r="802" spans="1:9">
      <c r="A802" s="75">
        <v>27</v>
      </c>
      <c r="B802" s="196" t="s">
        <v>191</v>
      </c>
      <c r="C802" s="203">
        <v>422</v>
      </c>
      <c r="D802" s="203"/>
      <c r="E802" s="203"/>
      <c r="F802" s="75"/>
      <c r="G802" s="75"/>
      <c r="H802" s="69"/>
      <c r="I802" s="75"/>
    </row>
    <row r="803" spans="1:9">
      <c r="A803" s="75"/>
      <c r="B803" s="202" t="s">
        <v>40</v>
      </c>
      <c r="C803" s="198" t="s">
        <v>46</v>
      </c>
      <c r="D803" s="75"/>
      <c r="E803" s="75"/>
      <c r="F803" s="75"/>
      <c r="G803" s="75"/>
      <c r="H803" s="69"/>
      <c r="I803" s="75"/>
    </row>
    <row r="804" spans="1:9">
      <c r="A804" s="75"/>
      <c r="B804" s="202"/>
      <c r="C804" s="198" t="s">
        <v>47</v>
      </c>
      <c r="D804" s="75"/>
      <c r="E804" s="75"/>
      <c r="F804" s="75"/>
      <c r="G804" s="75"/>
      <c r="H804" s="69"/>
      <c r="I804" s="75"/>
    </row>
    <row r="805" spans="1:9">
      <c r="A805" s="75">
        <v>28</v>
      </c>
      <c r="B805" s="201" t="s">
        <v>233</v>
      </c>
      <c r="C805" s="203">
        <v>117</v>
      </c>
      <c r="D805" s="75"/>
      <c r="E805" s="75"/>
      <c r="F805" s="75"/>
      <c r="G805" s="75"/>
      <c r="H805" s="69"/>
      <c r="I805" s="75"/>
    </row>
    <row r="806" spans="1:9">
      <c r="A806" s="75">
        <v>29</v>
      </c>
      <c r="B806" s="201" t="s">
        <v>236</v>
      </c>
      <c r="C806" s="203">
        <v>386.3</v>
      </c>
      <c r="D806" s="75"/>
      <c r="E806" s="75"/>
      <c r="F806" s="75"/>
      <c r="G806" s="75"/>
      <c r="H806" s="69"/>
      <c r="I806" s="75"/>
    </row>
    <row r="807" spans="1:9">
      <c r="A807" s="75">
        <v>30</v>
      </c>
      <c r="B807" s="201" t="s">
        <v>241</v>
      </c>
      <c r="C807" s="203">
        <v>71.7</v>
      </c>
      <c r="D807" s="75"/>
      <c r="E807" s="75"/>
      <c r="F807" s="75"/>
      <c r="G807" s="75"/>
      <c r="H807" s="69"/>
      <c r="I807" s="75"/>
    </row>
    <row r="808" spans="1:9">
      <c r="A808" s="75">
        <v>31</v>
      </c>
      <c r="B808" s="201" t="s">
        <v>1488</v>
      </c>
      <c r="C808" s="203">
        <v>26.3</v>
      </c>
      <c r="D808" s="75"/>
      <c r="E808" s="75"/>
      <c r="F808" s="75"/>
      <c r="G808" s="75"/>
      <c r="H808" s="69"/>
      <c r="I808" s="75"/>
    </row>
    <row r="809" spans="1:9">
      <c r="A809" s="75">
        <v>32</v>
      </c>
      <c r="B809" s="201" t="s">
        <v>1489</v>
      </c>
      <c r="C809" s="203">
        <v>254.3</v>
      </c>
      <c r="D809" s="75"/>
      <c r="E809" s="75"/>
      <c r="F809" s="75"/>
      <c r="G809" s="75"/>
      <c r="H809" s="69"/>
      <c r="I809" s="75"/>
    </row>
    <row r="810" spans="1:9">
      <c r="A810" s="75">
        <v>33</v>
      </c>
      <c r="B810" s="201" t="s">
        <v>72</v>
      </c>
      <c r="C810" s="203">
        <v>192.6</v>
      </c>
      <c r="D810" s="75"/>
      <c r="E810" s="75"/>
      <c r="F810" s="75"/>
      <c r="G810" s="75"/>
      <c r="H810" s="69"/>
      <c r="I810" s="75"/>
    </row>
    <row r="811" spans="1:9">
      <c r="A811" s="75">
        <v>34</v>
      </c>
      <c r="B811" s="201" t="s">
        <v>1490</v>
      </c>
      <c r="C811" s="203">
        <v>29.5</v>
      </c>
      <c r="D811" s="75"/>
      <c r="E811" s="75"/>
      <c r="F811" s="75"/>
      <c r="G811" s="75"/>
      <c r="H811" s="69"/>
      <c r="I811" s="75"/>
    </row>
    <row r="812" spans="1:9">
      <c r="A812" s="75">
        <v>35</v>
      </c>
      <c r="B812" s="202" t="s">
        <v>303</v>
      </c>
      <c r="C812" s="198">
        <v>364.5</v>
      </c>
      <c r="D812" s="198"/>
      <c r="E812" s="198"/>
      <c r="F812" s="75"/>
      <c r="G812" s="75"/>
      <c r="H812" s="69"/>
      <c r="I812" s="75"/>
    </row>
    <row r="813" spans="1:9">
      <c r="A813" s="75">
        <v>36</v>
      </c>
      <c r="B813" s="202" t="s">
        <v>1491</v>
      </c>
      <c r="C813" s="198">
        <v>238.8</v>
      </c>
      <c r="D813" s="198"/>
      <c r="E813" s="198"/>
      <c r="F813" s="75"/>
      <c r="G813" s="75"/>
      <c r="H813" s="69"/>
      <c r="I813" s="75"/>
    </row>
    <row r="814" spans="1:9">
      <c r="A814" s="75">
        <v>37</v>
      </c>
      <c r="B814" s="202" t="s">
        <v>112</v>
      </c>
      <c r="C814" s="198">
        <v>27</v>
      </c>
      <c r="D814" s="198"/>
      <c r="E814" s="198"/>
      <c r="F814" s="75"/>
      <c r="G814" s="75"/>
      <c r="H814" s="69"/>
      <c r="I814" s="75"/>
    </row>
    <row r="815" spans="1:9">
      <c r="A815" s="75">
        <v>38</v>
      </c>
      <c r="B815" s="202" t="s">
        <v>206</v>
      </c>
      <c r="C815" s="198">
        <v>131.9</v>
      </c>
      <c r="D815" s="198"/>
      <c r="E815" s="198"/>
      <c r="F815" s="75"/>
      <c r="G815" s="75"/>
      <c r="H815" s="69"/>
      <c r="I815" s="75"/>
    </row>
    <row r="816" spans="1:9">
      <c r="A816" s="75">
        <v>39</v>
      </c>
      <c r="B816" s="202" t="s">
        <v>350</v>
      </c>
      <c r="C816" s="198">
        <v>44.3</v>
      </c>
      <c r="D816" s="198"/>
      <c r="E816" s="198"/>
      <c r="F816" s="75"/>
      <c r="G816" s="75"/>
      <c r="H816" s="69"/>
      <c r="I816" s="75"/>
    </row>
    <row r="817" spans="1:9">
      <c r="A817" s="75">
        <v>40</v>
      </c>
      <c r="B817" s="202" t="s">
        <v>237</v>
      </c>
      <c r="C817" s="198">
        <v>4.5</v>
      </c>
      <c r="D817" s="198"/>
      <c r="E817" s="198"/>
      <c r="F817" s="75"/>
      <c r="G817" s="75"/>
      <c r="H817" s="69"/>
      <c r="I817" s="75"/>
    </row>
    <row r="818" spans="1:9">
      <c r="A818" s="75">
        <v>41</v>
      </c>
      <c r="B818" s="202" t="s">
        <v>235</v>
      </c>
      <c r="C818" s="198">
        <v>4.5</v>
      </c>
      <c r="D818" s="198"/>
      <c r="E818" s="198"/>
      <c r="F818" s="75"/>
      <c r="G818" s="75"/>
      <c r="H818" s="69"/>
      <c r="I818" s="75"/>
    </row>
    <row r="819" spans="1:9">
      <c r="A819" s="75"/>
      <c r="B819" s="207" t="s">
        <v>1306</v>
      </c>
      <c r="C819" s="75" t="s">
        <v>1307</v>
      </c>
      <c r="D819" s="75" t="s">
        <v>1308</v>
      </c>
      <c r="E819" s="75"/>
      <c r="F819" s="75"/>
      <c r="G819" s="75"/>
      <c r="H819" s="70"/>
      <c r="I819" s="71"/>
    </row>
    <row r="820" spans="1:9">
      <c r="A820" s="75">
        <v>42</v>
      </c>
      <c r="B820" s="207" t="s">
        <v>1385</v>
      </c>
      <c r="C820" s="75" t="s">
        <v>1386</v>
      </c>
      <c r="D820" s="75">
        <v>53</v>
      </c>
      <c r="E820" s="75"/>
      <c r="F820" s="75"/>
      <c r="G820" s="75"/>
      <c r="H820" s="70"/>
      <c r="I820" s="71"/>
    </row>
    <row r="821" spans="1:9">
      <c r="A821" s="75">
        <v>43</v>
      </c>
      <c r="B821" s="207" t="s">
        <v>1492</v>
      </c>
      <c r="C821" s="75" t="s">
        <v>1386</v>
      </c>
      <c r="D821" s="75">
        <v>1</v>
      </c>
      <c r="E821" s="75"/>
      <c r="F821" s="75"/>
      <c r="G821" s="75"/>
      <c r="H821" s="70"/>
      <c r="I821" s="71"/>
    </row>
    <row r="822" spans="1:9">
      <c r="A822" s="75">
        <v>44</v>
      </c>
      <c r="B822" s="207" t="s">
        <v>1493</v>
      </c>
      <c r="C822" s="75" t="s">
        <v>1386</v>
      </c>
      <c r="D822" s="75">
        <v>1</v>
      </c>
      <c r="E822" s="75"/>
      <c r="F822" s="75"/>
      <c r="G822" s="75"/>
      <c r="H822" s="70"/>
      <c r="I822" s="71"/>
    </row>
    <row r="823" spans="1:9">
      <c r="A823" s="75">
        <v>45</v>
      </c>
      <c r="B823" s="207" t="s">
        <v>1390</v>
      </c>
      <c r="C823" s="75" t="s">
        <v>1389</v>
      </c>
      <c r="D823" s="75">
        <v>19</v>
      </c>
      <c r="E823" s="75"/>
      <c r="F823" s="75"/>
      <c r="G823" s="75"/>
      <c r="H823" s="70"/>
      <c r="I823" s="71"/>
    </row>
    <row r="824" spans="1:9">
      <c r="A824" s="75">
        <v>46</v>
      </c>
      <c r="B824" s="207" t="s">
        <v>1393</v>
      </c>
      <c r="C824" s="75" t="s">
        <v>1394</v>
      </c>
      <c r="D824" s="75">
        <v>279</v>
      </c>
      <c r="E824" s="75"/>
      <c r="F824" s="75"/>
      <c r="G824" s="75"/>
      <c r="H824" s="70"/>
      <c r="I824" s="71"/>
    </row>
    <row r="825" spans="1:9">
      <c r="A825" s="75">
        <v>47</v>
      </c>
      <c r="B825" s="207" t="s">
        <v>1391</v>
      </c>
      <c r="C825" s="75" t="s">
        <v>1389</v>
      </c>
      <c r="D825" s="75">
        <v>1</v>
      </c>
      <c r="E825" s="75"/>
      <c r="F825" s="75"/>
      <c r="G825" s="75"/>
      <c r="H825" s="70"/>
      <c r="I825" s="71"/>
    </row>
    <row r="826" spans="1:9">
      <c r="A826" s="75">
        <v>48</v>
      </c>
      <c r="B826" s="207" t="s">
        <v>1392</v>
      </c>
      <c r="C826" s="75" t="s">
        <v>1386</v>
      </c>
      <c r="D826" s="75">
        <v>109</v>
      </c>
      <c r="E826" s="75"/>
      <c r="F826" s="75"/>
      <c r="G826" s="75"/>
      <c r="H826" s="70"/>
      <c r="I826" s="71"/>
    </row>
    <row r="827" spans="1:9">
      <c r="A827" s="75">
        <v>49</v>
      </c>
      <c r="B827" s="188" t="s">
        <v>1494</v>
      </c>
      <c r="C827" s="187" t="s">
        <v>1394</v>
      </c>
      <c r="D827" s="187">
        <v>948</v>
      </c>
    </row>
    <row r="828" ht="46.8" spans="1:9">
      <c r="A828" s="75" t="s">
        <v>1495</v>
      </c>
      <c r="B828" s="75"/>
      <c r="C828" s="75"/>
      <c r="D828" s="75"/>
      <c r="E828" s="75"/>
      <c r="F828" s="75"/>
      <c r="G828" s="75"/>
      <c r="H828" s="70" t="s">
        <v>1496</v>
      </c>
      <c r="I828" s="71" t="s">
        <v>4</v>
      </c>
    </row>
    <row r="829" ht="31.2" spans="1:9">
      <c r="A829" s="72" t="s">
        <v>5</v>
      </c>
      <c r="B829" s="193" t="s">
        <v>6</v>
      </c>
      <c r="C829" s="74" t="s">
        <v>24</v>
      </c>
      <c r="D829" s="74"/>
      <c r="E829" s="74"/>
      <c r="F829" s="74"/>
      <c r="G829" s="74"/>
      <c r="H829" s="69"/>
      <c r="I829" s="75"/>
    </row>
    <row r="830" spans="1:9">
      <c r="A830" s="75"/>
      <c r="B830" s="196" t="s">
        <v>16</v>
      </c>
      <c r="C830" s="74" t="s">
        <v>17</v>
      </c>
      <c r="D830" s="74" t="s">
        <v>18</v>
      </c>
      <c r="E830" s="74" t="s">
        <v>19</v>
      </c>
      <c r="F830" s="74" t="s">
        <v>20</v>
      </c>
      <c r="G830" s="74" t="s">
        <v>21</v>
      </c>
      <c r="H830" s="69"/>
      <c r="I830" s="75"/>
    </row>
    <row r="831" spans="1:9">
      <c r="A831" s="75">
        <v>1</v>
      </c>
      <c r="B831" s="200" t="s">
        <v>25</v>
      </c>
      <c r="C831" s="199" t="s">
        <v>678</v>
      </c>
      <c r="D831" s="199"/>
      <c r="E831" s="199"/>
      <c r="F831" s="199"/>
      <c r="G831" s="199"/>
      <c r="H831" s="69"/>
      <c r="I831" s="75"/>
    </row>
    <row r="832" spans="1:9">
      <c r="A832" s="75">
        <v>2</v>
      </c>
      <c r="B832" s="200" t="s">
        <v>187</v>
      </c>
      <c r="C832" s="199"/>
      <c r="D832" s="199" t="s">
        <v>684</v>
      </c>
      <c r="E832" s="199"/>
      <c r="F832" s="199"/>
      <c r="G832" s="199"/>
      <c r="H832" s="69"/>
      <c r="I832" s="75"/>
    </row>
    <row r="833" spans="1:9">
      <c r="A833" s="75"/>
      <c r="B833" s="95" t="s">
        <v>6</v>
      </c>
      <c r="C833" s="80" t="s">
        <v>7</v>
      </c>
      <c r="D833" s="80"/>
      <c r="E833" s="80"/>
      <c r="F833" s="75"/>
      <c r="G833" s="75"/>
      <c r="H833" s="69"/>
      <c r="I833" s="75"/>
    </row>
    <row r="834" spans="1:9">
      <c r="A834" s="75"/>
      <c r="B834" s="95"/>
      <c r="C834" s="80"/>
      <c r="D834" s="80"/>
      <c r="E834" s="80"/>
      <c r="F834" s="75"/>
      <c r="G834" s="75"/>
      <c r="H834" s="69"/>
      <c r="I834" s="75"/>
    </row>
    <row r="835" spans="1:9">
      <c r="A835" s="75"/>
      <c r="B835" s="96" t="s">
        <v>8</v>
      </c>
      <c r="C835" s="97" t="s">
        <v>9</v>
      </c>
      <c r="D835" s="97" t="s">
        <v>10</v>
      </c>
      <c r="E835" s="97" t="s">
        <v>11</v>
      </c>
      <c r="F835" s="75"/>
      <c r="G835" s="75"/>
      <c r="H835" s="69"/>
      <c r="I835" s="75"/>
    </row>
    <row r="836" spans="1:9">
      <c r="A836" s="75">
        <v>3</v>
      </c>
      <c r="B836" s="197" t="s">
        <v>63</v>
      </c>
      <c r="C836" s="87" t="s">
        <v>1497</v>
      </c>
      <c r="D836" s="87"/>
      <c r="E836" s="87"/>
      <c r="F836" s="75"/>
      <c r="G836" s="75"/>
      <c r="H836" s="69"/>
      <c r="I836" s="75"/>
    </row>
    <row r="837" spans="1:9">
      <c r="A837" s="75">
        <v>4</v>
      </c>
      <c r="B837" s="197" t="s">
        <v>118</v>
      </c>
      <c r="C837" s="87" t="s">
        <v>1498</v>
      </c>
      <c r="D837" s="87"/>
      <c r="E837" s="87"/>
      <c r="F837" s="75"/>
      <c r="G837" s="75"/>
      <c r="H837" s="69"/>
      <c r="I837" s="75"/>
    </row>
    <row r="838" spans="1:9">
      <c r="A838" s="75"/>
      <c r="B838" s="202" t="s">
        <v>40</v>
      </c>
      <c r="C838" s="198" t="s">
        <v>41</v>
      </c>
      <c r="D838" s="198"/>
      <c r="E838" s="198"/>
      <c r="F838" s="75"/>
      <c r="G838" s="75"/>
      <c r="H838" s="69"/>
      <c r="I838" s="75"/>
    </row>
    <row r="839" spans="1:9">
      <c r="A839" s="75"/>
      <c r="B839" s="202"/>
      <c r="C839" s="74" t="s">
        <v>42</v>
      </c>
      <c r="D839" s="74" t="s">
        <v>43</v>
      </c>
      <c r="E839" s="74" t="s">
        <v>44</v>
      </c>
      <c r="F839" s="75"/>
      <c r="G839" s="75"/>
      <c r="H839" s="69"/>
      <c r="I839" s="75"/>
    </row>
    <row r="840" ht="20" customHeight="1" spans="1:9">
      <c r="A840" s="75">
        <v>5</v>
      </c>
      <c r="B840" s="196" t="s">
        <v>191</v>
      </c>
      <c r="C840" s="203" t="s">
        <v>1499</v>
      </c>
      <c r="D840" s="203"/>
      <c r="F840" s="75"/>
      <c r="G840" s="75"/>
      <c r="H840" s="69"/>
      <c r="I840" s="75"/>
    </row>
    <row r="841" ht="20.1" customHeight="1" spans="1:9">
      <c r="A841" s="75"/>
      <c r="B841" s="202" t="s">
        <v>40</v>
      </c>
      <c r="C841" s="198" t="s">
        <v>46</v>
      </c>
      <c r="D841" s="75"/>
      <c r="E841" s="75"/>
      <c r="F841" s="75"/>
      <c r="G841" s="75"/>
      <c r="H841" s="69"/>
      <c r="I841" s="75"/>
    </row>
    <row r="842" ht="20.1" customHeight="1" spans="1:9">
      <c r="A842" s="75"/>
      <c r="B842" s="202"/>
      <c r="C842" s="198" t="s">
        <v>47</v>
      </c>
      <c r="D842" s="75"/>
      <c r="E842" s="75"/>
      <c r="F842" s="75"/>
      <c r="G842" s="75"/>
      <c r="H842" s="69"/>
      <c r="I842" s="75"/>
    </row>
    <row r="843" ht="20.1" customHeight="1" spans="1:9">
      <c r="A843" s="75">
        <v>6</v>
      </c>
      <c r="B843" s="201" t="s">
        <v>48</v>
      </c>
      <c r="C843" s="203" t="s">
        <v>843</v>
      </c>
      <c r="D843" s="75"/>
      <c r="E843" s="75"/>
      <c r="F843" s="75"/>
      <c r="G843" s="75"/>
      <c r="H843" s="69"/>
      <c r="I843" s="75"/>
    </row>
    <row r="844" ht="20.1" customHeight="1" spans="1:9">
      <c r="A844" s="75"/>
      <c r="B844" s="193" t="s">
        <v>6</v>
      </c>
      <c r="C844" s="198" t="s">
        <v>49</v>
      </c>
      <c r="D844" s="198"/>
      <c r="E844" s="198"/>
      <c r="F844" s="75"/>
      <c r="G844" s="75"/>
      <c r="H844" s="69"/>
      <c r="I844" s="75"/>
    </row>
    <row r="845" ht="20.1" customHeight="1" spans="1:9">
      <c r="A845" s="75"/>
      <c r="B845" s="196" t="s">
        <v>50</v>
      </c>
      <c r="C845" s="198">
        <v>100</v>
      </c>
      <c r="D845" s="198">
        <v>200</v>
      </c>
      <c r="E845" s="198" t="s">
        <v>51</v>
      </c>
      <c r="F845" s="75"/>
      <c r="G845" s="75"/>
      <c r="H845" s="69"/>
      <c r="I845" s="75"/>
    </row>
    <row r="846" ht="20.1" customHeight="1" spans="1:9">
      <c r="A846" s="75">
        <v>7</v>
      </c>
      <c r="B846" s="200" t="s">
        <v>52</v>
      </c>
      <c r="C846" s="199" t="s">
        <v>678</v>
      </c>
      <c r="D846" s="199" t="s">
        <v>679</v>
      </c>
      <c r="E846" s="199"/>
      <c r="F846" s="75"/>
      <c r="G846" s="75"/>
      <c r="H846" s="69"/>
      <c r="I846" s="75"/>
    </row>
    <row r="847" ht="20.1" customHeight="1" spans="1:9">
      <c r="A847" s="75">
        <v>8</v>
      </c>
      <c r="B847" s="200" t="s">
        <v>55</v>
      </c>
      <c r="C847" s="199"/>
      <c r="D847" s="199" t="s">
        <v>678</v>
      </c>
      <c r="E847" s="199"/>
      <c r="F847" s="75"/>
      <c r="G847" s="75"/>
      <c r="H847" s="69"/>
      <c r="I847" s="75"/>
    </row>
    <row r="848" ht="20.1" customHeight="1" spans="1:9">
      <c r="A848" s="75" t="s">
        <v>1500</v>
      </c>
      <c r="B848" s="75"/>
      <c r="C848" s="75"/>
      <c r="D848" s="75"/>
      <c r="E848" s="75"/>
      <c r="F848" s="75"/>
      <c r="G848" s="75"/>
      <c r="H848" s="70" t="s">
        <v>1501</v>
      </c>
      <c r="I848" s="71" t="s">
        <v>4</v>
      </c>
    </row>
    <row r="849" ht="20.1" customHeight="1" spans="1:9">
      <c r="A849" s="72" t="s">
        <v>5</v>
      </c>
      <c r="B849" s="193" t="s">
        <v>6</v>
      </c>
      <c r="C849" s="74" t="s">
        <v>15</v>
      </c>
      <c r="D849" s="74"/>
      <c r="E849" s="74"/>
      <c r="F849" s="74"/>
      <c r="G849" s="74"/>
      <c r="H849" s="69"/>
      <c r="I849" s="75"/>
    </row>
    <row r="850" ht="20.1" customHeight="1" spans="1:9">
      <c r="A850" s="75"/>
      <c r="B850" s="196" t="s">
        <v>16</v>
      </c>
      <c r="C850" s="74" t="s">
        <v>17</v>
      </c>
      <c r="D850" s="74" t="s">
        <v>18</v>
      </c>
      <c r="E850" s="74" t="s">
        <v>19</v>
      </c>
      <c r="F850" s="74" t="s">
        <v>20</v>
      </c>
      <c r="G850" s="74" t="s">
        <v>21</v>
      </c>
      <c r="H850" s="69"/>
      <c r="I850" s="75"/>
    </row>
    <row r="851" ht="20.1" customHeight="1" spans="1:9">
      <c r="A851" s="75">
        <v>1</v>
      </c>
      <c r="B851" s="208" t="s">
        <v>140</v>
      </c>
      <c r="C851" s="199" t="s">
        <v>679</v>
      </c>
      <c r="D851" s="199" t="s">
        <v>862</v>
      </c>
      <c r="E851" s="199"/>
      <c r="F851" s="199"/>
      <c r="G851" s="199"/>
      <c r="H851" s="69"/>
      <c r="I851" s="75"/>
    </row>
    <row r="852" ht="20.1" customHeight="1" spans="1:9">
      <c r="A852" s="75">
        <v>2</v>
      </c>
      <c r="B852" s="208" t="s">
        <v>89</v>
      </c>
      <c r="C852" s="199"/>
      <c r="D852" s="199" t="s">
        <v>684</v>
      </c>
      <c r="E852" s="199" t="s">
        <v>682</v>
      </c>
      <c r="F852" s="199" t="s">
        <v>683</v>
      </c>
      <c r="G852" s="199"/>
      <c r="H852" s="69"/>
      <c r="I852" s="75"/>
    </row>
    <row r="853" spans="1:9">
      <c r="A853" s="75">
        <v>3</v>
      </c>
      <c r="B853" s="208" t="s">
        <v>76</v>
      </c>
      <c r="C853" s="199"/>
      <c r="D853" s="199"/>
      <c r="E853" s="199"/>
      <c r="F853" s="199" t="s">
        <v>680</v>
      </c>
      <c r="G853" s="199"/>
      <c r="H853" s="69"/>
      <c r="I853" s="75"/>
    </row>
    <row r="854" spans="1:9">
      <c r="A854" s="75"/>
      <c r="B854" s="196"/>
      <c r="C854" s="199"/>
      <c r="D854" s="199"/>
      <c r="E854" s="199"/>
      <c r="F854" s="199"/>
      <c r="G854" s="199"/>
      <c r="H854" s="69"/>
      <c r="I854" s="75"/>
    </row>
    <row r="855" spans="1:9">
      <c r="A855" s="75"/>
      <c r="B855" s="193" t="s">
        <v>6</v>
      </c>
      <c r="C855" s="74" t="s">
        <v>24</v>
      </c>
      <c r="D855" s="74"/>
      <c r="E855" s="74"/>
      <c r="F855" s="74"/>
      <c r="G855" s="74"/>
      <c r="H855" s="69"/>
      <c r="I855" s="75"/>
    </row>
    <row r="856" spans="1:9">
      <c r="A856" s="75"/>
      <c r="B856" s="196" t="s">
        <v>16</v>
      </c>
      <c r="C856" s="74" t="s">
        <v>17</v>
      </c>
      <c r="D856" s="74" t="s">
        <v>18</v>
      </c>
      <c r="E856" s="74" t="s">
        <v>19</v>
      </c>
      <c r="F856" s="74" t="s">
        <v>20</v>
      </c>
      <c r="G856" s="74" t="s">
        <v>21</v>
      </c>
      <c r="H856" s="69"/>
      <c r="I856" s="75"/>
    </row>
    <row r="857" spans="1:9">
      <c r="A857" s="75">
        <v>4</v>
      </c>
      <c r="B857" s="200" t="s">
        <v>61</v>
      </c>
      <c r="C857" s="199" t="s">
        <v>706</v>
      </c>
      <c r="D857" s="199"/>
      <c r="E857" s="199"/>
      <c r="F857" s="199"/>
      <c r="G857" s="199"/>
      <c r="H857" s="69"/>
      <c r="I857" s="75"/>
    </row>
    <row r="858" spans="1:9">
      <c r="A858" s="75">
        <v>5</v>
      </c>
      <c r="B858" s="200" t="s">
        <v>25</v>
      </c>
      <c r="C858" s="199"/>
      <c r="D858" s="199"/>
      <c r="E858" s="199"/>
      <c r="F858" s="199" t="s">
        <v>680</v>
      </c>
      <c r="G858" s="199"/>
      <c r="H858" s="69"/>
      <c r="I858" s="75"/>
    </row>
    <row r="859" spans="1:9">
      <c r="A859" s="75">
        <v>6</v>
      </c>
      <c r="B859" s="200" t="s">
        <v>108</v>
      </c>
      <c r="C859" s="199"/>
      <c r="D859" s="199"/>
      <c r="E859" s="199" t="s">
        <v>682</v>
      </c>
      <c r="F859" s="199"/>
      <c r="G859" s="199"/>
      <c r="H859" s="69"/>
      <c r="I859" s="75"/>
    </row>
    <row r="860" spans="1:9">
      <c r="A860" s="75">
        <v>7</v>
      </c>
      <c r="B860" s="200" t="s">
        <v>62</v>
      </c>
      <c r="C860" s="199"/>
      <c r="D860" s="199"/>
      <c r="E860" s="199"/>
      <c r="F860" s="199"/>
      <c r="G860" s="199" t="s">
        <v>680</v>
      </c>
      <c r="H860" s="69"/>
      <c r="I860" s="75"/>
    </row>
    <row r="861" spans="1:9">
      <c r="A861" s="75"/>
      <c r="B861" s="193" t="s">
        <v>6</v>
      </c>
      <c r="C861" s="74" t="s">
        <v>30</v>
      </c>
      <c r="D861" s="74"/>
      <c r="E861" s="74"/>
      <c r="F861" s="74"/>
      <c r="G861" s="75"/>
      <c r="H861" s="69"/>
      <c r="I861" s="75"/>
    </row>
    <row r="862" spans="1:9">
      <c r="A862" s="75"/>
      <c r="B862" s="196" t="s">
        <v>8</v>
      </c>
      <c r="C862" s="74">
        <v>100</v>
      </c>
      <c r="D862" s="74">
        <v>200</v>
      </c>
      <c r="E862" s="74">
        <v>300</v>
      </c>
      <c r="F862" s="74" t="s">
        <v>31</v>
      </c>
      <c r="G862" s="75"/>
      <c r="H862" s="69"/>
      <c r="I862" s="75"/>
    </row>
    <row r="863" spans="1:9">
      <c r="A863" s="75">
        <v>8</v>
      </c>
      <c r="B863" s="200" t="s">
        <v>32</v>
      </c>
      <c r="C863" s="199"/>
      <c r="D863" s="199"/>
      <c r="E863" s="199" t="s">
        <v>774</v>
      </c>
      <c r="F863" s="199" t="s">
        <v>706</v>
      </c>
      <c r="G863" s="75"/>
      <c r="H863" s="69"/>
      <c r="I863" s="75"/>
    </row>
    <row r="864" spans="1:9">
      <c r="A864" s="75">
        <v>9</v>
      </c>
      <c r="B864" s="200" t="s">
        <v>65</v>
      </c>
      <c r="C864" s="199"/>
      <c r="D864" s="199" t="s">
        <v>774</v>
      </c>
      <c r="E864" s="199"/>
      <c r="F864" s="199"/>
      <c r="G864" s="75"/>
      <c r="H864" s="69"/>
      <c r="I864" s="75"/>
    </row>
    <row r="865" spans="1:9">
      <c r="A865" s="75"/>
      <c r="B865" s="200"/>
      <c r="C865" s="199"/>
      <c r="D865" s="199"/>
      <c r="E865" s="199"/>
      <c r="F865" s="199"/>
      <c r="G865" s="75"/>
      <c r="H865" s="69"/>
      <c r="I865" s="75"/>
    </row>
    <row r="866" spans="1:9">
      <c r="A866" s="75"/>
      <c r="B866" s="193" t="s">
        <v>6</v>
      </c>
      <c r="C866" s="74" t="s">
        <v>35</v>
      </c>
      <c r="D866" s="74"/>
      <c r="E866" s="74"/>
      <c r="F866" s="74"/>
      <c r="G866" s="75"/>
      <c r="H866" s="69"/>
      <c r="I866" s="75"/>
    </row>
    <row r="867" spans="1:9">
      <c r="A867" s="75"/>
      <c r="B867" s="196" t="s">
        <v>8</v>
      </c>
      <c r="C867" s="74">
        <v>100</v>
      </c>
      <c r="D867" s="74">
        <v>200</v>
      </c>
      <c r="E867" s="74">
        <v>300</v>
      </c>
      <c r="F867" s="74" t="s">
        <v>31</v>
      </c>
      <c r="G867" s="75"/>
      <c r="H867" s="69"/>
      <c r="I867" s="75"/>
    </row>
    <row r="868" spans="1:9">
      <c r="A868" s="75">
        <v>10</v>
      </c>
      <c r="B868" s="200" t="s">
        <v>68</v>
      </c>
      <c r="C868" s="199"/>
      <c r="D868" s="199"/>
      <c r="E868" s="199"/>
      <c r="F868" s="199" t="s">
        <v>884</v>
      </c>
      <c r="G868" s="75"/>
      <c r="H868" s="69"/>
      <c r="I868" s="75"/>
    </row>
    <row r="869" spans="1:9">
      <c r="A869" s="75">
        <v>11</v>
      </c>
      <c r="B869" s="200" t="s">
        <v>142</v>
      </c>
      <c r="C869" s="199"/>
      <c r="D869" s="199" t="s">
        <v>680</v>
      </c>
      <c r="E869" s="199" t="s">
        <v>716</v>
      </c>
      <c r="F869" s="199"/>
      <c r="G869" s="75"/>
      <c r="H869" s="69"/>
      <c r="I869" s="75"/>
    </row>
    <row r="870" spans="1:9">
      <c r="A870" s="75">
        <v>12</v>
      </c>
      <c r="B870" s="200" t="s">
        <v>69</v>
      </c>
      <c r="C870" s="199"/>
      <c r="D870" s="199"/>
      <c r="E870" s="199" t="s">
        <v>680</v>
      </c>
      <c r="F870" s="199"/>
      <c r="G870" s="75"/>
      <c r="H870" s="69"/>
      <c r="I870" s="75"/>
    </row>
    <row r="871" spans="1:9">
      <c r="A871" s="75"/>
      <c r="B871" s="95" t="s">
        <v>6</v>
      </c>
      <c r="C871" s="80" t="s">
        <v>7</v>
      </c>
      <c r="D871" s="80"/>
      <c r="E871" s="80"/>
      <c r="F871" s="75"/>
      <c r="G871" s="75"/>
      <c r="H871" s="69"/>
      <c r="I871" s="75"/>
    </row>
    <row r="872" spans="1:9">
      <c r="A872" s="75"/>
      <c r="B872" s="95"/>
      <c r="C872" s="80"/>
      <c r="D872" s="80"/>
      <c r="E872" s="80"/>
      <c r="F872" s="75"/>
      <c r="G872" s="75"/>
      <c r="H872" s="69"/>
      <c r="I872" s="75"/>
    </row>
    <row r="873" spans="1:9">
      <c r="A873" s="75"/>
      <c r="B873" s="96" t="s">
        <v>8</v>
      </c>
      <c r="C873" s="97" t="s">
        <v>9</v>
      </c>
      <c r="D873" s="97" t="s">
        <v>10</v>
      </c>
      <c r="E873" s="97" t="s">
        <v>11</v>
      </c>
      <c r="F873" s="75"/>
      <c r="G873" s="75"/>
      <c r="H873" s="69"/>
      <c r="I873" s="75"/>
    </row>
    <row r="874" spans="1:9">
      <c r="A874" s="75">
        <v>13</v>
      </c>
      <c r="B874" s="197" t="s">
        <v>63</v>
      </c>
      <c r="C874" s="87"/>
      <c r="D874" s="87" t="s">
        <v>1502</v>
      </c>
      <c r="E874" s="97"/>
      <c r="F874" s="75"/>
      <c r="G874" s="75"/>
      <c r="H874" s="69"/>
      <c r="I874" s="75"/>
    </row>
    <row r="875" spans="1:9">
      <c r="A875" s="75">
        <v>14</v>
      </c>
      <c r="B875" s="197" t="s">
        <v>111</v>
      </c>
      <c r="C875" s="87" t="s">
        <v>1503</v>
      </c>
      <c r="D875" s="87"/>
      <c r="E875" s="87"/>
      <c r="F875" s="75"/>
      <c r="G875" s="75"/>
      <c r="H875" s="69"/>
      <c r="I875" s="75"/>
    </row>
    <row r="876" spans="1:9">
      <c r="A876" s="75">
        <v>15</v>
      </c>
      <c r="B876" s="197" t="s">
        <v>81</v>
      </c>
      <c r="C876" s="87" t="s">
        <v>1504</v>
      </c>
      <c r="D876" s="87"/>
      <c r="E876" s="87"/>
      <c r="F876" s="75"/>
      <c r="G876" s="75"/>
      <c r="H876" s="69"/>
      <c r="I876" s="75"/>
    </row>
    <row r="877" spans="1:9">
      <c r="A877" s="75">
        <v>16</v>
      </c>
      <c r="B877" s="197" t="s">
        <v>12</v>
      </c>
      <c r="C877" s="87"/>
      <c r="D877" s="87" t="s">
        <v>1505</v>
      </c>
      <c r="E877" s="87"/>
      <c r="F877" s="75"/>
      <c r="G877" s="75"/>
      <c r="H877" s="69"/>
      <c r="I877" s="75"/>
    </row>
    <row r="878" spans="1:9">
      <c r="A878" s="75"/>
      <c r="B878" s="202" t="s">
        <v>40</v>
      </c>
      <c r="C878" s="198" t="s">
        <v>41</v>
      </c>
      <c r="D878" s="198"/>
      <c r="E878" s="198"/>
      <c r="F878" s="75"/>
      <c r="G878" s="75"/>
      <c r="H878" s="69"/>
      <c r="I878" s="75"/>
    </row>
    <row r="879" spans="1:9">
      <c r="A879" s="75"/>
      <c r="B879" s="202"/>
      <c r="C879" s="74" t="s">
        <v>42</v>
      </c>
      <c r="D879" s="74" t="s">
        <v>43</v>
      </c>
      <c r="E879" s="74" t="s">
        <v>44</v>
      </c>
      <c r="F879" s="75"/>
      <c r="G879" s="75"/>
      <c r="H879" s="69"/>
      <c r="I879" s="75"/>
    </row>
    <row r="880" spans="1:9">
      <c r="A880" s="75">
        <v>17</v>
      </c>
      <c r="B880" s="196" t="s">
        <v>191</v>
      </c>
      <c r="C880" s="203">
        <v>122.8</v>
      </c>
      <c r="D880" s="203"/>
      <c r="F880" s="75"/>
      <c r="G880" s="75"/>
      <c r="H880" s="69"/>
      <c r="I880" s="75"/>
    </row>
    <row r="881" ht="15" customHeight="1" spans="1:9">
      <c r="A881" s="75"/>
      <c r="B881" s="202" t="s">
        <v>40</v>
      </c>
      <c r="C881" s="198" t="s">
        <v>46</v>
      </c>
      <c r="D881" s="75"/>
      <c r="E881" s="75"/>
      <c r="F881" s="75"/>
      <c r="G881" s="75"/>
      <c r="H881" s="69"/>
      <c r="I881" s="75"/>
    </row>
    <row r="882" spans="1:9">
      <c r="A882" s="75"/>
      <c r="B882" s="202"/>
      <c r="C882" s="198" t="s">
        <v>47</v>
      </c>
      <c r="D882" s="75"/>
      <c r="E882" s="75"/>
      <c r="F882" s="75"/>
      <c r="G882" s="75"/>
      <c r="H882" s="69"/>
      <c r="I882" s="75"/>
    </row>
    <row r="883" spans="1:9">
      <c r="A883" s="75">
        <v>18</v>
      </c>
      <c r="B883" s="203" t="s">
        <v>73</v>
      </c>
      <c r="C883" s="203" t="s">
        <v>1506</v>
      </c>
      <c r="D883" s="75"/>
      <c r="E883" s="75"/>
      <c r="F883" s="75"/>
      <c r="G883" s="75"/>
      <c r="H883" s="69"/>
      <c r="I883" s="75"/>
    </row>
    <row r="884" spans="1:9">
      <c r="A884" s="75">
        <v>19</v>
      </c>
      <c r="B884" s="203" t="s">
        <v>48</v>
      </c>
      <c r="C884" s="203" t="s">
        <v>1507</v>
      </c>
      <c r="D884" s="75"/>
      <c r="E884" s="75"/>
      <c r="F884" s="75"/>
      <c r="G884" s="75"/>
      <c r="H884" s="69"/>
      <c r="I884" s="75"/>
    </row>
    <row r="885" spans="1:9">
      <c r="A885" s="75"/>
      <c r="B885" s="202" t="s">
        <v>40</v>
      </c>
      <c r="C885" s="198" t="s">
        <v>194</v>
      </c>
      <c r="D885" s="198"/>
      <c r="E885" s="198"/>
      <c r="F885" s="75"/>
      <c r="G885" s="75"/>
      <c r="H885" s="69"/>
      <c r="I885" s="75"/>
    </row>
    <row r="886" ht="46.8" spans="1:9">
      <c r="A886" s="75"/>
      <c r="B886" s="202"/>
      <c r="C886" s="88" t="s">
        <v>195</v>
      </c>
      <c r="D886" s="88" t="s">
        <v>196</v>
      </c>
      <c r="E886" s="88" t="s">
        <v>197</v>
      </c>
      <c r="F886" s="75"/>
      <c r="G886" s="75"/>
      <c r="H886" s="69"/>
      <c r="I886" s="75"/>
    </row>
    <row r="887" spans="1:9">
      <c r="A887" s="75">
        <v>20</v>
      </c>
      <c r="B887" s="201" t="s">
        <v>1508</v>
      </c>
      <c r="C887" s="203"/>
      <c r="D887" s="203" t="s">
        <v>1368</v>
      </c>
      <c r="E887" s="203"/>
      <c r="F887" s="75"/>
      <c r="G887" s="75"/>
      <c r="H887" s="69"/>
      <c r="I887" s="75"/>
    </row>
    <row r="888" spans="1:9">
      <c r="A888" s="75"/>
      <c r="B888" s="193" t="s">
        <v>6</v>
      </c>
      <c r="C888" s="198" t="s">
        <v>49</v>
      </c>
      <c r="D888" s="198"/>
      <c r="E888" s="198"/>
      <c r="F888" s="75"/>
      <c r="G888" s="75"/>
      <c r="H888" s="69"/>
      <c r="I888" s="75"/>
    </row>
    <row r="889" spans="1:9">
      <c r="A889" s="75"/>
      <c r="B889" s="196" t="s">
        <v>50</v>
      </c>
      <c r="C889" s="198">
        <v>100</v>
      </c>
      <c r="D889" s="198">
        <v>200</v>
      </c>
      <c r="E889" s="198" t="s">
        <v>51</v>
      </c>
      <c r="F889" s="75"/>
      <c r="G889" s="75"/>
      <c r="H889" s="69"/>
      <c r="I889" s="75"/>
    </row>
    <row r="890" spans="1:9">
      <c r="A890" s="75">
        <v>21</v>
      </c>
      <c r="B890" s="200" t="s">
        <v>84</v>
      </c>
      <c r="C890" s="199"/>
      <c r="D890" s="199" t="s">
        <v>706</v>
      </c>
      <c r="E890" s="199"/>
      <c r="F890" s="75"/>
      <c r="G890" s="75"/>
      <c r="H890" s="69"/>
      <c r="I890" s="75"/>
    </row>
    <row r="891" spans="1:9">
      <c r="A891" s="75">
        <v>22</v>
      </c>
      <c r="B891" s="200" t="s">
        <v>53</v>
      </c>
      <c r="C891" s="199"/>
      <c r="D891" s="199"/>
      <c r="E891" s="199" t="s">
        <v>680</v>
      </c>
      <c r="F891" s="75"/>
      <c r="G891" s="75"/>
      <c r="H891" s="69"/>
      <c r="I891" s="75"/>
    </row>
    <row r="892" ht="46.8" spans="1:9">
      <c r="A892" s="75" t="s">
        <v>1509</v>
      </c>
      <c r="B892" s="75"/>
      <c r="C892" s="75"/>
      <c r="D892" s="75"/>
      <c r="E892" s="75"/>
      <c r="F892" s="75"/>
      <c r="G892" s="75"/>
      <c r="H892" s="70" t="s">
        <v>1510</v>
      </c>
      <c r="I892" s="71" t="s">
        <v>4</v>
      </c>
    </row>
    <row r="893" ht="31.2" spans="1:9">
      <c r="A893" s="72" t="s">
        <v>5</v>
      </c>
      <c r="B893" s="193" t="s">
        <v>6</v>
      </c>
      <c r="C893" s="74" t="s">
        <v>15</v>
      </c>
      <c r="D893" s="74"/>
      <c r="E893" s="74"/>
      <c r="F893" s="74"/>
      <c r="G893" s="74"/>
      <c r="H893" s="69"/>
      <c r="I893" s="75"/>
    </row>
    <row r="894" spans="1:9">
      <c r="A894" s="75"/>
      <c r="B894" s="196" t="s">
        <v>16</v>
      </c>
      <c r="C894" s="74" t="s">
        <v>17</v>
      </c>
      <c r="D894" s="74" t="s">
        <v>18</v>
      </c>
      <c r="E894" s="74" t="s">
        <v>19</v>
      </c>
      <c r="F894" s="74" t="s">
        <v>20</v>
      </c>
      <c r="G894" s="74" t="s">
        <v>21</v>
      </c>
      <c r="H894" s="69"/>
      <c r="I894" s="75"/>
    </row>
    <row r="895" spans="1:9">
      <c r="A895" s="75">
        <v>1</v>
      </c>
      <c r="B895" s="208" t="s">
        <v>115</v>
      </c>
      <c r="C895" s="199"/>
      <c r="D895" s="199" t="s">
        <v>678</v>
      </c>
      <c r="E895" s="199" t="s">
        <v>680</v>
      </c>
      <c r="F895" s="199"/>
      <c r="G895" s="199"/>
      <c r="H895" s="69"/>
      <c r="I895" s="75"/>
    </row>
    <row r="896" spans="1:9">
      <c r="A896" s="75"/>
      <c r="B896" s="193" t="s">
        <v>6</v>
      </c>
      <c r="C896" s="74" t="s">
        <v>24</v>
      </c>
      <c r="D896" s="74"/>
      <c r="E896" s="74"/>
      <c r="F896" s="74"/>
      <c r="G896" s="74"/>
      <c r="H896" s="69"/>
      <c r="I896" s="75"/>
    </row>
    <row r="897" spans="1:9">
      <c r="A897" s="75"/>
      <c r="B897" s="196" t="s">
        <v>16</v>
      </c>
      <c r="C897" s="74" t="s">
        <v>17</v>
      </c>
      <c r="D897" s="74" t="s">
        <v>18</v>
      </c>
      <c r="E897" s="74" t="s">
        <v>19</v>
      </c>
      <c r="F897" s="74" t="s">
        <v>20</v>
      </c>
      <c r="G897" s="74" t="s">
        <v>21</v>
      </c>
      <c r="H897" s="69"/>
      <c r="I897" s="75"/>
    </row>
    <row r="898" spans="1:9">
      <c r="A898" s="75">
        <v>2</v>
      </c>
      <c r="B898" s="200" t="s">
        <v>124</v>
      </c>
      <c r="C898" s="199"/>
      <c r="D898" s="199" t="s">
        <v>680</v>
      </c>
      <c r="E898" s="199" t="s">
        <v>682</v>
      </c>
      <c r="F898" s="199"/>
      <c r="G898" s="199"/>
      <c r="H898" s="69"/>
      <c r="I898" s="75"/>
    </row>
    <row r="899" spans="1:9">
      <c r="A899" s="75"/>
      <c r="B899" s="193" t="s">
        <v>6</v>
      </c>
      <c r="C899" s="74" t="s">
        <v>30</v>
      </c>
      <c r="D899" s="74"/>
      <c r="E899" s="74"/>
      <c r="F899" s="74"/>
      <c r="G899" s="75"/>
      <c r="H899" s="69"/>
      <c r="I899" s="75"/>
    </row>
    <row r="900" spans="1:9">
      <c r="A900" s="75"/>
      <c r="B900" s="196" t="s">
        <v>8</v>
      </c>
      <c r="C900" s="74">
        <v>100</v>
      </c>
      <c r="D900" s="74">
        <v>200</v>
      </c>
      <c r="E900" s="74">
        <v>300</v>
      </c>
      <c r="F900" s="74" t="s">
        <v>31</v>
      </c>
      <c r="G900" s="75"/>
      <c r="H900" s="69"/>
      <c r="I900" s="75"/>
    </row>
    <row r="901" spans="1:9">
      <c r="A901" s="75">
        <v>3</v>
      </c>
      <c r="B901" s="200" t="s">
        <v>32</v>
      </c>
      <c r="C901" s="199"/>
      <c r="D901" s="199" t="s">
        <v>680</v>
      </c>
      <c r="E901" s="199" t="s">
        <v>678</v>
      </c>
      <c r="F901" s="199" t="s">
        <v>678</v>
      </c>
      <c r="G901" s="75"/>
      <c r="H901" s="69"/>
      <c r="I901" s="75"/>
    </row>
    <row r="902" spans="1:9">
      <c r="A902" s="75"/>
      <c r="B902" s="193" t="s">
        <v>6</v>
      </c>
      <c r="C902" s="74" t="s">
        <v>35</v>
      </c>
      <c r="D902" s="74"/>
      <c r="E902" s="74"/>
      <c r="F902" s="74"/>
      <c r="G902" s="75"/>
      <c r="H902" s="69"/>
      <c r="I902" s="75"/>
    </row>
    <row r="903" spans="1:9">
      <c r="A903" s="75"/>
      <c r="B903" s="196" t="s">
        <v>8</v>
      </c>
      <c r="C903" s="74">
        <v>100</v>
      </c>
      <c r="D903" s="74">
        <v>200</v>
      </c>
      <c r="E903" s="74">
        <v>300</v>
      </c>
      <c r="F903" s="74" t="s">
        <v>31</v>
      </c>
      <c r="G903" s="75"/>
      <c r="H903" s="69"/>
      <c r="I903" s="75"/>
    </row>
    <row r="904" spans="1:9">
      <c r="A904" s="75">
        <v>4</v>
      </c>
      <c r="B904" s="200" t="s">
        <v>142</v>
      </c>
      <c r="C904" s="199"/>
      <c r="D904" s="199" t="s">
        <v>680</v>
      </c>
      <c r="E904" s="199" t="s">
        <v>680</v>
      </c>
      <c r="F904" s="199"/>
      <c r="G904" s="75"/>
      <c r="H904" s="69"/>
      <c r="I904" s="75"/>
    </row>
    <row r="905" spans="1:9">
      <c r="A905" s="75"/>
      <c r="B905" s="202" t="s">
        <v>40</v>
      </c>
      <c r="C905" s="198" t="s">
        <v>46</v>
      </c>
      <c r="D905" s="75"/>
      <c r="E905" s="75"/>
      <c r="F905" s="75"/>
      <c r="G905" s="75"/>
      <c r="H905" s="69"/>
      <c r="I905" s="75"/>
    </row>
    <row r="906" spans="1:9">
      <c r="A906" s="75"/>
      <c r="B906" s="202"/>
      <c r="C906" s="198" t="s">
        <v>47</v>
      </c>
      <c r="D906" s="75"/>
      <c r="E906" s="75"/>
      <c r="F906" s="75"/>
      <c r="G906" s="75"/>
      <c r="H906" s="69"/>
      <c r="I906" s="75"/>
    </row>
    <row r="907" spans="1:9">
      <c r="A907" s="75">
        <v>5</v>
      </c>
      <c r="B907" s="201" t="s">
        <v>259</v>
      </c>
      <c r="C907" s="203" t="s">
        <v>1511</v>
      </c>
      <c r="D907" s="75"/>
      <c r="E907" s="75"/>
      <c r="F907" s="75"/>
      <c r="G907" s="75"/>
      <c r="H907" s="69"/>
      <c r="I907" s="75"/>
    </row>
    <row r="908" ht="46.8" spans="1:9">
      <c r="A908" s="75" t="s">
        <v>1512</v>
      </c>
      <c r="B908" s="75"/>
      <c r="C908" s="75"/>
      <c r="D908" s="75"/>
      <c r="E908" s="75"/>
      <c r="F908" s="75"/>
      <c r="G908" s="75"/>
      <c r="H908" s="70" t="s">
        <v>1513</v>
      </c>
      <c r="I908" s="71" t="s">
        <v>4</v>
      </c>
    </row>
    <row r="909" spans="1:9">
      <c r="A909" s="250" t="s">
        <v>5</v>
      </c>
      <c r="B909" s="95" t="s">
        <v>6</v>
      </c>
      <c r="C909" s="80" t="s">
        <v>7</v>
      </c>
      <c r="D909" s="80"/>
      <c r="E909" s="80"/>
      <c r="F909" s="75"/>
      <c r="G909" s="75"/>
      <c r="H909" s="69"/>
      <c r="I909" s="75"/>
    </row>
    <row r="910" spans="1:9">
      <c r="A910" s="75"/>
      <c r="B910" s="95"/>
      <c r="C910" s="80"/>
      <c r="D910" s="80"/>
      <c r="E910" s="80"/>
      <c r="F910" s="75"/>
      <c r="G910" s="75"/>
      <c r="H910" s="69"/>
      <c r="I910" s="75"/>
    </row>
    <row r="911" spans="1:9">
      <c r="A911" s="75"/>
      <c r="B911" s="96" t="s">
        <v>8</v>
      </c>
      <c r="C911" s="97" t="s">
        <v>9</v>
      </c>
      <c r="D911" s="97" t="s">
        <v>10</v>
      </c>
      <c r="E911" s="97" t="s">
        <v>11</v>
      </c>
      <c r="F911" s="75"/>
      <c r="G911" s="75"/>
      <c r="H911" s="69"/>
      <c r="I911" s="75"/>
    </row>
    <row r="912" spans="1:9">
      <c r="A912" s="75">
        <v>1</v>
      </c>
      <c r="B912" s="197" t="s">
        <v>38</v>
      </c>
      <c r="C912" s="87">
        <v>22.4</v>
      </c>
      <c r="D912" s="87"/>
      <c r="E912" s="87"/>
      <c r="F912" s="75"/>
      <c r="G912" s="75"/>
      <c r="H912" s="69"/>
      <c r="I912" s="75"/>
    </row>
    <row r="913" spans="1:9">
      <c r="A913" s="75">
        <v>2</v>
      </c>
      <c r="B913" s="197" t="s">
        <v>91</v>
      </c>
      <c r="C913" s="87">
        <v>119.7</v>
      </c>
      <c r="D913" s="87"/>
      <c r="E913" s="87"/>
      <c r="F913" s="75"/>
      <c r="G913" s="75"/>
      <c r="H913" s="69"/>
      <c r="I913" s="75"/>
    </row>
    <row r="914" ht="46.8" spans="1:9">
      <c r="A914" s="75" t="s">
        <v>1514</v>
      </c>
      <c r="B914" s="75"/>
      <c r="C914" s="75"/>
      <c r="D914" s="75"/>
      <c r="E914" s="75"/>
      <c r="F914" s="75"/>
      <c r="G914" s="75"/>
      <c r="H914" s="70" t="s">
        <v>1515</v>
      </c>
      <c r="I914" s="75" t="s">
        <v>4</v>
      </c>
    </row>
    <row r="915" spans="1:9">
      <c r="A915" s="241" t="s">
        <v>5</v>
      </c>
      <c r="B915" s="202" t="s">
        <v>40</v>
      </c>
      <c r="C915" s="198" t="s">
        <v>41</v>
      </c>
      <c r="D915" s="198"/>
      <c r="E915" s="198"/>
      <c r="F915" s="75"/>
      <c r="G915" s="75"/>
      <c r="H915" s="69"/>
      <c r="I915" s="75"/>
    </row>
    <row r="916" spans="1:9">
      <c r="A916" s="242"/>
      <c r="B916" s="202"/>
      <c r="C916" s="74" t="s">
        <v>42</v>
      </c>
      <c r="D916" s="74" t="s">
        <v>43</v>
      </c>
      <c r="E916" s="74" t="s">
        <v>44</v>
      </c>
      <c r="F916" s="75"/>
      <c r="G916" s="75"/>
      <c r="H916" s="69"/>
      <c r="I916" s="75"/>
    </row>
    <row r="917" spans="1:9">
      <c r="A917" s="75">
        <v>1</v>
      </c>
      <c r="B917" s="196" t="s">
        <v>191</v>
      </c>
      <c r="C917" s="203">
        <v>886.6</v>
      </c>
      <c r="D917" s="203"/>
      <c r="E917" s="203"/>
      <c r="F917" s="75"/>
      <c r="G917" s="75"/>
      <c r="H917" s="69"/>
      <c r="I917" s="75"/>
    </row>
    <row r="918" spans="1:9">
      <c r="A918" s="75"/>
      <c r="B918" s="196"/>
      <c r="C918" s="203"/>
      <c r="D918" s="203"/>
      <c r="E918" s="203"/>
      <c r="F918" s="75"/>
      <c r="G918" s="75"/>
      <c r="H918" s="69"/>
      <c r="I918" s="75"/>
    </row>
    <row r="919" ht="46.8" spans="1:9">
      <c r="A919" s="75" t="s">
        <v>1516</v>
      </c>
      <c r="B919" s="75"/>
      <c r="C919" s="75"/>
      <c r="D919" s="75"/>
      <c r="E919" s="75"/>
      <c r="F919" s="75"/>
      <c r="G919" s="75"/>
      <c r="H919" s="70" t="s">
        <v>1517</v>
      </c>
      <c r="I919" s="75" t="s">
        <v>4</v>
      </c>
    </row>
    <row r="920" ht="31.2" spans="1:9">
      <c r="A920" s="72" t="s">
        <v>5</v>
      </c>
      <c r="B920" s="193" t="s">
        <v>6</v>
      </c>
      <c r="C920" s="74" t="s">
        <v>15</v>
      </c>
      <c r="D920" s="74"/>
      <c r="E920" s="74"/>
      <c r="F920" s="74"/>
      <c r="G920" s="74"/>
      <c r="H920" s="69"/>
      <c r="I920" s="75"/>
    </row>
    <row r="921" spans="1:9">
      <c r="A921" s="75"/>
      <c r="B921" s="196" t="s">
        <v>16</v>
      </c>
      <c r="C921" s="74" t="s">
        <v>17</v>
      </c>
      <c r="D921" s="74" t="s">
        <v>18</v>
      </c>
      <c r="E921" s="74" t="s">
        <v>19</v>
      </c>
      <c r="F921" s="74" t="s">
        <v>20</v>
      </c>
      <c r="G921" s="74" t="s">
        <v>21</v>
      </c>
      <c r="H921" s="69"/>
      <c r="I921" s="75"/>
    </row>
    <row r="922" spans="1:9">
      <c r="A922" s="75">
        <v>1</v>
      </c>
      <c r="B922" s="196" t="s">
        <v>89</v>
      </c>
      <c r="C922" s="199"/>
      <c r="D922" s="199"/>
      <c r="E922" s="199">
        <v>1</v>
      </c>
      <c r="F922" s="199"/>
      <c r="G922" s="199"/>
      <c r="H922" s="69"/>
      <c r="I922" s="75"/>
    </row>
    <row r="923" spans="1:9">
      <c r="A923" s="75">
        <v>2</v>
      </c>
      <c r="B923" s="188" t="s">
        <v>140</v>
      </c>
      <c r="C923" s="199"/>
      <c r="D923" s="199">
        <v>6</v>
      </c>
      <c r="E923" s="199"/>
      <c r="F923" s="199"/>
      <c r="G923" s="199"/>
      <c r="H923" s="69"/>
      <c r="I923" s="75"/>
    </row>
    <row r="924" spans="1:9">
      <c r="A924" s="75"/>
      <c r="B924" s="193" t="s">
        <v>6</v>
      </c>
      <c r="C924" s="74" t="s">
        <v>24</v>
      </c>
      <c r="D924" s="74"/>
      <c r="E924" s="74"/>
      <c r="F924" s="74"/>
      <c r="G924" s="74"/>
      <c r="H924" s="69"/>
      <c r="I924" s="75"/>
    </row>
    <row r="925" spans="1:9">
      <c r="A925" s="75"/>
      <c r="B925" s="196" t="s">
        <v>16</v>
      </c>
      <c r="C925" s="74" t="s">
        <v>17</v>
      </c>
      <c r="D925" s="74" t="s">
        <v>18</v>
      </c>
      <c r="E925" s="74" t="s">
        <v>19</v>
      </c>
      <c r="F925" s="74" t="s">
        <v>20</v>
      </c>
      <c r="G925" s="74" t="s">
        <v>21</v>
      </c>
      <c r="H925" s="69"/>
      <c r="I925" s="75"/>
    </row>
    <row r="926" spans="1:9">
      <c r="A926" s="75">
        <v>3</v>
      </c>
      <c r="B926" s="200" t="s">
        <v>187</v>
      </c>
      <c r="C926" s="199"/>
      <c r="D926" s="199"/>
      <c r="E926" s="199">
        <v>9</v>
      </c>
      <c r="F926" s="199"/>
      <c r="G926" s="199"/>
      <c r="H926" s="69"/>
      <c r="I926" s="75"/>
    </row>
    <row r="927" spans="1:9">
      <c r="A927" s="75">
        <v>4</v>
      </c>
      <c r="B927" s="200" t="s">
        <v>102</v>
      </c>
      <c r="C927" s="199"/>
      <c r="D927" s="74">
        <v>3</v>
      </c>
      <c r="E927" s="199"/>
      <c r="F927" s="199"/>
      <c r="G927" s="199"/>
      <c r="H927" s="69"/>
      <c r="I927" s="75"/>
    </row>
    <row r="928" spans="1:9">
      <c r="A928" s="75">
        <v>5</v>
      </c>
      <c r="B928" s="200" t="s">
        <v>1518</v>
      </c>
      <c r="C928" s="74"/>
      <c r="D928" s="74">
        <v>2</v>
      </c>
      <c r="E928" s="74"/>
      <c r="F928" s="74"/>
      <c r="G928" s="75"/>
      <c r="H928" s="69"/>
      <c r="I928" s="75"/>
    </row>
    <row r="929" spans="1:9">
      <c r="A929" s="75">
        <v>6</v>
      </c>
      <c r="B929" s="200" t="s">
        <v>1519</v>
      </c>
      <c r="C929" s="74"/>
      <c r="D929" s="74">
        <v>7</v>
      </c>
      <c r="E929" s="74"/>
      <c r="F929" s="74"/>
      <c r="G929" s="75"/>
      <c r="H929" s="69"/>
      <c r="I929" s="75"/>
    </row>
    <row r="930" spans="1:9">
      <c r="A930" s="75">
        <v>7</v>
      </c>
      <c r="B930" s="200" t="s">
        <v>1323</v>
      </c>
      <c r="C930" s="74"/>
      <c r="D930" s="74">
        <v>7</v>
      </c>
      <c r="E930" s="74"/>
      <c r="F930" s="74"/>
      <c r="G930" s="75"/>
      <c r="H930" s="69"/>
      <c r="I930" s="75"/>
    </row>
    <row r="931" spans="1:9">
      <c r="A931" s="75">
        <v>8</v>
      </c>
      <c r="B931" s="200" t="s">
        <v>107</v>
      </c>
      <c r="C931" s="74">
        <v>1</v>
      </c>
      <c r="D931" s="74"/>
      <c r="E931" s="74"/>
      <c r="F931" s="74"/>
      <c r="G931" s="75"/>
      <c r="H931" s="69"/>
      <c r="I931" s="75"/>
    </row>
    <row r="932" spans="1:9">
      <c r="A932" s="75"/>
      <c r="B932" s="193" t="s">
        <v>6</v>
      </c>
      <c r="C932" s="74" t="s">
        <v>35</v>
      </c>
      <c r="D932" s="74"/>
      <c r="E932" s="74"/>
      <c r="F932" s="74"/>
      <c r="G932" s="75"/>
      <c r="H932" s="69"/>
      <c r="I932" s="75"/>
    </row>
    <row r="933" spans="1:9">
      <c r="A933" s="75"/>
      <c r="B933" s="196" t="s">
        <v>8</v>
      </c>
      <c r="C933" s="74">
        <v>100</v>
      </c>
      <c r="D933" s="74">
        <v>200</v>
      </c>
      <c r="E933" s="74">
        <v>300</v>
      </c>
      <c r="F933" s="74" t="s">
        <v>31</v>
      </c>
      <c r="G933" s="75"/>
      <c r="H933" s="69"/>
      <c r="I933" s="75"/>
    </row>
    <row r="934" spans="1:9">
      <c r="A934" s="75">
        <v>9</v>
      </c>
      <c r="B934" s="200" t="s">
        <v>1520</v>
      </c>
      <c r="C934" s="199"/>
      <c r="D934" s="199">
        <v>5</v>
      </c>
      <c r="E934" s="199"/>
      <c r="F934" s="199"/>
      <c r="G934" s="75"/>
      <c r="H934" s="69"/>
      <c r="I934" s="75"/>
    </row>
    <row r="935" spans="1:9">
      <c r="A935" s="75"/>
      <c r="B935" s="95" t="s">
        <v>6</v>
      </c>
      <c r="C935" s="80" t="s">
        <v>37</v>
      </c>
      <c r="D935" s="80"/>
      <c r="E935" s="80"/>
      <c r="F935" s="80" t="s">
        <v>7</v>
      </c>
      <c r="G935" s="80"/>
      <c r="H935" s="80"/>
      <c r="I935" s="75"/>
    </row>
    <row r="936" spans="1:9">
      <c r="A936" s="75"/>
      <c r="B936" s="95"/>
      <c r="C936" s="80"/>
      <c r="D936" s="80"/>
      <c r="E936" s="80"/>
      <c r="F936" s="80"/>
      <c r="G936" s="80"/>
      <c r="H936" s="80"/>
      <c r="I936" s="75"/>
    </row>
    <row r="937" spans="1:9">
      <c r="A937" s="75"/>
      <c r="B937" s="96" t="s">
        <v>8</v>
      </c>
      <c r="C937" s="97" t="s">
        <v>9</v>
      </c>
      <c r="D937" s="97" t="s">
        <v>10</v>
      </c>
      <c r="E937" s="97" t="s">
        <v>11</v>
      </c>
      <c r="F937" s="97" t="s">
        <v>9</v>
      </c>
      <c r="G937" s="97" t="s">
        <v>10</v>
      </c>
      <c r="H937" s="82" t="s">
        <v>11</v>
      </c>
      <c r="I937" s="75"/>
    </row>
    <row r="938" spans="1:9">
      <c r="A938" s="75">
        <v>10</v>
      </c>
      <c r="B938" s="96" t="s">
        <v>12</v>
      </c>
      <c r="C938" s="87"/>
      <c r="D938" s="87"/>
      <c r="E938" s="87">
        <v>19</v>
      </c>
      <c r="F938" s="87"/>
      <c r="G938" s="87"/>
      <c r="H938" s="83"/>
      <c r="I938" s="75"/>
    </row>
    <row r="939" spans="1:9">
      <c r="A939" s="75"/>
      <c r="B939" s="95" t="s">
        <v>6</v>
      </c>
      <c r="C939" s="80" t="s">
        <v>7</v>
      </c>
      <c r="D939" s="80"/>
      <c r="E939" s="80"/>
      <c r="F939" s="75"/>
      <c r="G939" s="75"/>
      <c r="H939" s="69"/>
      <c r="I939" s="75"/>
    </row>
    <row r="940" spans="1:9">
      <c r="A940" s="75"/>
      <c r="B940" s="95"/>
      <c r="C940" s="80"/>
      <c r="D940" s="80"/>
      <c r="E940" s="80"/>
      <c r="F940" s="75"/>
      <c r="G940" s="75"/>
      <c r="H940" s="69"/>
      <c r="I940" s="75"/>
    </row>
    <row r="941" spans="1:9">
      <c r="A941" s="75"/>
      <c r="B941" s="96" t="s">
        <v>8</v>
      </c>
      <c r="C941" s="97" t="s">
        <v>9</v>
      </c>
      <c r="D941" s="97" t="s">
        <v>10</v>
      </c>
      <c r="E941" s="97" t="s">
        <v>11</v>
      </c>
      <c r="F941" s="75"/>
      <c r="G941" s="75"/>
      <c r="H941" s="69"/>
      <c r="I941" s="75"/>
    </row>
    <row r="942" spans="1:9">
      <c r="A942" s="75">
        <v>11</v>
      </c>
      <c r="B942" s="96" t="s">
        <v>33</v>
      </c>
      <c r="C942" s="87"/>
      <c r="D942" s="87">
        <v>15</v>
      </c>
      <c r="E942" s="87"/>
      <c r="F942" s="75"/>
      <c r="G942" s="75"/>
      <c r="H942" s="69"/>
      <c r="I942" s="75"/>
    </row>
    <row r="943" spans="1:9">
      <c r="A943" s="75">
        <v>12</v>
      </c>
      <c r="B943" s="96" t="s">
        <v>1521</v>
      </c>
      <c r="C943" s="87">
        <v>14</v>
      </c>
      <c r="D943" s="87"/>
      <c r="E943" s="87"/>
      <c r="F943" s="75"/>
      <c r="G943" s="75"/>
      <c r="H943" s="69"/>
      <c r="I943" s="75"/>
    </row>
    <row r="944" spans="1:9">
      <c r="A944" s="75">
        <v>13</v>
      </c>
      <c r="B944" s="96" t="s">
        <v>128</v>
      </c>
      <c r="C944" s="87">
        <v>35</v>
      </c>
      <c r="D944" s="87"/>
      <c r="E944" s="87"/>
      <c r="F944" s="75"/>
      <c r="G944" s="75"/>
      <c r="H944" s="69"/>
      <c r="I944" s="75"/>
    </row>
    <row r="945" spans="1:9">
      <c r="A945" s="75">
        <v>14</v>
      </c>
      <c r="B945" s="202" t="s">
        <v>178</v>
      </c>
      <c r="C945" s="87">
        <v>42</v>
      </c>
      <c r="D945" s="198"/>
      <c r="E945" s="198"/>
      <c r="F945" s="75"/>
      <c r="G945" s="75"/>
      <c r="H945" s="69"/>
      <c r="I945" s="75"/>
    </row>
    <row r="946" spans="1:9">
      <c r="A946" s="75"/>
      <c r="B946" s="202" t="s">
        <v>40</v>
      </c>
      <c r="C946" s="198" t="s">
        <v>41</v>
      </c>
      <c r="D946" s="198"/>
      <c r="E946" s="198"/>
      <c r="F946" s="75"/>
      <c r="G946" s="75"/>
      <c r="H946" s="69"/>
      <c r="I946" s="75"/>
    </row>
    <row r="947" spans="1:9">
      <c r="A947" s="75"/>
      <c r="B947" s="202"/>
      <c r="C947" s="74" t="s">
        <v>42</v>
      </c>
      <c r="D947" s="74" t="s">
        <v>43</v>
      </c>
      <c r="E947" s="74" t="s">
        <v>44</v>
      </c>
      <c r="F947" s="75"/>
      <c r="G947" s="75"/>
      <c r="H947" s="69"/>
      <c r="I947" s="75"/>
    </row>
    <row r="948" spans="1:9">
      <c r="A948" s="75">
        <v>15</v>
      </c>
      <c r="B948" s="196" t="s">
        <v>191</v>
      </c>
      <c r="C948" s="203">
        <v>384</v>
      </c>
      <c r="D948" s="203"/>
      <c r="E948" s="203"/>
      <c r="F948" s="75"/>
      <c r="G948" s="75"/>
      <c r="H948" s="69"/>
      <c r="I948" s="75"/>
    </row>
    <row r="949" spans="1:9">
      <c r="A949" s="75"/>
      <c r="B949" s="202" t="s">
        <v>40</v>
      </c>
      <c r="C949" s="198" t="s">
        <v>46</v>
      </c>
      <c r="D949" s="75"/>
      <c r="E949" s="75"/>
      <c r="F949" s="75"/>
      <c r="G949" s="75"/>
      <c r="H949" s="69"/>
      <c r="I949" s="75"/>
    </row>
    <row r="950" spans="1:9">
      <c r="A950" s="75"/>
      <c r="B950" s="202"/>
      <c r="C950" s="198" t="s">
        <v>47</v>
      </c>
      <c r="D950" s="75"/>
      <c r="E950" s="75"/>
      <c r="F950" s="75"/>
      <c r="G950" s="75"/>
      <c r="H950" s="69"/>
      <c r="I950" s="75"/>
    </row>
    <row r="951" spans="1:9">
      <c r="A951" s="75">
        <v>16</v>
      </c>
      <c r="B951" s="201" t="s">
        <v>558</v>
      </c>
      <c r="C951" s="203">
        <v>15</v>
      </c>
      <c r="D951" s="75"/>
      <c r="E951" s="75"/>
      <c r="F951" s="75"/>
      <c r="G951" s="75"/>
      <c r="H951" s="69"/>
      <c r="I951" s="75"/>
    </row>
    <row r="952" spans="1:9">
      <c r="A952" s="75">
        <v>17</v>
      </c>
      <c r="B952" s="201" t="s">
        <v>1522</v>
      </c>
      <c r="C952" s="203">
        <v>45</v>
      </c>
      <c r="D952" s="75"/>
      <c r="E952" s="75"/>
      <c r="F952" s="75"/>
      <c r="G952" s="75"/>
      <c r="H952" s="69"/>
      <c r="I952" s="75"/>
    </row>
    <row r="953" spans="1:9">
      <c r="A953" s="75">
        <v>18</v>
      </c>
      <c r="B953" s="201" t="s">
        <v>1488</v>
      </c>
      <c r="C953" s="203">
        <v>20</v>
      </c>
      <c r="D953" s="75"/>
      <c r="E953" s="75"/>
      <c r="F953" s="75"/>
      <c r="G953" s="75"/>
      <c r="H953" s="69"/>
      <c r="I953" s="75"/>
    </row>
    <row r="954" spans="1:9">
      <c r="A954" s="75">
        <v>19</v>
      </c>
      <c r="B954" s="202" t="s">
        <v>73</v>
      </c>
      <c r="C954" s="203">
        <v>76</v>
      </c>
      <c r="D954" s="198"/>
      <c r="E954" s="198"/>
      <c r="F954" s="75"/>
      <c r="G954" s="75"/>
      <c r="H954" s="69"/>
      <c r="I954" s="75"/>
    </row>
    <row r="955" spans="1:9">
      <c r="A955" s="75"/>
      <c r="B955" s="202" t="s">
        <v>40</v>
      </c>
      <c r="C955" s="198" t="s">
        <v>287</v>
      </c>
      <c r="D955" s="198"/>
      <c r="E955" s="198"/>
      <c r="F955" s="75"/>
      <c r="G955" s="75"/>
      <c r="H955" s="69"/>
      <c r="I955" s="75"/>
    </row>
    <row r="956" ht="31.2" spans="1:9">
      <c r="A956" s="75"/>
      <c r="B956" s="202"/>
      <c r="C956" s="74" t="s">
        <v>288</v>
      </c>
      <c r="D956" s="74" t="s">
        <v>268</v>
      </c>
      <c r="E956" s="74" t="s">
        <v>289</v>
      </c>
      <c r="F956" s="75"/>
      <c r="G956" s="75"/>
      <c r="H956" s="69"/>
      <c r="I956" s="75"/>
    </row>
    <row r="957" spans="1:9">
      <c r="A957" s="75">
        <v>20</v>
      </c>
      <c r="B957" s="201" t="s">
        <v>288</v>
      </c>
      <c r="C957" s="203">
        <v>65</v>
      </c>
      <c r="D957" s="203"/>
      <c r="E957" s="203"/>
      <c r="F957" s="75"/>
      <c r="G957" s="75"/>
      <c r="H957" s="69"/>
      <c r="I957" s="75"/>
    </row>
    <row r="958" spans="1:9">
      <c r="A958" s="75">
        <v>21</v>
      </c>
      <c r="B958" s="207" t="s">
        <v>1523</v>
      </c>
      <c r="C958" s="206">
        <v>21</v>
      </c>
      <c r="D958" s="198"/>
      <c r="E958" s="198"/>
      <c r="F958" s="75"/>
      <c r="G958" s="75"/>
      <c r="H958" s="69"/>
      <c r="I958" s="75"/>
    </row>
    <row r="959" spans="1:9">
      <c r="A959" s="75"/>
      <c r="B959" s="193" t="s">
        <v>6</v>
      </c>
      <c r="C959" s="198" t="s">
        <v>49</v>
      </c>
      <c r="D959" s="198"/>
      <c r="E959" s="198"/>
      <c r="F959" s="75"/>
      <c r="G959" s="75"/>
      <c r="H959" s="69"/>
      <c r="I959" s="75"/>
    </row>
    <row r="960" spans="1:9">
      <c r="A960" s="75"/>
      <c r="B960" s="196" t="s">
        <v>50</v>
      </c>
      <c r="C960" s="198">
        <v>100</v>
      </c>
      <c r="D960" s="198">
        <v>200</v>
      </c>
      <c r="E960" s="198" t="s">
        <v>51</v>
      </c>
      <c r="F960" s="75"/>
      <c r="G960" s="75"/>
      <c r="H960" s="69"/>
      <c r="I960" s="75"/>
    </row>
    <row r="961" spans="1:9">
      <c r="A961" s="75">
        <v>22</v>
      </c>
      <c r="B961" s="200" t="s">
        <v>53</v>
      </c>
      <c r="C961" s="199"/>
      <c r="D961" s="206">
        <v>15</v>
      </c>
      <c r="E961" s="199"/>
      <c r="F961" s="75"/>
      <c r="G961" s="75"/>
      <c r="H961" s="69"/>
      <c r="I961" s="75"/>
    </row>
    <row r="962" spans="1:9">
      <c r="A962" s="75">
        <v>23</v>
      </c>
      <c r="B962" s="200" t="s">
        <v>607</v>
      </c>
      <c r="C962" s="199"/>
      <c r="D962" s="206">
        <v>23</v>
      </c>
      <c r="E962" s="199"/>
      <c r="F962" s="75"/>
      <c r="G962" s="75"/>
      <c r="H962" s="69"/>
      <c r="I962" s="75"/>
    </row>
    <row r="963" spans="1:9">
      <c r="A963" s="75">
        <v>24</v>
      </c>
      <c r="B963" s="200" t="s">
        <v>207</v>
      </c>
      <c r="C963" s="199"/>
      <c r="D963" s="206">
        <v>21</v>
      </c>
      <c r="E963" s="199"/>
      <c r="F963" s="75"/>
      <c r="G963" s="75"/>
      <c r="H963" s="69"/>
      <c r="I963" s="75"/>
    </row>
    <row r="964" spans="1:9">
      <c r="A964" s="75"/>
      <c r="B964" s="207" t="s">
        <v>1306</v>
      </c>
      <c r="C964" s="75" t="s">
        <v>1307</v>
      </c>
      <c r="D964" s="75" t="s">
        <v>1308</v>
      </c>
      <c r="E964" s="75"/>
      <c r="F964" s="75"/>
      <c r="G964" s="75"/>
      <c r="H964" s="70"/>
      <c r="I964" s="75"/>
    </row>
    <row r="965" spans="1:9">
      <c r="A965" s="75">
        <v>25</v>
      </c>
      <c r="B965" s="207" t="s">
        <v>1385</v>
      </c>
      <c r="C965" s="75" t="s">
        <v>1386</v>
      </c>
      <c r="D965" s="75">
        <v>15</v>
      </c>
      <c r="E965" s="75"/>
      <c r="F965" s="75"/>
      <c r="G965" s="75"/>
      <c r="H965" s="70"/>
      <c r="I965" s="75"/>
    </row>
    <row r="966" spans="1:9">
      <c r="A966" s="75">
        <v>26</v>
      </c>
      <c r="B966" s="207" t="s">
        <v>1524</v>
      </c>
      <c r="C966" s="75" t="s">
        <v>1386</v>
      </c>
      <c r="D966" s="75">
        <v>1</v>
      </c>
      <c r="E966" s="75"/>
      <c r="F966" s="75"/>
      <c r="G966" s="75"/>
      <c r="H966" s="70"/>
      <c r="I966" s="75"/>
    </row>
    <row r="967" ht="46.8" spans="1:9">
      <c r="A967" s="75" t="s">
        <v>1525</v>
      </c>
      <c r="B967" s="75"/>
      <c r="C967" s="75"/>
      <c r="D967" s="75"/>
      <c r="E967" s="75"/>
      <c r="F967" s="75"/>
      <c r="G967" s="75"/>
      <c r="H967" s="70" t="s">
        <v>1526</v>
      </c>
      <c r="I967" s="75" t="s">
        <v>4</v>
      </c>
    </row>
    <row r="968" spans="1:9">
      <c r="A968" s="241" t="s">
        <v>5</v>
      </c>
      <c r="B968" s="95" t="s">
        <v>6</v>
      </c>
      <c r="C968" s="80" t="s">
        <v>7</v>
      </c>
      <c r="D968" s="80"/>
      <c r="E968" s="80"/>
      <c r="F968" s="75"/>
      <c r="G968" s="75"/>
      <c r="H968" s="69"/>
      <c r="I968" s="75"/>
    </row>
    <row r="969" spans="1:9">
      <c r="A969" s="242"/>
      <c r="B969" s="95"/>
      <c r="C969" s="80"/>
      <c r="D969" s="80"/>
      <c r="E969" s="80"/>
      <c r="F969" s="75"/>
      <c r="G969" s="75"/>
      <c r="H969" s="69"/>
      <c r="I969" s="75"/>
    </row>
    <row r="970" spans="1:9">
      <c r="A970" s="75"/>
      <c r="B970" s="96" t="s">
        <v>8</v>
      </c>
      <c r="C970" s="97" t="s">
        <v>9</v>
      </c>
      <c r="D970" s="97" t="s">
        <v>10</v>
      </c>
      <c r="E970" s="97" t="s">
        <v>11</v>
      </c>
      <c r="F970" s="75"/>
      <c r="G970" s="75"/>
      <c r="H970" s="69"/>
      <c r="I970" s="75"/>
    </row>
    <row r="971" spans="1:9">
      <c r="A971" s="75">
        <v>1</v>
      </c>
      <c r="B971" s="96" t="s">
        <v>97</v>
      </c>
      <c r="C971" s="87">
        <v>175</v>
      </c>
      <c r="D971" s="87"/>
      <c r="E971" s="87"/>
      <c r="F971" s="75"/>
      <c r="G971" s="75"/>
      <c r="H971" s="69"/>
      <c r="I971" s="75"/>
    </row>
    <row r="972" spans="1:9">
      <c r="A972" s="75">
        <v>2</v>
      </c>
      <c r="B972" s="96" t="s">
        <v>91</v>
      </c>
      <c r="C972" s="87">
        <v>164</v>
      </c>
      <c r="D972" s="87"/>
      <c r="E972" s="87"/>
      <c r="F972" s="75"/>
      <c r="G972" s="75"/>
      <c r="H972" s="69"/>
      <c r="I972" s="75"/>
    </row>
    <row r="973" ht="28.05" customHeight="1" spans="1:9">
      <c r="A973" s="75">
        <v>3</v>
      </c>
      <c r="B973" s="96" t="s">
        <v>38</v>
      </c>
      <c r="C973" s="87">
        <v>219</v>
      </c>
      <c r="D973" s="87"/>
      <c r="E973" s="87"/>
      <c r="F973" s="75"/>
      <c r="G973" s="75"/>
      <c r="H973" s="69"/>
      <c r="I973" s="75"/>
    </row>
    <row r="974" spans="1:9">
      <c r="A974" s="75"/>
      <c r="B974" s="202" t="s">
        <v>40</v>
      </c>
      <c r="C974" s="198" t="s">
        <v>46</v>
      </c>
      <c r="D974" s="75"/>
      <c r="E974" s="75"/>
      <c r="F974" s="75"/>
      <c r="G974" s="75"/>
      <c r="H974" s="69"/>
      <c r="I974" s="75"/>
    </row>
    <row r="975" spans="1:9">
      <c r="A975" s="75"/>
      <c r="B975" s="202"/>
      <c r="C975" s="198" t="s">
        <v>47</v>
      </c>
      <c r="D975" s="75"/>
      <c r="E975" s="75"/>
      <c r="F975" s="75"/>
      <c r="G975" s="75"/>
      <c r="H975" s="69"/>
      <c r="I975" s="75"/>
    </row>
    <row r="976" spans="1:9">
      <c r="A976" s="75">
        <v>4</v>
      </c>
      <c r="B976" s="201" t="s">
        <v>73</v>
      </c>
      <c r="C976" s="203">
        <v>146.4</v>
      </c>
      <c r="D976" s="75"/>
      <c r="E976" s="75"/>
      <c r="F976" s="75"/>
      <c r="G976" s="75"/>
      <c r="H976" s="69"/>
      <c r="I976" s="75"/>
    </row>
    <row r="977" spans="1:9">
      <c r="A977" s="75"/>
      <c r="B977" s="201"/>
      <c r="C977" s="203"/>
      <c r="D977" s="75"/>
      <c r="E977" s="75"/>
      <c r="F977" s="75"/>
      <c r="G977" s="75"/>
      <c r="H977" s="69"/>
      <c r="I977" s="75"/>
    </row>
    <row r="978" ht="30" customHeight="1" spans="1:9">
      <c r="A978" s="75" t="s">
        <v>1527</v>
      </c>
      <c r="B978" s="75"/>
      <c r="C978" s="75"/>
      <c r="D978" s="75"/>
      <c r="E978" s="75"/>
      <c r="F978" s="75"/>
      <c r="G978" s="75"/>
      <c r="H978" s="70" t="s">
        <v>1528</v>
      </c>
      <c r="I978" s="75" t="s">
        <v>4</v>
      </c>
    </row>
    <row r="979" spans="1:9">
      <c r="A979" s="241" t="s">
        <v>5</v>
      </c>
      <c r="B979" s="95" t="s">
        <v>6</v>
      </c>
      <c r="C979" s="80" t="s">
        <v>7</v>
      </c>
      <c r="D979" s="80"/>
      <c r="E979" s="80"/>
      <c r="F979" s="75"/>
      <c r="G979" s="75"/>
      <c r="H979" s="69"/>
      <c r="I979" s="75"/>
    </row>
    <row r="980" spans="1:9">
      <c r="A980" s="242"/>
      <c r="B980" s="95"/>
      <c r="C980" s="80"/>
      <c r="D980" s="80"/>
      <c r="E980" s="80"/>
      <c r="F980" s="75"/>
      <c r="G980" s="75"/>
      <c r="H980" s="69"/>
      <c r="I980" s="75"/>
    </row>
    <row r="981" spans="1:9">
      <c r="A981" s="75"/>
      <c r="B981" s="96" t="s">
        <v>8</v>
      </c>
      <c r="C981" s="97" t="s">
        <v>9</v>
      </c>
      <c r="D981" s="97" t="s">
        <v>10</v>
      </c>
      <c r="E981" s="97" t="s">
        <v>11</v>
      </c>
      <c r="F981" s="75"/>
      <c r="G981" s="75"/>
      <c r="H981" s="69"/>
      <c r="I981" s="75"/>
    </row>
    <row r="982" spans="1:9">
      <c r="A982" s="75">
        <v>1</v>
      </c>
      <c r="B982" s="96" t="s">
        <v>1529</v>
      </c>
      <c r="C982" s="87">
        <v>24</v>
      </c>
      <c r="D982" s="87"/>
      <c r="E982" s="87"/>
      <c r="F982" s="75"/>
      <c r="G982" s="75"/>
      <c r="H982" s="69"/>
      <c r="I982" s="75"/>
    </row>
    <row r="983" spans="1:9">
      <c r="A983" s="75">
        <v>2</v>
      </c>
      <c r="B983" s="96" t="s">
        <v>97</v>
      </c>
      <c r="C983" s="87">
        <v>82.1</v>
      </c>
      <c r="D983" s="87"/>
      <c r="E983" s="87"/>
      <c r="F983" s="75"/>
      <c r="G983" s="75"/>
      <c r="H983" s="69"/>
      <c r="I983" s="75"/>
    </row>
    <row r="984" spans="1:9">
      <c r="A984" s="75">
        <v>3</v>
      </c>
      <c r="B984" s="96" t="s">
        <v>1530</v>
      </c>
      <c r="C984" s="87">
        <v>43.1</v>
      </c>
      <c r="D984" s="198"/>
      <c r="E984" s="198"/>
      <c r="F984" s="75"/>
      <c r="G984" s="75"/>
      <c r="H984" s="69"/>
      <c r="I984" s="75"/>
    </row>
    <row r="985" spans="1:9">
      <c r="A985" s="75">
        <v>4</v>
      </c>
      <c r="B985" s="202" t="s">
        <v>178</v>
      </c>
      <c r="C985" s="87">
        <v>42</v>
      </c>
      <c r="D985" s="198"/>
      <c r="E985" s="198"/>
      <c r="F985" s="75"/>
      <c r="G985" s="75"/>
      <c r="H985" s="69"/>
      <c r="I985" s="75"/>
    </row>
    <row r="986" spans="1:9">
      <c r="A986" s="75">
        <v>5</v>
      </c>
      <c r="B986" s="202" t="s">
        <v>128</v>
      </c>
      <c r="C986" s="87">
        <v>10</v>
      </c>
      <c r="D986" s="87"/>
      <c r="E986" s="198"/>
      <c r="F986" s="75"/>
      <c r="G986" s="75"/>
      <c r="H986" s="69"/>
      <c r="I986" s="75"/>
    </row>
    <row r="987" spans="1:9">
      <c r="A987" s="75">
        <v>6</v>
      </c>
      <c r="B987" s="202" t="s">
        <v>1531</v>
      </c>
      <c r="C987" s="87">
        <v>18.8</v>
      </c>
      <c r="D987" s="87"/>
      <c r="E987" s="198"/>
      <c r="F987" s="75"/>
      <c r="G987" s="75"/>
      <c r="H987" s="69"/>
      <c r="I987" s="75"/>
    </row>
    <row r="988" spans="1:9">
      <c r="A988" s="75">
        <v>7</v>
      </c>
      <c r="B988" s="202" t="s">
        <v>1532</v>
      </c>
      <c r="C988" s="87"/>
      <c r="D988" s="87">
        <v>129</v>
      </c>
      <c r="E988" s="198"/>
      <c r="F988" s="75"/>
      <c r="G988" s="75"/>
      <c r="H988" s="69"/>
      <c r="I988" s="75"/>
    </row>
    <row r="989" spans="1:9">
      <c r="A989" s="75">
        <v>8</v>
      </c>
      <c r="B989" s="202" t="s">
        <v>39</v>
      </c>
      <c r="C989" s="87"/>
      <c r="D989" s="87">
        <v>74</v>
      </c>
      <c r="E989" s="198"/>
      <c r="F989" s="75"/>
      <c r="G989" s="75"/>
      <c r="H989" s="69"/>
      <c r="I989" s="75"/>
    </row>
    <row r="990" spans="1:9">
      <c r="A990" s="75">
        <v>9</v>
      </c>
      <c r="B990" s="202" t="s">
        <v>230</v>
      </c>
      <c r="C990" s="87">
        <v>86</v>
      </c>
      <c r="D990" s="198"/>
      <c r="E990" s="198"/>
      <c r="F990" s="75"/>
      <c r="G990" s="75"/>
      <c r="H990" s="69"/>
      <c r="I990" s="75"/>
    </row>
    <row r="991" spans="1:9">
      <c r="A991" s="75"/>
      <c r="B991" s="202" t="s">
        <v>40</v>
      </c>
      <c r="C991" s="198" t="s">
        <v>41</v>
      </c>
      <c r="D991" s="198"/>
      <c r="E991" s="198"/>
      <c r="F991" s="75"/>
      <c r="G991" s="75"/>
      <c r="H991" s="69"/>
      <c r="I991" s="75"/>
    </row>
    <row r="992" spans="1:9">
      <c r="A992" s="75"/>
      <c r="B992" s="202"/>
      <c r="C992" s="74" t="s">
        <v>42</v>
      </c>
      <c r="D992" s="74" t="s">
        <v>43</v>
      </c>
      <c r="E992" s="74" t="s">
        <v>44</v>
      </c>
      <c r="F992" s="75"/>
      <c r="G992" s="75"/>
      <c r="H992" s="69"/>
      <c r="I992" s="75"/>
    </row>
    <row r="993" spans="1:9">
      <c r="A993" s="75">
        <v>10</v>
      </c>
      <c r="B993" s="202" t="s">
        <v>191</v>
      </c>
      <c r="C993" s="203">
        <v>313.5</v>
      </c>
      <c r="D993" s="203"/>
      <c r="E993" s="203"/>
      <c r="F993" s="75"/>
      <c r="G993" s="75"/>
      <c r="H993" s="69"/>
      <c r="I993" s="75"/>
    </row>
    <row r="994" spans="1:9">
      <c r="A994" s="75"/>
      <c r="B994" s="202" t="s">
        <v>40</v>
      </c>
      <c r="C994" s="198" t="s">
        <v>46</v>
      </c>
      <c r="D994" s="75"/>
      <c r="E994" s="75"/>
      <c r="F994" s="75"/>
      <c r="G994" s="75"/>
      <c r="H994" s="69"/>
      <c r="I994" s="75"/>
    </row>
    <row r="995" spans="1:9">
      <c r="A995" s="75"/>
      <c r="B995" s="202"/>
      <c r="C995" s="198" t="s">
        <v>47</v>
      </c>
      <c r="D995" s="75"/>
      <c r="E995" s="75"/>
      <c r="F995" s="75"/>
      <c r="G995" s="75"/>
      <c r="H995" s="69"/>
      <c r="I995" s="75"/>
    </row>
    <row r="996" spans="1:9">
      <c r="A996" s="75">
        <v>11</v>
      </c>
      <c r="B996" s="202" t="s">
        <v>48</v>
      </c>
      <c r="C996" s="203">
        <v>177.4</v>
      </c>
      <c r="D996" s="75"/>
      <c r="E996" s="75"/>
      <c r="F996" s="75"/>
      <c r="G996" s="75"/>
      <c r="H996" s="69"/>
      <c r="I996" s="75"/>
    </row>
    <row r="997" spans="1:9">
      <c r="A997" s="75">
        <v>12</v>
      </c>
      <c r="B997" s="202" t="s">
        <v>558</v>
      </c>
      <c r="C997" s="203">
        <v>34</v>
      </c>
      <c r="D997" s="75"/>
      <c r="E997" s="75"/>
      <c r="F997" s="75"/>
      <c r="G997" s="75"/>
      <c r="H997" s="69"/>
      <c r="I997" s="75"/>
    </row>
    <row r="998" spans="1:9">
      <c r="A998" s="75">
        <v>13</v>
      </c>
      <c r="B998" s="201" t="s">
        <v>237</v>
      </c>
      <c r="C998" s="203">
        <v>4</v>
      </c>
      <c r="D998" s="75"/>
      <c r="E998" s="75"/>
      <c r="F998" s="75"/>
      <c r="G998" s="75"/>
      <c r="H998" s="69"/>
      <c r="I998" s="75"/>
    </row>
    <row r="999" spans="1:9">
      <c r="A999" s="75">
        <v>14</v>
      </c>
      <c r="B999" s="201" t="s">
        <v>779</v>
      </c>
      <c r="C999" s="203">
        <v>4</v>
      </c>
      <c r="D999" s="75"/>
      <c r="E999" s="75"/>
      <c r="F999" s="75"/>
      <c r="G999" s="75"/>
      <c r="H999" s="69"/>
      <c r="I999" s="75"/>
    </row>
    <row r="1000" spans="1:9">
      <c r="A1000" s="75">
        <v>15</v>
      </c>
      <c r="B1000" s="201" t="s">
        <v>235</v>
      </c>
      <c r="C1000" s="203">
        <v>4</v>
      </c>
      <c r="D1000" s="75"/>
      <c r="E1000" s="75"/>
      <c r="F1000" s="75"/>
      <c r="G1000" s="75"/>
      <c r="H1000" s="69"/>
      <c r="I1000" s="75"/>
    </row>
    <row r="1001" spans="1:9">
      <c r="A1001" s="75"/>
      <c r="B1001" s="193" t="s">
        <v>6</v>
      </c>
      <c r="C1001" s="198" t="s">
        <v>49</v>
      </c>
      <c r="D1001" s="198"/>
      <c r="E1001" s="198"/>
      <c r="F1001" s="75"/>
      <c r="G1001" s="75"/>
      <c r="H1001" s="69"/>
      <c r="I1001" s="75"/>
    </row>
    <row r="1002" spans="1:9">
      <c r="A1002" s="75"/>
      <c r="B1002" s="196" t="s">
        <v>50</v>
      </c>
      <c r="C1002" s="198">
        <v>100</v>
      </c>
      <c r="D1002" s="198">
        <v>200</v>
      </c>
      <c r="E1002" s="198" t="s">
        <v>51</v>
      </c>
      <c r="F1002" s="75"/>
      <c r="G1002" s="75"/>
      <c r="H1002" s="69"/>
      <c r="I1002" s="75"/>
    </row>
    <row r="1003" spans="1:9">
      <c r="A1003" s="75">
        <v>16</v>
      </c>
      <c r="B1003" s="202" t="s">
        <v>52</v>
      </c>
      <c r="C1003" s="87">
        <v>9</v>
      </c>
      <c r="D1003" s="199"/>
      <c r="E1003" s="199"/>
      <c r="F1003" s="75"/>
      <c r="G1003" s="75"/>
      <c r="H1003" s="69"/>
      <c r="I1003" s="75"/>
    </row>
    <row r="1004" spans="1:9">
      <c r="A1004" s="75">
        <v>17</v>
      </c>
      <c r="B1004" s="200" t="s">
        <v>83</v>
      </c>
      <c r="C1004" s="87">
        <v>6</v>
      </c>
      <c r="D1004" s="199"/>
      <c r="E1004" s="199"/>
      <c r="F1004" s="75"/>
      <c r="G1004" s="75"/>
      <c r="H1004" s="69"/>
      <c r="I1004" s="75"/>
    </row>
    <row r="1005" ht="46.8" spans="1:9">
      <c r="A1005" s="75" t="s">
        <v>1533</v>
      </c>
      <c r="B1005" s="75"/>
      <c r="C1005" s="75"/>
      <c r="D1005" s="75"/>
      <c r="E1005" s="75"/>
      <c r="F1005" s="75"/>
      <c r="G1005" s="75"/>
      <c r="H1005" s="70" t="s">
        <v>1534</v>
      </c>
      <c r="I1005" s="75" t="s">
        <v>4</v>
      </c>
    </row>
    <row r="1006" ht="31.2" spans="1:9">
      <c r="A1006" s="72" t="s">
        <v>5</v>
      </c>
      <c r="B1006" s="193" t="s">
        <v>6</v>
      </c>
      <c r="C1006" s="74" t="s">
        <v>24</v>
      </c>
      <c r="D1006" s="74"/>
      <c r="E1006" s="74"/>
      <c r="F1006" s="74"/>
      <c r="G1006" s="74"/>
      <c r="H1006" s="69"/>
      <c r="I1006" s="75"/>
    </row>
    <row r="1007" spans="1:9">
      <c r="A1007" s="75"/>
      <c r="B1007" s="196" t="s">
        <v>16</v>
      </c>
      <c r="C1007" s="74" t="s">
        <v>17</v>
      </c>
      <c r="D1007" s="74" t="s">
        <v>18</v>
      </c>
      <c r="E1007" s="74" t="s">
        <v>19</v>
      </c>
      <c r="F1007" s="74" t="s">
        <v>20</v>
      </c>
      <c r="G1007" s="74" t="s">
        <v>21</v>
      </c>
      <c r="H1007" s="69"/>
      <c r="I1007" s="75"/>
    </row>
    <row r="1008" spans="1:9">
      <c r="A1008" s="75">
        <v>1</v>
      </c>
      <c r="B1008" s="200" t="s">
        <v>1535</v>
      </c>
      <c r="C1008" s="199"/>
      <c r="D1008" s="199">
        <v>1</v>
      </c>
      <c r="E1008" s="199"/>
      <c r="F1008" s="199"/>
      <c r="G1008" s="199"/>
      <c r="H1008" s="69"/>
      <c r="I1008" s="75"/>
    </row>
    <row r="1009" spans="1:9">
      <c r="A1009" s="75"/>
      <c r="B1009" s="193" t="s">
        <v>6</v>
      </c>
      <c r="C1009" s="74" t="s">
        <v>30</v>
      </c>
      <c r="D1009" s="74"/>
      <c r="E1009" s="74"/>
      <c r="F1009" s="74"/>
      <c r="G1009" s="75"/>
      <c r="H1009" s="69"/>
      <c r="I1009" s="75"/>
    </row>
    <row r="1010" spans="1:9">
      <c r="A1010" s="75"/>
      <c r="B1010" s="196" t="s">
        <v>8</v>
      </c>
      <c r="C1010" s="74">
        <v>100</v>
      </c>
      <c r="D1010" s="74">
        <v>200</v>
      </c>
      <c r="E1010" s="74">
        <v>300</v>
      </c>
      <c r="F1010" s="74" t="s">
        <v>31</v>
      </c>
      <c r="G1010" s="75"/>
      <c r="H1010" s="69"/>
      <c r="I1010" s="75"/>
    </row>
    <row r="1011" spans="1:9">
      <c r="A1011" s="75">
        <v>2</v>
      </c>
      <c r="B1011" s="200" t="s">
        <v>1536</v>
      </c>
      <c r="C1011" s="199"/>
      <c r="D1011" s="199">
        <v>1</v>
      </c>
      <c r="E1011" s="199"/>
      <c r="F1011" s="199"/>
      <c r="G1011" s="75"/>
      <c r="H1011" s="69"/>
      <c r="I1011" s="75"/>
    </row>
    <row r="1012" spans="1:9">
      <c r="A1012" s="75"/>
      <c r="B1012" s="95" t="s">
        <v>6</v>
      </c>
      <c r="C1012" s="80" t="s">
        <v>7</v>
      </c>
      <c r="D1012" s="80"/>
      <c r="E1012" s="80"/>
      <c r="F1012" s="75"/>
      <c r="G1012" s="75"/>
      <c r="H1012" s="69"/>
      <c r="I1012" s="75"/>
    </row>
    <row r="1013" spans="1:9">
      <c r="A1013" s="75"/>
      <c r="B1013" s="95"/>
      <c r="C1013" s="80"/>
      <c r="D1013" s="80"/>
      <c r="E1013" s="80"/>
      <c r="F1013" s="75"/>
      <c r="G1013" s="75"/>
      <c r="H1013" s="69"/>
      <c r="I1013" s="75"/>
    </row>
    <row r="1014" spans="1:9">
      <c r="A1014" s="75"/>
      <c r="B1014" s="96" t="s">
        <v>8</v>
      </c>
      <c r="C1014" s="97" t="s">
        <v>9</v>
      </c>
      <c r="D1014" s="97" t="s">
        <v>10</v>
      </c>
      <c r="E1014" s="97" t="s">
        <v>11</v>
      </c>
      <c r="F1014" s="75"/>
      <c r="G1014" s="75"/>
      <c r="H1014" s="69"/>
      <c r="I1014" s="75"/>
    </row>
    <row r="1015" spans="1:9">
      <c r="A1015" s="75">
        <v>3</v>
      </c>
      <c r="B1015" s="96" t="s">
        <v>39</v>
      </c>
      <c r="C1015" s="87">
        <v>5.9</v>
      </c>
      <c r="D1015" s="87"/>
      <c r="E1015" s="87"/>
      <c r="F1015" s="75"/>
      <c r="G1015" s="75"/>
      <c r="H1015" s="69"/>
      <c r="I1015" s="75"/>
    </row>
    <row r="1016" spans="1:9">
      <c r="A1016" s="75">
        <v>4</v>
      </c>
      <c r="B1016" s="96" t="s">
        <v>557</v>
      </c>
      <c r="C1016" s="87">
        <v>5.1</v>
      </c>
      <c r="D1016" s="87"/>
      <c r="E1016" s="87"/>
      <c r="F1016" s="75"/>
      <c r="G1016" s="75"/>
      <c r="H1016" s="69"/>
      <c r="I1016" s="75"/>
    </row>
    <row r="1017" spans="1:9">
      <c r="A1017" s="75">
        <v>5</v>
      </c>
      <c r="B1017" s="96" t="s">
        <v>91</v>
      </c>
      <c r="C1017" s="87">
        <v>6.1</v>
      </c>
      <c r="D1017" s="87"/>
      <c r="E1017" s="87"/>
      <c r="F1017" s="75"/>
      <c r="G1017" s="75"/>
      <c r="H1017" s="69"/>
      <c r="I1017" s="75"/>
    </row>
    <row r="1018" spans="1:9">
      <c r="A1018" s="75">
        <v>6</v>
      </c>
      <c r="B1018" s="202" t="s">
        <v>230</v>
      </c>
      <c r="C1018" s="87">
        <v>5.5</v>
      </c>
      <c r="D1018" s="198"/>
      <c r="E1018" s="198"/>
      <c r="F1018" s="75"/>
      <c r="G1018" s="75"/>
      <c r="H1018" s="69"/>
      <c r="I1018" s="75"/>
    </row>
    <row r="1019" spans="1:9">
      <c r="A1019" s="75"/>
      <c r="B1019" s="202" t="s">
        <v>40</v>
      </c>
      <c r="C1019" s="198" t="s">
        <v>41</v>
      </c>
      <c r="D1019" s="198"/>
      <c r="E1019" s="198"/>
      <c r="F1019" s="75"/>
      <c r="G1019" s="75"/>
      <c r="H1019" s="69"/>
      <c r="I1019" s="75"/>
    </row>
    <row r="1020" spans="1:9">
      <c r="A1020" s="75"/>
      <c r="B1020" s="202"/>
      <c r="C1020" s="74" t="s">
        <v>42</v>
      </c>
      <c r="D1020" s="74" t="s">
        <v>43</v>
      </c>
      <c r="E1020" s="74" t="s">
        <v>44</v>
      </c>
      <c r="F1020" s="75"/>
      <c r="G1020" s="75"/>
      <c r="H1020" s="69"/>
      <c r="I1020" s="75"/>
    </row>
    <row r="1021" spans="1:9">
      <c r="A1021" s="75">
        <v>7</v>
      </c>
      <c r="B1021" s="196" t="s">
        <v>191</v>
      </c>
      <c r="C1021" s="203">
        <v>21</v>
      </c>
      <c r="D1021" s="203"/>
      <c r="E1021" s="203"/>
      <c r="F1021" s="75"/>
      <c r="G1021" s="75"/>
      <c r="H1021" s="69"/>
      <c r="I1021" s="75"/>
    </row>
    <row r="1022" ht="46.8" spans="1:9">
      <c r="A1022" s="75" t="s">
        <v>1537</v>
      </c>
      <c r="B1022" s="75"/>
      <c r="C1022" s="75"/>
      <c r="D1022" s="75"/>
      <c r="E1022" s="75"/>
      <c r="F1022" s="75"/>
      <c r="G1022" s="75"/>
      <c r="H1022" s="70" t="s">
        <v>1538</v>
      </c>
      <c r="I1022" s="75" t="s">
        <v>4</v>
      </c>
    </row>
    <row r="1023" ht="31.2" spans="1:9">
      <c r="A1023" s="72" t="s">
        <v>5</v>
      </c>
      <c r="B1023" s="193" t="s">
        <v>6</v>
      </c>
      <c r="C1023" s="74" t="s">
        <v>15</v>
      </c>
      <c r="D1023" s="74"/>
      <c r="E1023" s="74"/>
      <c r="F1023" s="74"/>
      <c r="G1023" s="74"/>
      <c r="H1023" s="69"/>
      <c r="I1023" s="75"/>
    </row>
    <row r="1024" spans="1:9">
      <c r="A1024" s="75"/>
      <c r="B1024" s="196" t="s">
        <v>16</v>
      </c>
      <c r="C1024" s="74" t="s">
        <v>17</v>
      </c>
      <c r="D1024" s="74" t="s">
        <v>18</v>
      </c>
      <c r="E1024" s="74" t="s">
        <v>19</v>
      </c>
      <c r="F1024" s="74" t="s">
        <v>20</v>
      </c>
      <c r="G1024" s="74" t="s">
        <v>21</v>
      </c>
      <c r="H1024" s="69"/>
      <c r="I1024" s="75"/>
    </row>
    <row r="1025" spans="1:9">
      <c r="A1025" s="75">
        <v>1</v>
      </c>
      <c r="B1025" s="207" t="s">
        <v>140</v>
      </c>
      <c r="C1025" s="266"/>
      <c r="D1025" s="266">
        <v>3</v>
      </c>
      <c r="E1025" s="199"/>
      <c r="F1025" s="199"/>
      <c r="G1025" s="199"/>
      <c r="H1025" s="69"/>
      <c r="I1025" s="75"/>
    </row>
    <row r="1026" spans="1:9">
      <c r="A1026" s="75"/>
      <c r="B1026" s="193" t="s">
        <v>6</v>
      </c>
      <c r="C1026" s="74" t="s">
        <v>24</v>
      </c>
      <c r="D1026" s="74"/>
      <c r="E1026" s="74"/>
      <c r="F1026" s="74"/>
      <c r="G1026" s="74"/>
      <c r="H1026" s="69"/>
      <c r="I1026" s="75"/>
    </row>
    <row r="1027" ht="17" customHeight="1" spans="1:9">
      <c r="A1027" s="75"/>
      <c r="B1027" s="196" t="s">
        <v>16</v>
      </c>
      <c r="C1027" s="74" t="s">
        <v>17</v>
      </c>
      <c r="D1027" s="74" t="s">
        <v>18</v>
      </c>
      <c r="E1027" s="74" t="s">
        <v>19</v>
      </c>
      <c r="F1027" s="74" t="s">
        <v>20</v>
      </c>
      <c r="G1027" s="74" t="s">
        <v>21</v>
      </c>
      <c r="H1027" s="69"/>
      <c r="I1027" s="75"/>
    </row>
    <row r="1028" ht="18" customHeight="1" spans="1:9">
      <c r="A1028" s="75">
        <v>2</v>
      </c>
      <c r="B1028" s="207" t="s">
        <v>109</v>
      </c>
      <c r="C1028" s="266"/>
      <c r="D1028" s="206">
        <v>1</v>
      </c>
      <c r="E1028" s="199"/>
      <c r="F1028" s="199"/>
      <c r="G1028" s="199"/>
      <c r="H1028" s="69"/>
      <c r="I1028" s="75"/>
    </row>
    <row r="1029" ht="18" customHeight="1" spans="1:9">
      <c r="A1029" s="75">
        <v>3</v>
      </c>
      <c r="B1029" s="207" t="s">
        <v>90</v>
      </c>
      <c r="C1029" s="251"/>
      <c r="D1029" s="206">
        <v>6</v>
      </c>
      <c r="E1029" s="199"/>
      <c r="F1029" s="199"/>
      <c r="G1029" s="199"/>
      <c r="H1029" s="69"/>
      <c r="I1029" s="75"/>
    </row>
    <row r="1030" spans="1:9">
      <c r="A1030" s="75"/>
      <c r="B1030" s="193" t="s">
        <v>6</v>
      </c>
      <c r="C1030" s="74" t="s">
        <v>35</v>
      </c>
      <c r="D1030" s="74"/>
      <c r="E1030" s="74"/>
      <c r="F1030" s="74"/>
      <c r="G1030" s="75"/>
      <c r="H1030" s="69"/>
      <c r="I1030" s="75"/>
    </row>
    <row r="1031" spans="1:9">
      <c r="A1031" s="75"/>
      <c r="B1031" s="196" t="s">
        <v>8</v>
      </c>
      <c r="C1031" s="74">
        <v>100</v>
      </c>
      <c r="D1031" s="74">
        <v>200</v>
      </c>
      <c r="E1031" s="74">
        <v>300</v>
      </c>
      <c r="F1031" s="74" t="s">
        <v>31</v>
      </c>
      <c r="G1031" s="75"/>
      <c r="H1031" s="69"/>
      <c r="I1031" s="75"/>
    </row>
    <row r="1032" ht="18" customHeight="1" spans="1:9">
      <c r="A1032" s="75">
        <v>4</v>
      </c>
      <c r="B1032" s="207" t="s">
        <v>1539</v>
      </c>
      <c r="C1032" s="251"/>
      <c r="D1032" s="206">
        <v>2</v>
      </c>
      <c r="E1032" s="199"/>
      <c r="F1032" s="199"/>
      <c r="G1032" s="75"/>
      <c r="H1032" s="69"/>
      <c r="I1032" s="75"/>
    </row>
    <row r="1033" spans="1:9">
      <c r="A1033" s="75"/>
      <c r="B1033" s="95" t="s">
        <v>6</v>
      </c>
      <c r="C1033" s="80" t="s">
        <v>7</v>
      </c>
      <c r="D1033" s="80"/>
      <c r="E1033" s="80"/>
      <c r="F1033" s="75"/>
      <c r="G1033" s="75"/>
      <c r="H1033" s="69"/>
      <c r="I1033" s="75"/>
    </row>
    <row r="1034" ht="26" customHeight="1" spans="1:9">
      <c r="A1034" s="75"/>
      <c r="B1034" s="95"/>
      <c r="C1034" s="80"/>
      <c r="D1034" s="80"/>
      <c r="E1034" s="80"/>
      <c r="F1034" s="75"/>
      <c r="G1034" s="75"/>
      <c r="H1034" s="69"/>
      <c r="I1034" s="75"/>
    </row>
    <row r="1035" ht="15" customHeight="1" spans="1:9">
      <c r="A1035" s="75"/>
      <c r="B1035" s="96" t="s">
        <v>8</v>
      </c>
      <c r="C1035" s="97" t="s">
        <v>9</v>
      </c>
      <c r="D1035" s="97" t="s">
        <v>10</v>
      </c>
      <c r="E1035" s="97" t="s">
        <v>11</v>
      </c>
      <c r="F1035" s="75"/>
      <c r="G1035" s="75"/>
      <c r="H1035" s="69"/>
      <c r="I1035" s="75"/>
    </row>
    <row r="1036" spans="1:9">
      <c r="A1036" s="75">
        <v>5</v>
      </c>
      <c r="B1036" s="207" t="s">
        <v>1540</v>
      </c>
      <c r="C1036" s="206">
        <v>62</v>
      </c>
      <c r="D1036" s="87"/>
      <c r="E1036" s="87"/>
      <c r="F1036" s="75"/>
      <c r="G1036" s="75"/>
      <c r="H1036" s="69"/>
      <c r="I1036" s="75"/>
    </row>
    <row r="1037" spans="1:9">
      <c r="A1037" s="75">
        <v>6</v>
      </c>
      <c r="B1037" s="207" t="s">
        <v>96</v>
      </c>
      <c r="C1037" s="206">
        <v>12</v>
      </c>
      <c r="D1037" s="87"/>
      <c r="E1037" s="87"/>
      <c r="F1037" s="75"/>
      <c r="G1037" s="75"/>
      <c r="H1037" s="69"/>
      <c r="I1037" s="75"/>
    </row>
    <row r="1038" ht="13.05" customHeight="1" spans="1:9">
      <c r="A1038" s="75"/>
      <c r="B1038" s="202" t="s">
        <v>40</v>
      </c>
      <c r="C1038" s="198" t="s">
        <v>41</v>
      </c>
      <c r="D1038" s="198"/>
      <c r="E1038" s="198"/>
      <c r="F1038" s="75"/>
      <c r="G1038" s="75"/>
      <c r="H1038" s="69"/>
      <c r="I1038" s="75"/>
    </row>
    <row r="1039" spans="1:9">
      <c r="A1039" s="75"/>
      <c r="B1039" s="202"/>
      <c r="C1039" s="74" t="s">
        <v>42</v>
      </c>
      <c r="D1039" s="74" t="s">
        <v>43</v>
      </c>
      <c r="E1039" s="74" t="s">
        <v>44</v>
      </c>
      <c r="F1039" s="75"/>
      <c r="G1039" s="75"/>
      <c r="H1039" s="69"/>
      <c r="I1039" s="75"/>
    </row>
    <row r="1040" spans="1:9">
      <c r="A1040" s="75">
        <v>7</v>
      </c>
      <c r="B1040" s="196" t="s">
        <v>191</v>
      </c>
      <c r="C1040" s="203">
        <v>136</v>
      </c>
      <c r="D1040" s="203"/>
      <c r="E1040" s="203"/>
      <c r="F1040" s="75"/>
      <c r="G1040" s="75"/>
      <c r="H1040" s="69"/>
      <c r="I1040" s="75"/>
    </row>
    <row r="1041" spans="1:9">
      <c r="A1041" s="75"/>
      <c r="B1041" s="202" t="s">
        <v>40</v>
      </c>
      <c r="C1041" s="198" t="s">
        <v>46</v>
      </c>
      <c r="D1041" s="75"/>
      <c r="E1041" s="75"/>
      <c r="F1041" s="75"/>
      <c r="G1041" s="75"/>
      <c r="H1041" s="69"/>
      <c r="I1041" s="75"/>
    </row>
    <row r="1042" spans="1:9">
      <c r="A1042" s="75"/>
      <c r="B1042" s="202"/>
      <c r="C1042" s="198" t="s">
        <v>47</v>
      </c>
      <c r="D1042" s="75"/>
      <c r="E1042" s="75"/>
      <c r="F1042" s="75"/>
      <c r="G1042" s="75"/>
      <c r="H1042" s="69"/>
      <c r="I1042" s="75"/>
    </row>
    <row r="1043" spans="1:9">
      <c r="A1043" s="75">
        <v>8</v>
      </c>
      <c r="B1043" s="207" t="s">
        <v>1541</v>
      </c>
      <c r="C1043" s="206">
        <v>38</v>
      </c>
      <c r="D1043" s="75"/>
      <c r="E1043" s="75"/>
      <c r="F1043" s="75"/>
      <c r="G1043" s="75"/>
      <c r="H1043" s="69"/>
      <c r="I1043" s="75"/>
    </row>
    <row r="1044" spans="1:9">
      <c r="A1044" s="75"/>
      <c r="B1044" s="202" t="s">
        <v>40</v>
      </c>
      <c r="C1044" s="198" t="s">
        <v>287</v>
      </c>
      <c r="D1044" s="198"/>
      <c r="E1044" s="198"/>
      <c r="F1044" s="75"/>
      <c r="G1044" s="75"/>
      <c r="H1044" s="69"/>
      <c r="I1044" s="75"/>
    </row>
    <row r="1045" ht="31.2" spans="1:9">
      <c r="A1045" s="75"/>
      <c r="B1045" s="202"/>
      <c r="C1045" s="74" t="s">
        <v>288</v>
      </c>
      <c r="D1045" s="74" t="s">
        <v>268</v>
      </c>
      <c r="E1045" s="74" t="s">
        <v>289</v>
      </c>
      <c r="F1045" s="75"/>
      <c r="G1045" s="75"/>
      <c r="H1045" s="69"/>
      <c r="I1045" s="75"/>
    </row>
    <row r="1046" spans="1:9">
      <c r="A1046" s="75">
        <v>9</v>
      </c>
      <c r="B1046" s="201" t="s">
        <v>288</v>
      </c>
      <c r="C1046" s="206">
        <v>26</v>
      </c>
      <c r="D1046" s="203"/>
      <c r="E1046" s="203"/>
      <c r="F1046" s="75"/>
      <c r="G1046" s="75"/>
      <c r="H1046" s="69"/>
      <c r="I1046" s="75"/>
    </row>
    <row r="1047" spans="1:9">
      <c r="A1047" s="75"/>
      <c r="B1047" s="193" t="s">
        <v>6</v>
      </c>
      <c r="C1047" s="198" t="s">
        <v>49</v>
      </c>
      <c r="D1047" s="198"/>
      <c r="E1047" s="198"/>
      <c r="F1047" s="75"/>
      <c r="G1047" s="75"/>
      <c r="H1047" s="69"/>
      <c r="I1047" s="75"/>
    </row>
    <row r="1048" spans="1:9">
      <c r="A1048" s="75"/>
      <c r="B1048" s="196" t="s">
        <v>50</v>
      </c>
      <c r="C1048" s="198">
        <v>100</v>
      </c>
      <c r="D1048" s="198">
        <v>200</v>
      </c>
      <c r="E1048" s="198" t="s">
        <v>51</v>
      </c>
      <c r="F1048" s="75"/>
      <c r="G1048" s="75"/>
      <c r="H1048" s="69"/>
      <c r="I1048" s="75"/>
    </row>
    <row r="1049" spans="1:9">
      <c r="A1049" s="75">
        <v>10</v>
      </c>
      <c r="B1049" s="207" t="s">
        <v>53</v>
      </c>
      <c r="C1049" s="251"/>
      <c r="D1049" s="206">
        <v>2</v>
      </c>
      <c r="E1049" s="199"/>
      <c r="F1049" s="75"/>
      <c r="G1049" s="75"/>
      <c r="H1049" s="69"/>
      <c r="I1049" s="75"/>
    </row>
    <row r="1050" spans="1:9">
      <c r="A1050" s="75">
        <v>11</v>
      </c>
      <c r="B1050" s="233" t="s">
        <v>607</v>
      </c>
      <c r="C1050" s="251"/>
      <c r="D1050" s="206">
        <v>6</v>
      </c>
      <c r="E1050" s="199"/>
      <c r="F1050" s="75"/>
      <c r="G1050" s="75"/>
      <c r="H1050" s="69"/>
      <c r="I1050" s="75"/>
    </row>
    <row r="1051" spans="1:9">
      <c r="A1051" s="75">
        <v>12</v>
      </c>
      <c r="B1051" s="233" t="s">
        <v>1542</v>
      </c>
      <c r="C1051" s="251"/>
      <c r="D1051" s="206">
        <v>3</v>
      </c>
      <c r="E1051" s="199"/>
      <c r="F1051" s="75"/>
      <c r="G1051" s="75"/>
      <c r="H1051" s="69"/>
      <c r="I1051" s="75"/>
    </row>
    <row r="1052" ht="46.8" spans="1:9">
      <c r="A1052" s="75" t="s">
        <v>1543</v>
      </c>
      <c r="B1052" s="75"/>
      <c r="C1052" s="75"/>
      <c r="D1052" s="75"/>
      <c r="E1052" s="75"/>
      <c r="F1052" s="75"/>
      <c r="G1052" s="75"/>
      <c r="H1052" s="70" t="s">
        <v>1544</v>
      </c>
      <c r="I1052" s="75" t="s">
        <v>4</v>
      </c>
    </row>
    <row r="1053" spans="1:9">
      <c r="A1053" s="75"/>
      <c r="B1053" s="193" t="s">
        <v>6</v>
      </c>
      <c r="C1053" s="74" t="s">
        <v>30</v>
      </c>
      <c r="D1053" s="74"/>
      <c r="E1053" s="74"/>
      <c r="F1053" s="74"/>
      <c r="G1053" s="75"/>
      <c r="H1053" s="69"/>
      <c r="I1053" s="75"/>
    </row>
    <row r="1054" spans="1:9">
      <c r="A1054" s="75"/>
      <c r="B1054" s="196" t="s">
        <v>8</v>
      </c>
      <c r="C1054" s="74">
        <v>100</v>
      </c>
      <c r="D1054" s="74">
        <v>200</v>
      </c>
      <c r="E1054" s="74">
        <v>300</v>
      </c>
      <c r="F1054" s="74" t="s">
        <v>31</v>
      </c>
      <c r="G1054" s="75"/>
      <c r="H1054" s="69"/>
      <c r="I1054" s="75"/>
    </row>
    <row r="1055" spans="1:9">
      <c r="A1055" s="75">
        <v>1</v>
      </c>
      <c r="B1055" s="200" t="s">
        <v>1545</v>
      </c>
      <c r="C1055" s="199"/>
      <c r="D1055" s="199">
        <v>156</v>
      </c>
      <c r="E1055" s="199"/>
      <c r="F1055" s="199"/>
      <c r="G1055" s="75"/>
      <c r="H1055" s="69"/>
      <c r="I1055" s="75"/>
    </row>
    <row r="1056" spans="1:9">
      <c r="A1056" s="75"/>
      <c r="B1056" s="95" t="s">
        <v>6</v>
      </c>
      <c r="C1056" s="80" t="s">
        <v>7</v>
      </c>
      <c r="D1056" s="80"/>
      <c r="E1056" s="80"/>
      <c r="F1056" s="75"/>
      <c r="G1056" s="75"/>
      <c r="H1056" s="69"/>
      <c r="I1056" s="75"/>
    </row>
    <row r="1057" spans="1:9">
      <c r="A1057" s="75"/>
      <c r="B1057" s="95"/>
      <c r="C1057" s="80"/>
      <c r="D1057" s="80"/>
      <c r="E1057" s="80"/>
      <c r="F1057" s="75"/>
      <c r="G1057" s="75"/>
      <c r="H1057" s="69"/>
      <c r="I1057" s="75"/>
    </row>
    <row r="1058" spans="1:9">
      <c r="A1058" s="75"/>
      <c r="B1058" s="96" t="s">
        <v>8</v>
      </c>
      <c r="C1058" s="97" t="s">
        <v>9</v>
      </c>
      <c r="D1058" s="97" t="s">
        <v>10</v>
      </c>
      <c r="E1058" s="97" t="s">
        <v>11</v>
      </c>
      <c r="F1058" s="75"/>
      <c r="G1058" s="75"/>
      <c r="H1058" s="69"/>
      <c r="I1058" s="75"/>
    </row>
    <row r="1059" spans="1:9">
      <c r="A1059" s="75">
        <v>2</v>
      </c>
      <c r="B1059" s="207" t="s">
        <v>96</v>
      </c>
      <c r="C1059" s="75">
        <v>107.3</v>
      </c>
      <c r="D1059" s="75"/>
      <c r="E1059" s="75"/>
      <c r="F1059" s="75"/>
      <c r="G1059" s="75"/>
      <c r="H1059" s="70"/>
      <c r="I1059" s="71"/>
    </row>
    <row r="1060" spans="1:9">
      <c r="A1060" s="75">
        <v>3</v>
      </c>
      <c r="B1060" s="197" t="s">
        <v>39</v>
      </c>
      <c r="C1060" s="75">
        <v>181.6</v>
      </c>
      <c r="D1060" s="75"/>
      <c r="E1060" s="75"/>
      <c r="F1060" s="75"/>
      <c r="G1060" s="75"/>
      <c r="H1060" s="70"/>
      <c r="I1060" s="71"/>
    </row>
    <row r="1061" spans="1:9">
      <c r="A1061" s="75">
        <v>4</v>
      </c>
      <c r="B1061" s="197" t="s">
        <v>91</v>
      </c>
      <c r="C1061" s="75">
        <v>533.4</v>
      </c>
      <c r="D1061" s="75"/>
      <c r="E1061" s="75"/>
      <c r="F1061" s="75"/>
      <c r="G1061" s="75"/>
      <c r="H1061" s="70"/>
      <c r="I1061" s="71"/>
    </row>
    <row r="1062" spans="1:9">
      <c r="A1062" s="75">
        <v>5</v>
      </c>
      <c r="B1062" s="197" t="s">
        <v>97</v>
      </c>
      <c r="C1062" s="75">
        <v>267.7</v>
      </c>
      <c r="D1062" s="75"/>
      <c r="E1062" s="75"/>
      <c r="F1062" s="75"/>
      <c r="G1062" s="75"/>
      <c r="H1062" s="70"/>
      <c r="I1062" s="71"/>
    </row>
    <row r="1063" ht="46.8" spans="1:9">
      <c r="A1063" s="75" t="s">
        <v>1546</v>
      </c>
      <c r="B1063" s="75"/>
      <c r="C1063" s="75"/>
      <c r="D1063" s="75"/>
      <c r="E1063" s="75"/>
      <c r="F1063" s="75"/>
      <c r="G1063" s="75"/>
      <c r="H1063" s="70" t="s">
        <v>1547</v>
      </c>
      <c r="I1063" s="75" t="s">
        <v>4</v>
      </c>
    </row>
    <row r="1064" ht="31.2" spans="1:9">
      <c r="A1064" s="72" t="s">
        <v>5</v>
      </c>
      <c r="B1064" s="193" t="s">
        <v>6</v>
      </c>
      <c r="C1064" s="74" t="s">
        <v>15</v>
      </c>
      <c r="D1064" s="74"/>
      <c r="E1064" s="74"/>
      <c r="F1064" s="74"/>
      <c r="G1064" s="74"/>
      <c r="H1064" s="69"/>
      <c r="I1064" s="75"/>
    </row>
    <row r="1065" spans="1:9">
      <c r="A1065" s="75"/>
      <c r="B1065" s="196" t="s">
        <v>16</v>
      </c>
      <c r="C1065" s="74" t="s">
        <v>17</v>
      </c>
      <c r="D1065" s="74" t="s">
        <v>18</v>
      </c>
      <c r="E1065" s="74" t="s">
        <v>19</v>
      </c>
      <c r="F1065" s="74" t="s">
        <v>20</v>
      </c>
      <c r="G1065" s="74" t="s">
        <v>21</v>
      </c>
      <c r="H1065" s="69"/>
      <c r="I1065" s="75"/>
    </row>
    <row r="1066" spans="1:9">
      <c r="A1066" s="75">
        <v>1</v>
      </c>
      <c r="B1066" s="196" t="s">
        <v>89</v>
      </c>
      <c r="C1066" s="199"/>
      <c r="D1066" s="199">
        <v>21</v>
      </c>
      <c r="E1066" s="199">
        <v>11</v>
      </c>
      <c r="F1066" s="199"/>
      <c r="G1066" s="199"/>
      <c r="H1066" s="69"/>
      <c r="I1066" s="75"/>
    </row>
    <row r="1067" spans="1:9">
      <c r="A1067" s="75"/>
      <c r="B1067" s="193" t="s">
        <v>6</v>
      </c>
      <c r="C1067" s="74" t="s">
        <v>24</v>
      </c>
      <c r="D1067" s="74"/>
      <c r="E1067" s="74"/>
      <c r="F1067" s="74"/>
      <c r="G1067" s="74"/>
      <c r="H1067" s="69"/>
      <c r="I1067" s="75"/>
    </row>
    <row r="1068" spans="1:9">
      <c r="A1068" s="75"/>
      <c r="B1068" s="196" t="s">
        <v>16</v>
      </c>
      <c r="C1068" s="74" t="s">
        <v>17</v>
      </c>
      <c r="D1068" s="74" t="s">
        <v>18</v>
      </c>
      <c r="E1068" s="74" t="s">
        <v>19</v>
      </c>
      <c r="F1068" s="74" t="s">
        <v>20</v>
      </c>
      <c r="G1068" s="74" t="s">
        <v>21</v>
      </c>
      <c r="H1068" s="69"/>
      <c r="I1068" s="75"/>
    </row>
    <row r="1069" spans="1:9">
      <c r="A1069" s="75">
        <v>2</v>
      </c>
      <c r="B1069" s="200" t="s">
        <v>62</v>
      </c>
      <c r="C1069" s="199"/>
      <c r="D1069" s="199"/>
      <c r="E1069" s="199">
        <v>6</v>
      </c>
      <c r="F1069" s="199"/>
      <c r="G1069" s="199"/>
      <c r="H1069" s="69"/>
      <c r="I1069" s="75"/>
    </row>
    <row r="1070" spans="1:9">
      <c r="A1070" s="75">
        <v>3</v>
      </c>
      <c r="B1070" s="200" t="s">
        <v>124</v>
      </c>
      <c r="C1070" s="199"/>
      <c r="D1070" s="199"/>
      <c r="E1070" s="199">
        <v>9</v>
      </c>
      <c r="F1070" s="199"/>
      <c r="G1070" s="199"/>
      <c r="H1070" s="69"/>
      <c r="I1070" s="75"/>
    </row>
    <row r="1071" spans="1:9">
      <c r="A1071" s="75">
        <v>4</v>
      </c>
      <c r="B1071" s="200" t="s">
        <v>1486</v>
      </c>
      <c r="C1071" s="199"/>
      <c r="D1071" s="199"/>
      <c r="E1071" s="199">
        <v>4</v>
      </c>
      <c r="F1071" s="199"/>
      <c r="G1071" s="199"/>
      <c r="H1071" s="69"/>
      <c r="I1071" s="75"/>
    </row>
    <row r="1072" spans="1:9">
      <c r="A1072" s="75">
        <v>5</v>
      </c>
      <c r="B1072" s="200" t="s">
        <v>116</v>
      </c>
      <c r="C1072" s="199"/>
      <c r="D1072" s="199"/>
      <c r="E1072" s="199">
        <v>3</v>
      </c>
      <c r="F1072" s="199"/>
      <c r="G1072" s="199"/>
      <c r="H1072" s="69"/>
      <c r="I1072" s="75"/>
    </row>
    <row r="1073" spans="1:9">
      <c r="A1073" s="75">
        <v>6</v>
      </c>
      <c r="B1073" s="202" t="s">
        <v>1548</v>
      </c>
      <c r="C1073" s="74">
        <v>9</v>
      </c>
      <c r="D1073" s="74"/>
      <c r="E1073" s="74"/>
      <c r="F1073" s="74"/>
      <c r="G1073" s="75"/>
      <c r="H1073" s="69"/>
      <c r="I1073" s="75"/>
    </row>
    <row r="1074" spans="1:9">
      <c r="A1074" s="75">
        <v>7</v>
      </c>
      <c r="B1074" s="202" t="s">
        <v>107</v>
      </c>
      <c r="C1074" s="74">
        <v>5</v>
      </c>
      <c r="D1074" s="74"/>
      <c r="E1074" s="74"/>
      <c r="F1074" s="74"/>
      <c r="G1074" s="75"/>
      <c r="H1074" s="69"/>
      <c r="I1074" s="75"/>
    </row>
    <row r="1075" spans="1:9">
      <c r="A1075" s="75">
        <v>8</v>
      </c>
      <c r="B1075" s="202" t="s">
        <v>29</v>
      </c>
      <c r="C1075" s="74"/>
      <c r="D1075" s="74">
        <v>2</v>
      </c>
      <c r="E1075" s="74"/>
      <c r="F1075" s="74"/>
      <c r="G1075" s="75"/>
      <c r="H1075" s="69"/>
      <c r="I1075" s="75"/>
    </row>
    <row r="1076" spans="1:9">
      <c r="A1076" s="75">
        <v>9</v>
      </c>
      <c r="B1076" s="202" t="s">
        <v>90</v>
      </c>
      <c r="C1076" s="74">
        <v>14</v>
      </c>
      <c r="D1076" s="74"/>
      <c r="E1076" s="74"/>
      <c r="F1076" s="74"/>
      <c r="G1076" s="75"/>
      <c r="H1076" s="69"/>
      <c r="I1076" s="75"/>
    </row>
    <row r="1077" spans="1:9">
      <c r="A1077" s="75">
        <v>10</v>
      </c>
      <c r="B1077" s="202" t="s">
        <v>1549</v>
      </c>
      <c r="C1077" s="74">
        <v>3</v>
      </c>
      <c r="D1077" s="74"/>
      <c r="E1077" s="74"/>
      <c r="F1077" s="74"/>
      <c r="G1077" s="75"/>
      <c r="H1077" s="69"/>
      <c r="I1077" s="75"/>
    </row>
    <row r="1078" spans="1:9">
      <c r="A1078" s="75">
        <v>11</v>
      </c>
      <c r="B1078" s="202" t="s">
        <v>22</v>
      </c>
      <c r="C1078" s="74"/>
      <c r="D1078" s="74">
        <v>3</v>
      </c>
      <c r="E1078" s="74"/>
      <c r="F1078" s="74"/>
      <c r="G1078" s="75"/>
      <c r="H1078" s="69"/>
      <c r="I1078" s="75"/>
    </row>
    <row r="1079" spans="1:9">
      <c r="A1079" s="75">
        <v>12</v>
      </c>
      <c r="B1079" s="202" t="s">
        <v>68</v>
      </c>
      <c r="C1079" s="74"/>
      <c r="D1079" s="74">
        <v>2</v>
      </c>
      <c r="E1079" s="74"/>
      <c r="F1079" s="74"/>
      <c r="G1079" s="75"/>
      <c r="H1079" s="69"/>
      <c r="I1079" s="75"/>
    </row>
    <row r="1080" spans="1:9">
      <c r="A1080" s="75"/>
      <c r="B1080" s="193" t="s">
        <v>6</v>
      </c>
      <c r="C1080" s="74" t="s">
        <v>30</v>
      </c>
      <c r="D1080" s="74"/>
      <c r="E1080" s="74"/>
      <c r="F1080" s="74"/>
      <c r="G1080" s="75"/>
      <c r="H1080" s="69"/>
      <c r="I1080" s="75"/>
    </row>
    <row r="1081" spans="1:9">
      <c r="A1081" s="75"/>
      <c r="B1081" s="196" t="s">
        <v>8</v>
      </c>
      <c r="C1081" s="74">
        <v>100</v>
      </c>
      <c r="D1081" s="74">
        <v>200</v>
      </c>
      <c r="E1081" s="74">
        <v>300</v>
      </c>
      <c r="F1081" s="74" t="s">
        <v>31</v>
      </c>
      <c r="G1081" s="75"/>
      <c r="H1081" s="69"/>
      <c r="I1081" s="75"/>
    </row>
    <row r="1082" spans="1:9">
      <c r="A1082" s="75">
        <v>13</v>
      </c>
      <c r="B1082" s="200" t="s">
        <v>23</v>
      </c>
      <c r="C1082" s="199">
        <v>2</v>
      </c>
      <c r="D1082" s="199">
        <v>1</v>
      </c>
      <c r="E1082" s="199"/>
      <c r="F1082" s="199"/>
      <c r="G1082" s="75"/>
      <c r="H1082" s="69"/>
      <c r="I1082" s="75"/>
    </row>
    <row r="1083" spans="1:9">
      <c r="A1083" s="75">
        <v>14</v>
      </c>
      <c r="B1083" s="200" t="s">
        <v>32</v>
      </c>
      <c r="C1083" s="199"/>
      <c r="D1083" s="199">
        <v>14</v>
      </c>
      <c r="E1083" s="199"/>
      <c r="F1083" s="199"/>
      <c r="G1083" s="75"/>
      <c r="H1083" s="69"/>
      <c r="I1083" s="75"/>
    </row>
    <row r="1084" spans="1:9">
      <c r="A1084" s="75">
        <v>15</v>
      </c>
      <c r="B1084" s="200" t="s">
        <v>1090</v>
      </c>
      <c r="C1084" s="199"/>
      <c r="D1084" s="199">
        <v>6</v>
      </c>
      <c r="E1084" s="199"/>
      <c r="F1084" s="199"/>
      <c r="G1084" s="75"/>
      <c r="H1084" s="69"/>
      <c r="I1084" s="75"/>
    </row>
    <row r="1085" spans="1:9">
      <c r="A1085" s="75"/>
      <c r="B1085" s="193" t="s">
        <v>6</v>
      </c>
      <c r="C1085" s="74" t="s">
        <v>35</v>
      </c>
      <c r="D1085" s="74"/>
      <c r="E1085" s="74"/>
      <c r="F1085" s="74"/>
      <c r="G1085" s="75"/>
      <c r="H1085" s="69"/>
      <c r="I1085" s="75"/>
    </row>
    <row r="1086" spans="1:9">
      <c r="A1086" s="75"/>
      <c r="B1086" s="196" t="s">
        <v>8</v>
      </c>
      <c r="C1086" s="74">
        <v>100</v>
      </c>
      <c r="D1086" s="74">
        <v>200</v>
      </c>
      <c r="E1086" s="74">
        <v>300</v>
      </c>
      <c r="F1086" s="74" t="s">
        <v>31</v>
      </c>
      <c r="G1086" s="75"/>
      <c r="H1086" s="69"/>
      <c r="I1086" s="75"/>
    </row>
    <row r="1087" spans="1:9">
      <c r="A1087" s="75">
        <v>16</v>
      </c>
      <c r="B1087" s="200" t="s">
        <v>36</v>
      </c>
      <c r="C1087" s="199"/>
      <c r="D1087" s="199"/>
      <c r="E1087" s="199">
        <v>1</v>
      </c>
      <c r="F1087" s="199"/>
      <c r="G1087" s="75"/>
      <c r="H1087" s="69"/>
      <c r="I1087" s="75"/>
    </row>
    <row r="1088" spans="1:9">
      <c r="A1088" s="75">
        <v>17</v>
      </c>
      <c r="B1088" s="200" t="s">
        <v>61</v>
      </c>
      <c r="C1088" s="199"/>
      <c r="D1088" s="199">
        <v>7</v>
      </c>
      <c r="E1088" s="199"/>
      <c r="F1088" s="199"/>
      <c r="G1088" s="75"/>
      <c r="H1088" s="69"/>
      <c r="I1088" s="75"/>
    </row>
    <row r="1089" spans="1:9">
      <c r="A1089" s="75"/>
      <c r="B1089" s="95" t="s">
        <v>6</v>
      </c>
      <c r="C1089" s="80" t="s">
        <v>7</v>
      </c>
      <c r="D1089" s="80"/>
      <c r="E1089" s="80"/>
      <c r="F1089" s="75"/>
      <c r="G1089" s="75"/>
      <c r="H1089" s="69"/>
      <c r="I1089" s="75"/>
    </row>
    <row r="1090" spans="1:9">
      <c r="A1090" s="75"/>
      <c r="B1090" s="95"/>
      <c r="C1090" s="80"/>
      <c r="D1090" s="80"/>
      <c r="E1090" s="80"/>
      <c r="F1090" s="75"/>
      <c r="G1090" s="75"/>
      <c r="H1090" s="69"/>
      <c r="I1090" s="75"/>
    </row>
    <row r="1091" spans="1:9">
      <c r="A1091" s="75"/>
      <c r="B1091" s="96" t="s">
        <v>8</v>
      </c>
      <c r="C1091" s="97" t="s">
        <v>9</v>
      </c>
      <c r="D1091" s="97" t="s">
        <v>10</v>
      </c>
      <c r="E1091" s="97" t="s">
        <v>11</v>
      </c>
      <c r="F1091" s="75"/>
      <c r="G1091" s="75"/>
      <c r="H1091" s="69"/>
      <c r="I1091" s="75"/>
    </row>
    <row r="1092" spans="1:9">
      <c r="A1092" s="75">
        <v>18</v>
      </c>
      <c r="B1092" s="96" t="s">
        <v>1532</v>
      </c>
      <c r="C1092" s="87">
        <v>48</v>
      </c>
      <c r="D1092" s="87"/>
      <c r="E1092" s="87"/>
      <c r="F1092" s="75"/>
      <c r="G1092" s="75"/>
      <c r="H1092" s="69"/>
      <c r="I1092" s="75"/>
    </row>
    <row r="1093" spans="1:9">
      <c r="A1093" s="75">
        <v>19</v>
      </c>
      <c r="B1093" s="96" t="s">
        <v>97</v>
      </c>
      <c r="C1093" s="87">
        <v>171</v>
      </c>
      <c r="D1093" s="87"/>
      <c r="E1093" s="87"/>
      <c r="F1093" s="75"/>
      <c r="G1093" s="75"/>
      <c r="H1093" s="69"/>
      <c r="I1093" s="75"/>
    </row>
    <row r="1094" spans="1:9">
      <c r="A1094" s="75">
        <v>20</v>
      </c>
      <c r="B1094" s="96" t="s">
        <v>118</v>
      </c>
      <c r="C1094" s="87">
        <v>60</v>
      </c>
      <c r="D1094" s="87"/>
      <c r="E1094" s="87"/>
      <c r="F1094" s="75"/>
      <c r="G1094" s="75"/>
      <c r="H1094" s="69"/>
      <c r="I1094" s="75"/>
    </row>
    <row r="1095" spans="1:9">
      <c r="A1095" s="75">
        <v>21</v>
      </c>
      <c r="B1095" s="202" t="s">
        <v>91</v>
      </c>
      <c r="C1095" s="87">
        <v>320</v>
      </c>
      <c r="D1095" s="87"/>
      <c r="E1095" s="87"/>
      <c r="F1095" s="75"/>
      <c r="G1095" s="75"/>
      <c r="H1095" s="69"/>
      <c r="I1095" s="75"/>
    </row>
    <row r="1096" spans="1:9">
      <c r="A1096" s="75">
        <v>22</v>
      </c>
      <c r="B1096" s="202" t="s">
        <v>38</v>
      </c>
      <c r="C1096" s="87">
        <v>34</v>
      </c>
      <c r="D1096" s="87"/>
      <c r="E1096" s="87"/>
      <c r="F1096" s="75"/>
      <c r="G1096" s="75"/>
      <c r="H1096" s="69"/>
      <c r="I1096" s="75"/>
    </row>
    <row r="1097" spans="1:9">
      <c r="A1097" s="75">
        <v>23</v>
      </c>
      <c r="B1097" s="202" t="s">
        <v>39</v>
      </c>
      <c r="C1097" s="87">
        <v>90</v>
      </c>
      <c r="D1097" s="87"/>
      <c r="E1097" s="87"/>
      <c r="F1097" s="75"/>
      <c r="G1097" s="75"/>
      <c r="H1097" s="69"/>
      <c r="I1097" s="75"/>
    </row>
    <row r="1098" spans="1:9">
      <c r="A1098" s="75">
        <v>24</v>
      </c>
      <c r="B1098" s="202" t="s">
        <v>34</v>
      </c>
      <c r="C1098" s="87"/>
      <c r="D1098" s="87">
        <v>40</v>
      </c>
      <c r="E1098" s="87"/>
      <c r="F1098" s="75"/>
      <c r="G1098" s="75"/>
      <c r="H1098" s="69"/>
      <c r="I1098" s="75"/>
    </row>
    <row r="1099" spans="1:9">
      <c r="A1099" s="75">
        <v>25</v>
      </c>
      <c r="B1099" s="202" t="s">
        <v>63</v>
      </c>
      <c r="C1099" s="87"/>
      <c r="D1099" s="87">
        <v>20</v>
      </c>
      <c r="E1099" s="87"/>
      <c r="F1099" s="75"/>
      <c r="G1099" s="75"/>
      <c r="H1099" s="69"/>
      <c r="I1099" s="75"/>
    </row>
    <row r="1100" spans="1:9">
      <c r="A1100" s="75"/>
      <c r="B1100" s="202" t="s">
        <v>40</v>
      </c>
      <c r="C1100" s="198" t="s">
        <v>41</v>
      </c>
      <c r="D1100" s="198"/>
      <c r="E1100" s="198"/>
      <c r="F1100" s="75"/>
      <c r="G1100" s="75"/>
      <c r="H1100" s="69"/>
      <c r="I1100" s="75"/>
    </row>
    <row r="1101" spans="1:9">
      <c r="A1101" s="75"/>
      <c r="B1101" s="202"/>
      <c r="C1101" s="74" t="s">
        <v>42</v>
      </c>
      <c r="D1101" s="74" t="s">
        <v>43</v>
      </c>
      <c r="E1101" s="74" t="s">
        <v>44</v>
      </c>
      <c r="F1101" s="75"/>
      <c r="G1101" s="75"/>
      <c r="H1101" s="69"/>
      <c r="I1101" s="75"/>
    </row>
    <row r="1102" spans="1:9">
      <c r="A1102" s="75">
        <v>26</v>
      </c>
      <c r="B1102" s="196" t="s">
        <v>191</v>
      </c>
      <c r="C1102" s="203">
        <v>1218</v>
      </c>
      <c r="D1102" s="203"/>
      <c r="E1102" s="203"/>
      <c r="F1102" s="75"/>
      <c r="G1102" s="75"/>
      <c r="H1102" s="69"/>
      <c r="I1102" s="75"/>
    </row>
    <row r="1103" spans="1:9">
      <c r="A1103" s="75"/>
      <c r="B1103" s="202" t="s">
        <v>40</v>
      </c>
      <c r="C1103" s="198" t="s">
        <v>46</v>
      </c>
      <c r="D1103" s="75"/>
      <c r="E1103" s="75"/>
      <c r="F1103" s="75"/>
      <c r="G1103" s="75"/>
      <c r="H1103" s="69"/>
      <c r="I1103" s="75"/>
    </row>
    <row r="1104" spans="1:9">
      <c r="A1104" s="75"/>
      <c r="B1104" s="202"/>
      <c r="C1104" s="198" t="s">
        <v>47</v>
      </c>
      <c r="D1104" s="75"/>
      <c r="E1104" s="75"/>
      <c r="F1104" s="75"/>
      <c r="G1104" s="75"/>
      <c r="H1104" s="69"/>
      <c r="I1104" s="75"/>
    </row>
    <row r="1105" spans="1:9">
      <c r="A1105" s="75">
        <v>27</v>
      </c>
      <c r="B1105" s="201" t="s">
        <v>48</v>
      </c>
      <c r="C1105" s="203">
        <v>761</v>
      </c>
      <c r="D1105" s="75"/>
      <c r="E1105" s="75"/>
      <c r="F1105" s="75"/>
      <c r="G1105" s="75"/>
      <c r="H1105" s="69"/>
      <c r="I1105" s="75"/>
    </row>
    <row r="1106" spans="1:9">
      <c r="A1106" s="75"/>
      <c r="B1106" s="193" t="s">
        <v>6</v>
      </c>
      <c r="C1106" s="198" t="s">
        <v>49</v>
      </c>
      <c r="D1106" s="198"/>
      <c r="E1106" s="198"/>
      <c r="F1106" s="75"/>
      <c r="G1106" s="75"/>
      <c r="H1106" s="69"/>
      <c r="I1106" s="75"/>
    </row>
    <row r="1107" spans="1:9">
      <c r="A1107" s="75"/>
      <c r="B1107" s="196" t="s">
        <v>50</v>
      </c>
      <c r="C1107" s="198">
        <v>100</v>
      </c>
      <c r="D1107" s="198">
        <v>200</v>
      </c>
      <c r="E1107" s="198" t="s">
        <v>51</v>
      </c>
      <c r="F1107" s="75"/>
      <c r="G1107" s="75"/>
      <c r="H1107" s="69"/>
      <c r="I1107" s="75"/>
    </row>
    <row r="1108" spans="1:9">
      <c r="A1108" s="75">
        <v>28</v>
      </c>
      <c r="B1108" s="200" t="s">
        <v>53</v>
      </c>
      <c r="C1108" s="199">
        <v>11</v>
      </c>
      <c r="D1108" s="199"/>
      <c r="E1108" s="199"/>
      <c r="F1108" s="75"/>
      <c r="G1108" s="75"/>
      <c r="H1108" s="69"/>
      <c r="I1108" s="75"/>
    </row>
    <row r="1109" spans="1:9">
      <c r="A1109" s="75">
        <v>29</v>
      </c>
      <c r="B1109" s="200" t="s">
        <v>253</v>
      </c>
      <c r="C1109" s="199">
        <v>2</v>
      </c>
      <c r="D1109" s="199">
        <v>2</v>
      </c>
      <c r="E1109" s="199"/>
      <c r="F1109" s="75"/>
      <c r="G1109" s="75"/>
      <c r="H1109" s="69"/>
      <c r="I1109" s="75"/>
    </row>
    <row r="1110" spans="1:9">
      <c r="A1110" s="75">
        <v>30</v>
      </c>
      <c r="B1110" s="200" t="s">
        <v>275</v>
      </c>
      <c r="C1110" s="199"/>
      <c r="D1110" s="199">
        <v>2</v>
      </c>
      <c r="E1110" s="199"/>
      <c r="F1110" s="75"/>
      <c r="G1110" s="75"/>
      <c r="H1110" s="69"/>
      <c r="I1110" s="75"/>
    </row>
    <row r="1111" spans="1:9">
      <c r="A1111" s="75">
        <v>31</v>
      </c>
      <c r="B1111" s="200" t="s">
        <v>1550</v>
      </c>
      <c r="C1111" s="199">
        <v>6</v>
      </c>
      <c r="D1111" s="199">
        <v>2</v>
      </c>
      <c r="E1111" s="199"/>
      <c r="F1111" s="75"/>
      <c r="G1111" s="75"/>
      <c r="H1111" s="69"/>
      <c r="I1111" s="75"/>
    </row>
    <row r="1112" spans="1:9">
      <c r="A1112" s="75">
        <v>32</v>
      </c>
      <c r="B1112" s="200" t="s">
        <v>84</v>
      </c>
      <c r="C1112" s="199"/>
      <c r="D1112" s="199">
        <v>4</v>
      </c>
      <c r="E1112" s="199"/>
      <c r="F1112" s="75"/>
      <c r="G1112" s="75"/>
      <c r="H1112" s="69"/>
      <c r="I1112" s="75"/>
    </row>
    <row r="1113" ht="12" customHeight="1" spans="1:9">
      <c r="A1113" s="75">
        <v>33</v>
      </c>
      <c r="B1113" s="200" t="s">
        <v>271</v>
      </c>
      <c r="C1113" s="199">
        <v>5</v>
      </c>
      <c r="D1113" s="199"/>
      <c r="E1113" s="199"/>
      <c r="F1113" s="75"/>
      <c r="G1113" s="75"/>
      <c r="H1113" s="69"/>
      <c r="I1113" s="75"/>
    </row>
    <row r="1114" ht="17" customHeight="1" spans="1:9">
      <c r="A1114" s="75" t="s">
        <v>1551</v>
      </c>
      <c r="B1114" s="75"/>
      <c r="C1114" s="75"/>
      <c r="D1114" s="75"/>
      <c r="E1114" s="75"/>
      <c r="F1114" s="75"/>
      <c r="G1114" s="75"/>
      <c r="H1114" s="70" t="s">
        <v>1552</v>
      </c>
      <c r="I1114" s="71" t="s">
        <v>4</v>
      </c>
    </row>
    <row r="1115" ht="15" customHeight="1" spans="1:9">
      <c r="A1115" s="72" t="s">
        <v>5</v>
      </c>
      <c r="B1115" s="193" t="s">
        <v>6</v>
      </c>
      <c r="C1115" s="74" t="s">
        <v>15</v>
      </c>
      <c r="D1115" s="74"/>
      <c r="E1115" s="74"/>
      <c r="F1115" s="74"/>
      <c r="G1115" s="74"/>
      <c r="H1115" s="69"/>
      <c r="I1115" s="75"/>
    </row>
    <row r="1116" spans="1:9">
      <c r="A1116" s="75"/>
      <c r="B1116" s="196" t="s">
        <v>16</v>
      </c>
      <c r="C1116" s="74" t="s">
        <v>17</v>
      </c>
      <c r="D1116" s="74" t="s">
        <v>18</v>
      </c>
      <c r="E1116" s="74" t="s">
        <v>19</v>
      </c>
      <c r="F1116" s="74" t="s">
        <v>20</v>
      </c>
      <c r="G1116" s="74" t="s">
        <v>21</v>
      </c>
      <c r="H1116" s="69"/>
      <c r="I1116" s="75"/>
    </row>
    <row r="1117" spans="1:9">
      <c r="A1117" s="75">
        <v>1</v>
      </c>
      <c r="B1117" s="233" t="s">
        <v>1553</v>
      </c>
      <c r="C1117" s="206"/>
      <c r="D1117" s="206">
        <v>3</v>
      </c>
      <c r="E1117" s="206"/>
      <c r="F1117" s="206"/>
      <c r="G1117" s="206"/>
      <c r="H1117" s="252"/>
      <c r="I1117" s="251"/>
    </row>
    <row r="1118" spans="1:9">
      <c r="A1118" s="75">
        <v>2</v>
      </c>
      <c r="B1118" s="207" t="s">
        <v>89</v>
      </c>
      <c r="C1118" s="206"/>
      <c r="D1118" s="206"/>
      <c r="E1118" s="206">
        <v>19</v>
      </c>
      <c r="F1118" s="206"/>
      <c r="G1118" s="206"/>
      <c r="H1118" s="252"/>
      <c r="I1118" s="251"/>
    </row>
    <row r="1119" spans="1:9">
      <c r="A1119" s="75">
        <v>3</v>
      </c>
      <c r="B1119" s="207" t="s">
        <v>1554</v>
      </c>
      <c r="C1119" s="206"/>
      <c r="D1119" s="206">
        <v>2</v>
      </c>
      <c r="E1119" s="206"/>
      <c r="F1119" s="206">
        <v>3</v>
      </c>
      <c r="G1119" s="206"/>
      <c r="H1119" s="252"/>
      <c r="I1119" s="251"/>
    </row>
    <row r="1120" spans="1:9">
      <c r="A1120" s="75">
        <v>4</v>
      </c>
      <c r="B1120" s="207" t="s">
        <v>1555</v>
      </c>
      <c r="C1120" s="206">
        <v>7</v>
      </c>
      <c r="D1120" s="206">
        <v>5</v>
      </c>
      <c r="E1120" s="206"/>
      <c r="F1120" s="206"/>
      <c r="G1120" s="206"/>
      <c r="H1120" s="252"/>
      <c r="I1120" s="251"/>
    </row>
    <row r="1121" spans="1:9">
      <c r="A1121" s="75"/>
      <c r="B1121" s="193" t="s">
        <v>6</v>
      </c>
      <c r="C1121" s="74" t="s">
        <v>24</v>
      </c>
      <c r="D1121" s="74"/>
      <c r="E1121" s="74"/>
      <c r="F1121" s="74"/>
      <c r="G1121" s="74"/>
      <c r="H1121" s="69"/>
      <c r="I1121" s="75"/>
    </row>
    <row r="1122" spans="1:9">
      <c r="A1122" s="75"/>
      <c r="B1122" s="196" t="s">
        <v>16</v>
      </c>
      <c r="C1122" s="74" t="s">
        <v>17</v>
      </c>
      <c r="D1122" s="74" t="s">
        <v>18</v>
      </c>
      <c r="E1122" s="74" t="s">
        <v>19</v>
      </c>
      <c r="F1122" s="74" t="s">
        <v>20</v>
      </c>
      <c r="G1122" s="74" t="s">
        <v>21</v>
      </c>
      <c r="H1122" s="69"/>
      <c r="I1122" s="75"/>
    </row>
    <row r="1123" spans="1:9">
      <c r="A1123" s="75">
        <v>5</v>
      </c>
      <c r="B1123" s="207" t="s">
        <v>1556</v>
      </c>
      <c r="C1123" s="206"/>
      <c r="D1123" s="206"/>
      <c r="E1123" s="206">
        <v>2</v>
      </c>
      <c r="F1123" s="206"/>
      <c r="G1123" s="251"/>
      <c r="H1123" s="252"/>
      <c r="I1123" s="251"/>
    </row>
    <row r="1124" spans="1:9">
      <c r="A1124" s="75">
        <v>6</v>
      </c>
      <c r="B1124" s="207" t="s">
        <v>1557</v>
      </c>
      <c r="C1124" s="206"/>
      <c r="D1124" s="206"/>
      <c r="E1124" s="206">
        <v>4</v>
      </c>
      <c r="F1124" s="206"/>
      <c r="G1124" s="251"/>
      <c r="H1124" s="252"/>
      <c r="I1124" s="251"/>
    </row>
    <row r="1125" spans="1:9">
      <c r="A1125" s="75">
        <v>7</v>
      </c>
      <c r="B1125" s="207" t="s">
        <v>1558</v>
      </c>
      <c r="C1125" s="206"/>
      <c r="D1125" s="206"/>
      <c r="E1125" s="206">
        <v>3</v>
      </c>
      <c r="F1125" s="206"/>
      <c r="G1125" s="251"/>
      <c r="H1125" s="252"/>
      <c r="I1125" s="251"/>
    </row>
    <row r="1126" spans="1:9">
      <c r="A1126" s="75">
        <v>8</v>
      </c>
      <c r="B1126" s="207" t="s">
        <v>108</v>
      </c>
      <c r="C1126" s="206"/>
      <c r="D1126" s="206">
        <v>6</v>
      </c>
      <c r="E1126" s="206"/>
      <c r="F1126" s="206">
        <v>1</v>
      </c>
      <c r="G1126" s="251"/>
      <c r="H1126" s="252"/>
      <c r="I1126" s="251"/>
    </row>
    <row r="1127" spans="1:9">
      <c r="A1127" s="75">
        <v>9</v>
      </c>
      <c r="B1127" s="207" t="s">
        <v>1559</v>
      </c>
      <c r="C1127" s="206"/>
      <c r="D1127" s="206">
        <v>14</v>
      </c>
      <c r="E1127" s="206">
        <v>4</v>
      </c>
      <c r="F1127" s="206"/>
      <c r="G1127" s="251"/>
      <c r="H1127" s="252"/>
      <c r="I1127" s="251"/>
    </row>
    <row r="1128" spans="1:9">
      <c r="A1128" s="75">
        <v>10</v>
      </c>
      <c r="B1128" s="207" t="s">
        <v>107</v>
      </c>
      <c r="C1128" s="206">
        <v>8</v>
      </c>
      <c r="D1128" s="206">
        <v>3</v>
      </c>
      <c r="E1128" s="206"/>
      <c r="F1128" s="206"/>
      <c r="G1128" s="251"/>
      <c r="H1128" s="252"/>
      <c r="I1128" s="251"/>
    </row>
    <row r="1129" spans="1:9">
      <c r="A1129" s="75">
        <v>11</v>
      </c>
      <c r="B1129" s="207" t="s">
        <v>1560</v>
      </c>
      <c r="C1129" s="206"/>
      <c r="D1129" s="206">
        <v>1</v>
      </c>
      <c r="E1129" s="206"/>
      <c r="F1129" s="206"/>
      <c r="G1129" s="251"/>
      <c r="H1129" s="252"/>
      <c r="I1129" s="251"/>
    </row>
    <row r="1130" spans="1:9">
      <c r="A1130" s="75">
        <v>12</v>
      </c>
      <c r="B1130" s="207" t="s">
        <v>124</v>
      </c>
      <c r="C1130" s="206"/>
      <c r="D1130" s="206">
        <v>1</v>
      </c>
      <c r="E1130" s="206">
        <v>1</v>
      </c>
      <c r="F1130" s="206"/>
      <c r="G1130" s="251"/>
      <c r="H1130" s="252"/>
      <c r="I1130" s="251"/>
    </row>
    <row r="1131" spans="1:9">
      <c r="A1131" s="75">
        <v>13</v>
      </c>
      <c r="B1131" s="207" t="s">
        <v>187</v>
      </c>
      <c r="C1131" s="206"/>
      <c r="D1131" s="206"/>
      <c r="E1131" s="206">
        <v>3</v>
      </c>
      <c r="F1131" s="206"/>
      <c r="G1131" s="251"/>
      <c r="H1131" s="252"/>
      <c r="I1131" s="251"/>
    </row>
    <row r="1132" spans="1:9">
      <c r="A1132" s="75">
        <v>14</v>
      </c>
      <c r="B1132" s="207" t="s">
        <v>1561</v>
      </c>
      <c r="C1132" s="206"/>
      <c r="D1132" s="206">
        <v>4</v>
      </c>
      <c r="E1132" s="206"/>
      <c r="F1132" s="206"/>
      <c r="G1132" s="251"/>
      <c r="H1132" s="252"/>
      <c r="I1132" s="251"/>
    </row>
    <row r="1133" spans="1:9">
      <c r="A1133" s="75">
        <v>15</v>
      </c>
      <c r="B1133" s="207" t="s">
        <v>61</v>
      </c>
      <c r="C1133" s="206">
        <v>14</v>
      </c>
      <c r="D1133" s="206"/>
      <c r="E1133" s="206"/>
      <c r="F1133" s="206"/>
      <c r="G1133" s="251"/>
      <c r="H1133" s="252"/>
      <c r="I1133" s="251"/>
    </row>
    <row r="1134" spans="1:9">
      <c r="A1134" s="75">
        <v>16</v>
      </c>
      <c r="B1134" s="207" t="s">
        <v>1562</v>
      </c>
      <c r="C1134" s="206">
        <v>5</v>
      </c>
      <c r="D1134" s="206"/>
      <c r="E1134" s="206"/>
      <c r="F1134" s="206"/>
      <c r="G1134" s="251"/>
      <c r="H1134" s="252"/>
      <c r="I1134" s="251"/>
    </row>
    <row r="1135" spans="1:9">
      <c r="A1135" s="75"/>
      <c r="B1135" s="193" t="s">
        <v>6</v>
      </c>
      <c r="C1135" s="74" t="s">
        <v>30</v>
      </c>
      <c r="D1135" s="74"/>
      <c r="E1135" s="74"/>
      <c r="F1135" s="74"/>
      <c r="G1135" s="75"/>
      <c r="H1135" s="69"/>
      <c r="I1135" s="75"/>
    </row>
    <row r="1136" spans="1:9">
      <c r="A1136" s="75"/>
      <c r="B1136" s="196" t="s">
        <v>8</v>
      </c>
      <c r="C1136" s="74">
        <v>100</v>
      </c>
      <c r="D1136" s="74">
        <v>200</v>
      </c>
      <c r="E1136" s="74">
        <v>300</v>
      </c>
      <c r="F1136" s="74" t="s">
        <v>31</v>
      </c>
      <c r="G1136" s="75"/>
      <c r="H1136" s="69"/>
      <c r="I1136" s="75"/>
    </row>
    <row r="1137" spans="1:9">
      <c r="A1137" s="75">
        <v>17</v>
      </c>
      <c r="B1137" s="75" t="s">
        <v>32</v>
      </c>
      <c r="C1137" s="75"/>
      <c r="D1137" s="75"/>
      <c r="E1137" s="206">
        <v>23</v>
      </c>
      <c r="F1137" s="75"/>
      <c r="G1137" s="75"/>
      <c r="H1137" s="69"/>
      <c r="I1137" s="75"/>
    </row>
    <row r="1138" spans="1:9">
      <c r="A1138" s="75"/>
      <c r="B1138" s="95" t="s">
        <v>6</v>
      </c>
      <c r="C1138" s="80" t="s">
        <v>7</v>
      </c>
      <c r="D1138" s="80"/>
      <c r="E1138" s="80"/>
      <c r="F1138" s="75"/>
      <c r="G1138" s="75"/>
      <c r="H1138" s="69"/>
      <c r="I1138" s="75"/>
    </row>
    <row r="1139" spans="1:9">
      <c r="A1139" s="75"/>
      <c r="B1139" s="95"/>
      <c r="C1139" s="80"/>
      <c r="D1139" s="80"/>
      <c r="E1139" s="80"/>
      <c r="F1139" s="75"/>
      <c r="G1139" s="75"/>
      <c r="H1139" s="69"/>
      <c r="I1139" s="75"/>
    </row>
    <row r="1140" spans="1:9">
      <c r="A1140" s="75"/>
      <c r="B1140" s="96" t="s">
        <v>8</v>
      </c>
      <c r="C1140" s="97" t="s">
        <v>9</v>
      </c>
      <c r="D1140" s="97" t="s">
        <v>10</v>
      </c>
      <c r="E1140" s="97" t="s">
        <v>11</v>
      </c>
      <c r="F1140" s="75"/>
      <c r="G1140" s="75"/>
      <c r="H1140" s="69"/>
      <c r="I1140" s="75"/>
    </row>
    <row r="1141" spans="1:9">
      <c r="A1141" s="75">
        <v>18</v>
      </c>
      <c r="B1141" s="233" t="s">
        <v>1521</v>
      </c>
      <c r="C1141" s="206">
        <v>65</v>
      </c>
      <c r="D1141" s="251"/>
      <c r="E1141" s="251"/>
      <c r="F1141" s="251"/>
      <c r="G1141" s="251"/>
      <c r="H1141" s="252"/>
      <c r="I1141" s="251"/>
    </row>
    <row r="1142" spans="1:9">
      <c r="A1142" s="75">
        <v>19</v>
      </c>
      <c r="B1142" s="233" t="s">
        <v>91</v>
      </c>
      <c r="C1142" s="206">
        <v>208</v>
      </c>
      <c r="D1142" s="251"/>
      <c r="E1142" s="251"/>
      <c r="F1142" s="251"/>
      <c r="G1142" s="251"/>
      <c r="H1142" s="252"/>
      <c r="I1142" s="251"/>
    </row>
    <row r="1143" spans="1:9">
      <c r="A1143" s="75">
        <v>20</v>
      </c>
      <c r="B1143" s="233" t="s">
        <v>97</v>
      </c>
      <c r="C1143" s="206">
        <v>167</v>
      </c>
      <c r="D1143" s="251"/>
      <c r="E1143" s="251"/>
      <c r="F1143" s="251"/>
      <c r="G1143" s="251"/>
      <c r="H1143" s="252"/>
      <c r="I1143" s="251"/>
    </row>
    <row r="1144" spans="1:9">
      <c r="A1144" s="75">
        <v>21</v>
      </c>
      <c r="B1144" s="233" t="s">
        <v>96</v>
      </c>
      <c r="C1144" s="206">
        <v>206</v>
      </c>
      <c r="D1144" s="251"/>
      <c r="E1144" s="251"/>
      <c r="F1144" s="251"/>
      <c r="G1144" s="251"/>
      <c r="H1144" s="252"/>
      <c r="I1144" s="251"/>
    </row>
    <row r="1145" spans="1:9">
      <c r="A1145" s="75">
        <v>22</v>
      </c>
      <c r="B1145" s="233" t="s">
        <v>111</v>
      </c>
      <c r="C1145" s="206">
        <v>236</v>
      </c>
      <c r="D1145" s="251"/>
      <c r="E1145" s="251"/>
      <c r="F1145" s="251"/>
      <c r="G1145" s="251"/>
      <c r="H1145" s="252"/>
      <c r="I1145" s="251"/>
    </row>
    <row r="1146" spans="1:9">
      <c r="A1146" s="75">
        <v>23</v>
      </c>
      <c r="B1146" s="233" t="s">
        <v>1563</v>
      </c>
      <c r="C1146" s="206">
        <v>210</v>
      </c>
      <c r="D1146" s="251"/>
      <c r="E1146" s="251"/>
      <c r="F1146" s="251"/>
      <c r="G1146" s="251"/>
      <c r="H1146" s="252"/>
      <c r="I1146" s="251"/>
    </row>
    <row r="1147" spans="1:9">
      <c r="A1147" s="75">
        <v>24</v>
      </c>
      <c r="B1147" s="233" t="s">
        <v>128</v>
      </c>
      <c r="C1147" s="206">
        <v>267.7</v>
      </c>
      <c r="D1147" s="251"/>
      <c r="E1147" s="251"/>
      <c r="F1147" s="251"/>
      <c r="G1147" s="251"/>
      <c r="H1147" s="252"/>
      <c r="I1147" s="251"/>
    </row>
    <row r="1148" spans="1:9">
      <c r="A1148" s="75">
        <v>25</v>
      </c>
      <c r="B1148" s="233" t="s">
        <v>1564</v>
      </c>
      <c r="C1148" s="206">
        <v>392.5</v>
      </c>
      <c r="D1148" s="251"/>
      <c r="E1148" s="251"/>
      <c r="F1148" s="251"/>
      <c r="G1148" s="251"/>
      <c r="H1148" s="252"/>
      <c r="I1148" s="251"/>
    </row>
    <row r="1149" spans="1:9">
      <c r="A1149" s="75">
        <v>26</v>
      </c>
      <c r="B1149" s="233" t="s">
        <v>177</v>
      </c>
      <c r="C1149" s="206">
        <v>278</v>
      </c>
      <c r="D1149" s="251"/>
      <c r="E1149" s="251"/>
      <c r="F1149" s="251"/>
      <c r="G1149" s="251"/>
      <c r="H1149" s="252"/>
      <c r="I1149" s="251"/>
    </row>
    <row r="1150" spans="1:9">
      <c r="A1150" s="75">
        <v>27</v>
      </c>
      <c r="B1150" s="233" t="s">
        <v>39</v>
      </c>
      <c r="C1150" s="206">
        <v>35</v>
      </c>
      <c r="D1150" s="251"/>
      <c r="E1150" s="251"/>
      <c r="F1150" s="251"/>
      <c r="G1150" s="251"/>
      <c r="H1150" s="252"/>
      <c r="I1150" s="251"/>
    </row>
    <row r="1151" spans="1:9">
      <c r="A1151" s="75"/>
      <c r="B1151" s="202" t="s">
        <v>40</v>
      </c>
      <c r="C1151" s="198" t="s">
        <v>41</v>
      </c>
      <c r="D1151" s="198"/>
      <c r="E1151" s="198"/>
      <c r="F1151" s="75"/>
      <c r="G1151" s="75"/>
      <c r="H1151" s="69"/>
      <c r="I1151" s="75"/>
    </row>
    <row r="1152" spans="1:9">
      <c r="A1152" s="75"/>
      <c r="B1152" s="202"/>
      <c r="C1152" s="74" t="s">
        <v>42</v>
      </c>
      <c r="D1152" s="74" t="s">
        <v>43</v>
      </c>
      <c r="E1152" s="74" t="s">
        <v>44</v>
      </c>
      <c r="F1152" s="75"/>
      <c r="G1152" s="75"/>
      <c r="H1152" s="69"/>
      <c r="I1152" s="75"/>
    </row>
    <row r="1153" spans="1:9">
      <c r="A1153" s="75">
        <v>28</v>
      </c>
      <c r="B1153" s="196" t="s">
        <v>191</v>
      </c>
      <c r="C1153" s="203">
        <v>2114</v>
      </c>
      <c r="D1153" s="203"/>
      <c r="E1153" s="203"/>
      <c r="F1153" s="75"/>
      <c r="G1153" s="75"/>
      <c r="H1153" s="69"/>
      <c r="I1153" s="75"/>
    </row>
    <row r="1154" spans="1:9">
      <c r="A1154" s="75"/>
      <c r="B1154" s="202" t="s">
        <v>40</v>
      </c>
      <c r="C1154" s="198" t="s">
        <v>46</v>
      </c>
      <c r="D1154" s="75"/>
      <c r="E1154" s="75"/>
      <c r="F1154" s="75"/>
      <c r="G1154" s="75"/>
      <c r="H1154" s="69"/>
      <c r="I1154" s="75"/>
    </row>
    <row r="1155" spans="1:9">
      <c r="A1155" s="75"/>
      <c r="B1155" s="202"/>
      <c r="C1155" s="198" t="s">
        <v>47</v>
      </c>
      <c r="D1155" s="75"/>
      <c r="E1155" s="75"/>
      <c r="F1155" s="75"/>
      <c r="G1155" s="75"/>
      <c r="H1155" s="69"/>
      <c r="I1155" s="75"/>
    </row>
    <row r="1156" spans="1:9">
      <c r="A1156" s="75">
        <v>29</v>
      </c>
      <c r="B1156" s="233" t="s">
        <v>72</v>
      </c>
      <c r="C1156" s="206">
        <v>312</v>
      </c>
      <c r="D1156" s="251"/>
      <c r="E1156" s="251"/>
      <c r="F1156" s="251"/>
      <c r="G1156" s="251"/>
      <c r="H1156" s="252"/>
      <c r="I1156" s="251"/>
    </row>
    <row r="1157" ht="16.2" spans="1:9">
      <c r="A1157" s="75">
        <v>30</v>
      </c>
      <c r="B1157" s="233" t="s">
        <v>1565</v>
      </c>
      <c r="C1157" s="206">
        <v>69</v>
      </c>
      <c r="D1157" s="251"/>
      <c r="E1157" s="251"/>
      <c r="F1157" s="251"/>
      <c r="G1157" s="251"/>
      <c r="H1157" s="252"/>
      <c r="I1157" s="251"/>
    </row>
    <row r="1158" ht="16.2" spans="1:9">
      <c r="A1158" s="75">
        <v>31</v>
      </c>
      <c r="B1158" s="233" t="s">
        <v>1566</v>
      </c>
      <c r="C1158" s="206">
        <v>70</v>
      </c>
      <c r="D1158" s="251"/>
      <c r="E1158" s="251"/>
      <c r="F1158" s="251"/>
      <c r="G1158" s="251"/>
      <c r="H1158" s="252"/>
      <c r="I1158" s="251"/>
    </row>
    <row r="1159" spans="1:9">
      <c r="A1159" s="75">
        <v>32</v>
      </c>
      <c r="B1159" s="233" t="s">
        <v>73</v>
      </c>
      <c r="C1159" s="206">
        <v>480</v>
      </c>
      <c r="D1159" s="251"/>
      <c r="E1159" s="251"/>
      <c r="F1159" s="251"/>
      <c r="G1159" s="251"/>
      <c r="H1159" s="252"/>
      <c r="I1159" s="251"/>
    </row>
    <row r="1160" spans="1:9">
      <c r="A1160" s="75">
        <v>33</v>
      </c>
      <c r="B1160" s="233" t="s">
        <v>241</v>
      </c>
      <c r="C1160" s="206">
        <v>246</v>
      </c>
      <c r="D1160" s="251"/>
      <c r="E1160" s="251"/>
      <c r="F1160" s="251"/>
      <c r="G1160" s="251"/>
      <c r="H1160" s="252"/>
      <c r="I1160" s="251"/>
    </row>
    <row r="1161" spans="1:9">
      <c r="A1161" s="75">
        <v>34</v>
      </c>
      <c r="B1161" s="233" t="s">
        <v>350</v>
      </c>
      <c r="C1161" s="206">
        <v>512</v>
      </c>
      <c r="D1161" s="251"/>
      <c r="E1161" s="251"/>
      <c r="F1161" s="251"/>
      <c r="G1161" s="251"/>
      <c r="H1161" s="252"/>
      <c r="I1161" s="251"/>
    </row>
    <row r="1162" spans="1:9">
      <c r="A1162" s="75">
        <v>35</v>
      </c>
      <c r="B1162" s="233" t="s">
        <v>205</v>
      </c>
      <c r="C1162" s="206">
        <v>195</v>
      </c>
      <c r="D1162" s="251"/>
      <c r="E1162" s="251"/>
      <c r="F1162" s="251"/>
      <c r="G1162" s="251"/>
      <c r="H1162" s="252"/>
      <c r="I1162" s="251"/>
    </row>
    <row r="1163" spans="1:9">
      <c r="A1163" s="75">
        <v>36</v>
      </c>
      <c r="B1163" s="233" t="s">
        <v>143</v>
      </c>
      <c r="C1163" s="206">
        <v>310</v>
      </c>
      <c r="D1163" s="251"/>
      <c r="E1163" s="251"/>
      <c r="F1163" s="251"/>
      <c r="G1163" s="251"/>
      <c r="H1163" s="252"/>
      <c r="I1163" s="251"/>
    </row>
    <row r="1164" spans="1:9">
      <c r="A1164" s="75"/>
      <c r="B1164" s="202" t="s">
        <v>1567</v>
      </c>
      <c r="C1164" s="206">
        <v>92.7</v>
      </c>
      <c r="D1164" s="198"/>
      <c r="E1164" s="198"/>
      <c r="F1164" s="75"/>
      <c r="G1164" s="75"/>
      <c r="H1164" s="69"/>
      <c r="I1164" s="75"/>
    </row>
    <row r="1165" spans="1:9">
      <c r="A1165" s="75"/>
      <c r="B1165" s="193" t="s">
        <v>6</v>
      </c>
      <c r="C1165" s="198" t="s">
        <v>49</v>
      </c>
      <c r="D1165" s="198"/>
      <c r="E1165" s="198"/>
      <c r="F1165" s="75"/>
      <c r="G1165" s="75"/>
      <c r="H1165" s="69"/>
      <c r="I1165" s="75"/>
    </row>
    <row r="1166" spans="1:9">
      <c r="A1166" s="75"/>
      <c r="B1166" s="196" t="s">
        <v>50</v>
      </c>
      <c r="C1166" s="198">
        <v>100</v>
      </c>
      <c r="D1166" s="198">
        <v>200</v>
      </c>
      <c r="E1166" s="198" t="s">
        <v>51</v>
      </c>
      <c r="F1166" s="75"/>
      <c r="G1166" s="75"/>
      <c r="H1166" s="69"/>
      <c r="I1166" s="75"/>
    </row>
    <row r="1167" spans="1:9">
      <c r="A1167" s="75">
        <v>37</v>
      </c>
      <c r="B1167" s="233" t="s">
        <v>53</v>
      </c>
      <c r="C1167" s="251"/>
      <c r="D1167" s="206">
        <v>19</v>
      </c>
      <c r="E1167" s="251"/>
      <c r="F1167" s="251"/>
      <c r="G1167" s="251"/>
      <c r="H1167" s="252"/>
      <c r="I1167" s="251"/>
    </row>
    <row r="1168" spans="1:9">
      <c r="A1168" s="75">
        <v>38</v>
      </c>
      <c r="B1168" s="233" t="s">
        <v>1568</v>
      </c>
      <c r="C1168" s="251"/>
      <c r="D1168" s="206">
        <v>9</v>
      </c>
      <c r="E1168" s="251"/>
      <c r="F1168" s="251"/>
      <c r="G1168" s="251"/>
      <c r="H1168" s="252"/>
      <c r="I1168" s="251"/>
    </row>
    <row r="1169" spans="1:9">
      <c r="A1169" s="75">
        <v>39</v>
      </c>
      <c r="B1169" s="233" t="s">
        <v>1569</v>
      </c>
      <c r="C1169" s="251"/>
      <c r="D1169" s="206">
        <v>1</v>
      </c>
      <c r="E1169" s="251"/>
      <c r="F1169" s="251"/>
      <c r="G1169" s="251"/>
      <c r="H1169" s="252"/>
      <c r="I1169" s="251"/>
    </row>
    <row r="1170" spans="1:9">
      <c r="A1170" s="75">
        <v>40</v>
      </c>
      <c r="B1170" s="233" t="s">
        <v>1570</v>
      </c>
      <c r="C1170" s="251"/>
      <c r="D1170" s="206">
        <v>10</v>
      </c>
      <c r="E1170" s="251"/>
      <c r="F1170" s="251"/>
      <c r="G1170" s="251"/>
      <c r="H1170" s="252"/>
      <c r="I1170" s="251"/>
    </row>
    <row r="1171" spans="1:9">
      <c r="A1171" s="75">
        <v>41</v>
      </c>
      <c r="B1171" s="233" t="s">
        <v>200</v>
      </c>
      <c r="C1171" s="251"/>
      <c r="D1171" s="206">
        <v>13</v>
      </c>
      <c r="E1171" s="251"/>
      <c r="F1171" s="251"/>
      <c r="G1171" s="251"/>
      <c r="H1171" s="252"/>
      <c r="I1171" s="251"/>
    </row>
    <row r="1172" spans="1:9">
      <c r="A1172" s="75">
        <v>42</v>
      </c>
      <c r="B1172" s="233" t="s">
        <v>207</v>
      </c>
      <c r="C1172" s="251"/>
      <c r="D1172" s="206">
        <v>2</v>
      </c>
      <c r="E1172" s="251"/>
      <c r="F1172" s="251"/>
      <c r="G1172" s="251"/>
      <c r="H1172" s="252"/>
      <c r="I1172" s="251"/>
    </row>
    <row r="1173" spans="1:9">
      <c r="A1173" s="75"/>
      <c r="B1173" s="207" t="s">
        <v>1306</v>
      </c>
      <c r="C1173" s="75" t="s">
        <v>1307</v>
      </c>
      <c r="D1173" s="75" t="s">
        <v>1308</v>
      </c>
      <c r="E1173" s="75"/>
      <c r="F1173" s="75"/>
      <c r="G1173" s="75"/>
      <c r="H1173" s="70"/>
      <c r="I1173" s="71"/>
    </row>
    <row r="1174" spans="1:9">
      <c r="A1174" s="75">
        <v>43</v>
      </c>
      <c r="B1174" s="207" t="s">
        <v>1571</v>
      </c>
      <c r="C1174" s="75" t="s">
        <v>1310</v>
      </c>
      <c r="D1174" s="75">
        <v>247</v>
      </c>
      <c r="E1174" s="75"/>
      <c r="F1174" s="75"/>
      <c r="G1174" s="75"/>
      <c r="H1174" s="70"/>
      <c r="I1174" s="71"/>
    </row>
    <row r="1175" ht="46.8" spans="1:9">
      <c r="A1175" s="75" t="s">
        <v>1572</v>
      </c>
      <c r="B1175" s="75"/>
      <c r="C1175" s="75"/>
      <c r="D1175" s="75"/>
      <c r="E1175" s="75"/>
      <c r="F1175" s="75"/>
      <c r="G1175" s="75"/>
      <c r="H1175" s="70" t="s">
        <v>1573</v>
      </c>
      <c r="I1175" s="71" t="s">
        <v>4</v>
      </c>
    </row>
    <row r="1176" spans="1:9">
      <c r="A1176" s="250" t="s">
        <v>5</v>
      </c>
      <c r="B1176" s="230" t="s">
        <v>6</v>
      </c>
      <c r="C1176" s="214" t="s">
        <v>7</v>
      </c>
      <c r="D1176" s="216"/>
      <c r="E1176" s="215"/>
      <c r="F1176" s="75"/>
      <c r="G1176" s="75"/>
      <c r="H1176" s="69"/>
      <c r="I1176" s="75"/>
    </row>
    <row r="1177" spans="1:9">
      <c r="A1177" s="75"/>
      <c r="B1177" s="231"/>
      <c r="C1177" s="217"/>
      <c r="D1177" s="219"/>
      <c r="E1177" s="218"/>
      <c r="F1177" s="75"/>
      <c r="G1177" s="75"/>
      <c r="H1177" s="69"/>
      <c r="I1177" s="75"/>
    </row>
    <row r="1178" spans="1:9">
      <c r="A1178" s="75"/>
      <c r="B1178" s="96" t="s">
        <v>8</v>
      </c>
      <c r="C1178" s="97" t="s">
        <v>9</v>
      </c>
      <c r="D1178" s="97" t="s">
        <v>10</v>
      </c>
      <c r="E1178" s="97" t="s">
        <v>11</v>
      </c>
      <c r="F1178" s="75"/>
      <c r="G1178" s="75"/>
      <c r="H1178" s="69"/>
      <c r="I1178" s="75"/>
    </row>
    <row r="1179" spans="1:9">
      <c r="A1179" s="75">
        <v>1</v>
      </c>
      <c r="B1179" s="197" t="s">
        <v>38</v>
      </c>
      <c r="C1179" s="87">
        <v>300.4</v>
      </c>
      <c r="D1179" s="87"/>
      <c r="E1179" s="87"/>
      <c r="F1179" s="75"/>
      <c r="G1179" s="75"/>
      <c r="H1179" s="69"/>
      <c r="I1179" s="75"/>
    </row>
    <row r="1180" ht="46.8" spans="1:9">
      <c r="A1180" s="75" t="s">
        <v>1574</v>
      </c>
      <c r="B1180" s="75"/>
      <c r="C1180" s="75"/>
      <c r="D1180" s="75"/>
      <c r="E1180" s="75"/>
      <c r="F1180" s="75"/>
      <c r="G1180" s="75"/>
      <c r="H1180" s="70" t="s">
        <v>1575</v>
      </c>
      <c r="I1180" s="71" t="s">
        <v>4</v>
      </c>
    </row>
    <row r="1181" spans="1:9">
      <c r="A1181" s="250" t="s">
        <v>5</v>
      </c>
      <c r="B1181" s="95" t="s">
        <v>6</v>
      </c>
      <c r="C1181" s="80" t="s">
        <v>7</v>
      </c>
      <c r="D1181" s="80"/>
      <c r="E1181" s="80"/>
      <c r="F1181" s="75"/>
      <c r="G1181" s="75"/>
      <c r="H1181" s="69"/>
      <c r="I1181" s="75"/>
    </row>
    <row r="1182" spans="1:9">
      <c r="A1182" s="75"/>
      <c r="B1182" s="95"/>
      <c r="C1182" s="80"/>
      <c r="D1182" s="80"/>
      <c r="E1182" s="80"/>
      <c r="F1182" s="75"/>
      <c r="G1182" s="75"/>
      <c r="H1182" s="69"/>
      <c r="I1182" s="75"/>
    </row>
    <row r="1183" spans="1:9">
      <c r="A1183" s="75"/>
      <c r="B1183" s="96" t="s">
        <v>8</v>
      </c>
      <c r="C1183" s="97" t="s">
        <v>9</v>
      </c>
      <c r="D1183" s="97" t="s">
        <v>10</v>
      </c>
      <c r="E1183" s="97" t="s">
        <v>11</v>
      </c>
      <c r="F1183" s="75"/>
      <c r="G1183" s="75"/>
      <c r="H1183" s="69"/>
      <c r="I1183" s="75"/>
    </row>
    <row r="1184" spans="1:9">
      <c r="A1184" s="75">
        <v>1</v>
      </c>
      <c r="B1184" s="197" t="s">
        <v>118</v>
      </c>
      <c r="C1184" s="87" t="s">
        <v>1576</v>
      </c>
      <c r="D1184" s="87" t="s">
        <v>787</v>
      </c>
      <c r="E1184" s="87" t="s">
        <v>787</v>
      </c>
      <c r="F1184" s="75"/>
      <c r="G1184" s="75"/>
      <c r="H1184" s="69"/>
      <c r="I1184" s="75"/>
    </row>
    <row r="1185" spans="1:9">
      <c r="A1185" s="75"/>
      <c r="B1185" s="202" t="s">
        <v>40</v>
      </c>
      <c r="C1185" s="198" t="s">
        <v>46</v>
      </c>
      <c r="D1185" s="75"/>
      <c r="E1185" s="75"/>
      <c r="F1185" s="75"/>
      <c r="G1185" s="75"/>
      <c r="H1185" s="69"/>
      <c r="I1185" s="75"/>
    </row>
    <row r="1186" spans="1:9">
      <c r="A1186" s="75"/>
      <c r="B1186" s="202"/>
      <c r="C1186" s="198" t="s">
        <v>47</v>
      </c>
      <c r="D1186" s="75"/>
      <c r="E1186" s="75"/>
      <c r="F1186" s="75"/>
      <c r="G1186" s="75"/>
      <c r="H1186" s="69"/>
      <c r="I1186" s="75"/>
    </row>
    <row r="1187" spans="1:9">
      <c r="A1187" s="75">
        <v>2</v>
      </c>
      <c r="B1187" s="201" t="s">
        <v>400</v>
      </c>
      <c r="C1187" s="203" t="s">
        <v>1577</v>
      </c>
      <c r="D1187" s="75"/>
      <c r="E1187" s="75"/>
      <c r="F1187" s="75"/>
      <c r="G1187" s="75"/>
      <c r="H1187" s="69"/>
      <c r="I1187" s="75"/>
    </row>
    <row r="1188" spans="1:9">
      <c r="A1188" s="75">
        <v>3</v>
      </c>
      <c r="B1188" s="201" t="s">
        <v>72</v>
      </c>
      <c r="C1188" s="203" t="s">
        <v>1578</v>
      </c>
      <c r="D1188" s="75"/>
      <c r="E1188" s="75"/>
      <c r="F1188" s="75"/>
      <c r="G1188" s="75"/>
      <c r="H1188" s="69"/>
      <c r="I1188" s="75"/>
    </row>
    <row r="1189" spans="1:9">
      <c r="A1189" s="75">
        <v>4</v>
      </c>
      <c r="B1189" s="201" t="s">
        <v>143</v>
      </c>
      <c r="C1189" s="203" t="s">
        <v>771</v>
      </c>
      <c r="D1189" s="75"/>
      <c r="E1189" s="75"/>
      <c r="F1189" s="75"/>
      <c r="G1189" s="75"/>
      <c r="H1189" s="69"/>
      <c r="I1189" s="75"/>
    </row>
    <row r="1190" spans="1:9">
      <c r="A1190" s="75"/>
      <c r="B1190" s="193" t="s">
        <v>6</v>
      </c>
      <c r="C1190" s="198" t="s">
        <v>49</v>
      </c>
      <c r="D1190" s="198"/>
      <c r="E1190" s="198"/>
      <c r="F1190" s="75"/>
      <c r="G1190" s="75"/>
      <c r="H1190" s="69"/>
      <c r="I1190" s="75"/>
    </row>
    <row r="1191" spans="1:9">
      <c r="A1191" s="75"/>
      <c r="B1191" s="196" t="s">
        <v>50</v>
      </c>
      <c r="C1191" s="198">
        <v>100</v>
      </c>
      <c r="D1191" s="198">
        <v>200</v>
      </c>
      <c r="E1191" s="198" t="s">
        <v>51</v>
      </c>
      <c r="F1191" s="75"/>
      <c r="G1191" s="75"/>
      <c r="H1191" s="69"/>
      <c r="I1191" s="75"/>
    </row>
    <row r="1192" spans="1:9">
      <c r="A1192" s="75">
        <v>5</v>
      </c>
      <c r="B1192" s="200" t="s">
        <v>84</v>
      </c>
      <c r="C1192" s="199" t="s">
        <v>1069</v>
      </c>
      <c r="D1192" s="199" t="s">
        <v>679</v>
      </c>
      <c r="E1192" s="199" t="s">
        <v>787</v>
      </c>
      <c r="F1192" s="75"/>
      <c r="G1192" s="75"/>
      <c r="H1192" s="69"/>
      <c r="I1192" s="75"/>
    </row>
    <row r="1193" ht="46.8" spans="1:9">
      <c r="A1193" s="75" t="s">
        <v>1579</v>
      </c>
      <c r="B1193" s="75"/>
      <c r="C1193" s="75"/>
      <c r="D1193" s="75"/>
      <c r="E1193" s="75"/>
      <c r="F1193" s="75"/>
      <c r="G1193" s="75"/>
      <c r="H1193" s="70" t="s">
        <v>1580</v>
      </c>
      <c r="I1193" s="71" t="s">
        <v>4</v>
      </c>
    </row>
    <row r="1194" spans="1:9">
      <c r="A1194" s="250" t="s">
        <v>5</v>
      </c>
      <c r="B1194" s="95" t="s">
        <v>6</v>
      </c>
      <c r="C1194" s="80" t="s">
        <v>7</v>
      </c>
      <c r="D1194" s="80"/>
      <c r="E1194" s="80"/>
      <c r="F1194" s="75"/>
      <c r="G1194" s="75"/>
      <c r="H1194" s="69"/>
      <c r="I1194" s="75"/>
    </row>
    <row r="1195" spans="1:9">
      <c r="A1195" s="75"/>
      <c r="B1195" s="95"/>
      <c r="C1195" s="80"/>
      <c r="D1195" s="80"/>
      <c r="E1195" s="80"/>
      <c r="F1195" s="75"/>
      <c r="G1195" s="75"/>
      <c r="H1195" s="69"/>
      <c r="I1195" s="75"/>
    </row>
    <row r="1196" spans="1:9">
      <c r="A1196" s="75"/>
      <c r="B1196" s="96" t="s">
        <v>8</v>
      </c>
      <c r="C1196" s="97" t="s">
        <v>9</v>
      </c>
      <c r="D1196" s="97" t="s">
        <v>10</v>
      </c>
      <c r="E1196" s="97" t="s">
        <v>11</v>
      </c>
      <c r="F1196" s="75"/>
      <c r="G1196" s="75"/>
      <c r="H1196" s="69"/>
      <c r="I1196" s="75"/>
    </row>
    <row r="1197" spans="1:9">
      <c r="A1197" s="75">
        <v>1</v>
      </c>
      <c r="B1197" s="197" t="s">
        <v>118</v>
      </c>
      <c r="C1197" s="87" t="s">
        <v>1581</v>
      </c>
      <c r="D1197" s="87" t="s">
        <v>787</v>
      </c>
      <c r="E1197" s="87" t="s">
        <v>787</v>
      </c>
      <c r="F1197" s="75"/>
      <c r="G1197" s="75"/>
      <c r="H1197" s="69"/>
      <c r="I1197" s="75"/>
    </row>
    <row r="1198" spans="1:9">
      <c r="A1198" s="75"/>
      <c r="B1198" s="202" t="s">
        <v>40</v>
      </c>
      <c r="C1198" s="198" t="s">
        <v>46</v>
      </c>
      <c r="D1198" s="75"/>
      <c r="E1198" s="75"/>
      <c r="F1198" s="75"/>
      <c r="G1198" s="75"/>
      <c r="H1198" s="69"/>
      <c r="I1198" s="75"/>
    </row>
    <row r="1199" spans="1:9">
      <c r="A1199" s="75"/>
      <c r="B1199" s="202"/>
      <c r="C1199" s="198" t="s">
        <v>47</v>
      </c>
      <c r="D1199" s="75"/>
      <c r="E1199" s="75"/>
      <c r="F1199" s="75"/>
      <c r="G1199" s="75"/>
      <c r="H1199" s="69"/>
      <c r="I1199" s="75"/>
    </row>
    <row r="1200" spans="1:9">
      <c r="A1200" s="75">
        <v>2</v>
      </c>
      <c r="B1200" s="201" t="s">
        <v>400</v>
      </c>
      <c r="C1200" s="203" t="s">
        <v>1582</v>
      </c>
      <c r="D1200" s="75"/>
      <c r="E1200" s="75"/>
      <c r="F1200" s="75"/>
      <c r="G1200" s="75"/>
      <c r="H1200" s="69"/>
      <c r="I1200" s="75"/>
    </row>
    <row r="1201" spans="1:9">
      <c r="A1201" s="75">
        <v>3</v>
      </c>
      <c r="B1201" s="201" t="s">
        <v>143</v>
      </c>
      <c r="C1201" s="203" t="s">
        <v>1583</v>
      </c>
      <c r="D1201" s="75"/>
      <c r="E1201" s="75"/>
      <c r="F1201" s="75"/>
      <c r="G1201" s="75"/>
      <c r="H1201" s="69"/>
      <c r="I1201" s="75"/>
    </row>
    <row r="1202" spans="1:9">
      <c r="A1202" s="75"/>
      <c r="B1202" s="193" t="s">
        <v>6</v>
      </c>
      <c r="C1202" s="198" t="s">
        <v>49</v>
      </c>
      <c r="D1202" s="198"/>
      <c r="E1202" s="198"/>
      <c r="F1202" s="75"/>
      <c r="G1202" s="75"/>
      <c r="H1202" s="69"/>
      <c r="I1202" s="75"/>
    </row>
    <row r="1203" spans="1:9">
      <c r="A1203" s="75"/>
      <c r="B1203" s="196" t="s">
        <v>50</v>
      </c>
      <c r="C1203" s="198">
        <v>100</v>
      </c>
      <c r="D1203" s="198">
        <v>200</v>
      </c>
      <c r="E1203" s="198" t="s">
        <v>51</v>
      </c>
      <c r="F1203" s="75"/>
      <c r="G1203" s="75"/>
      <c r="H1203" s="69"/>
      <c r="I1203" s="75"/>
    </row>
    <row r="1204" spans="1:9">
      <c r="A1204" s="75">
        <v>4</v>
      </c>
      <c r="B1204" s="200" t="s">
        <v>84</v>
      </c>
      <c r="C1204" s="199" t="s">
        <v>1584</v>
      </c>
      <c r="D1204" s="199" t="s">
        <v>679</v>
      </c>
      <c r="E1204" s="199" t="s">
        <v>787</v>
      </c>
      <c r="F1204" s="75"/>
      <c r="G1204" s="75"/>
      <c r="H1204" s="69"/>
      <c r="I1204" s="75"/>
    </row>
    <row r="1205" ht="46.8" spans="1:9">
      <c r="A1205" s="75" t="s">
        <v>1585</v>
      </c>
      <c r="B1205" s="75"/>
      <c r="C1205" s="75"/>
      <c r="D1205" s="75"/>
      <c r="E1205" s="75"/>
      <c r="F1205" s="75"/>
      <c r="G1205" s="75"/>
      <c r="H1205" s="70" t="s">
        <v>1586</v>
      </c>
      <c r="I1205" s="71" t="s">
        <v>4</v>
      </c>
    </row>
    <row r="1206" spans="1:9">
      <c r="A1206" s="250" t="s">
        <v>5</v>
      </c>
      <c r="B1206" s="95" t="s">
        <v>6</v>
      </c>
      <c r="C1206" s="80" t="s">
        <v>7</v>
      </c>
      <c r="D1206" s="80"/>
      <c r="E1206" s="80"/>
      <c r="F1206" s="75"/>
      <c r="G1206" s="75"/>
      <c r="H1206" s="69"/>
      <c r="I1206" s="75"/>
    </row>
    <row r="1207" spans="1:9">
      <c r="A1207" s="75"/>
      <c r="B1207" s="95"/>
      <c r="C1207" s="80"/>
      <c r="D1207" s="80"/>
      <c r="E1207" s="80"/>
      <c r="F1207" s="75"/>
      <c r="G1207" s="75"/>
      <c r="H1207" s="69"/>
      <c r="I1207" s="75"/>
    </row>
    <row r="1208" spans="1:9">
      <c r="A1208" s="75"/>
      <c r="B1208" s="96" t="s">
        <v>8</v>
      </c>
      <c r="C1208" s="97" t="s">
        <v>9</v>
      </c>
      <c r="D1208" s="97" t="s">
        <v>10</v>
      </c>
      <c r="E1208" s="97" t="s">
        <v>11</v>
      </c>
      <c r="F1208" s="75"/>
      <c r="G1208" s="75"/>
      <c r="H1208" s="69"/>
      <c r="I1208" s="75"/>
    </row>
    <row r="1209" spans="1:9">
      <c r="A1209" s="75">
        <v>1</v>
      </c>
      <c r="B1209" s="197" t="s">
        <v>118</v>
      </c>
      <c r="C1209" s="87" t="s">
        <v>1587</v>
      </c>
      <c r="D1209" s="87" t="s">
        <v>787</v>
      </c>
      <c r="E1209" s="87" t="s">
        <v>787</v>
      </c>
      <c r="F1209" s="75"/>
      <c r="G1209" s="75"/>
      <c r="H1209" s="69"/>
      <c r="I1209" s="75"/>
    </row>
    <row r="1210" spans="1:9">
      <c r="A1210" s="75"/>
      <c r="B1210" s="202" t="s">
        <v>40</v>
      </c>
      <c r="C1210" s="198" t="s">
        <v>46</v>
      </c>
      <c r="D1210" s="75"/>
      <c r="E1210" s="75"/>
      <c r="F1210" s="75"/>
      <c r="G1210" s="75"/>
      <c r="H1210" s="69"/>
      <c r="I1210" s="75"/>
    </row>
    <row r="1211" spans="1:9">
      <c r="A1211" s="75"/>
      <c r="B1211" s="202"/>
      <c r="C1211" s="198" t="s">
        <v>47</v>
      </c>
      <c r="D1211" s="75"/>
      <c r="E1211" s="75"/>
      <c r="F1211" s="75"/>
      <c r="G1211" s="75"/>
      <c r="H1211" s="69"/>
      <c r="I1211" s="75"/>
    </row>
    <row r="1212" spans="1:9">
      <c r="A1212" s="75">
        <v>2</v>
      </c>
      <c r="B1212" s="201" t="s">
        <v>400</v>
      </c>
      <c r="C1212" s="203" t="s">
        <v>1588</v>
      </c>
      <c r="D1212" s="75"/>
      <c r="E1212" s="75"/>
      <c r="F1212" s="75"/>
      <c r="G1212" s="75"/>
      <c r="H1212" s="69"/>
      <c r="I1212" s="75"/>
    </row>
    <row r="1213" spans="1:9">
      <c r="A1213" s="75"/>
      <c r="B1213" s="193" t="s">
        <v>6</v>
      </c>
      <c r="C1213" s="198" t="s">
        <v>49</v>
      </c>
      <c r="D1213" s="198"/>
      <c r="E1213" s="198"/>
      <c r="F1213" s="75"/>
      <c r="G1213" s="75"/>
      <c r="H1213" s="69"/>
      <c r="I1213" s="75"/>
    </row>
    <row r="1214" spans="1:9">
      <c r="A1214" s="75"/>
      <c r="B1214" s="196" t="s">
        <v>50</v>
      </c>
      <c r="C1214" s="198">
        <v>100</v>
      </c>
      <c r="D1214" s="198">
        <v>200</v>
      </c>
      <c r="E1214" s="198" t="s">
        <v>51</v>
      </c>
      <c r="F1214" s="75"/>
      <c r="G1214" s="75"/>
      <c r="H1214" s="69"/>
      <c r="I1214" s="75"/>
    </row>
    <row r="1215" spans="1:9">
      <c r="A1215" s="75">
        <v>3</v>
      </c>
      <c r="B1215" s="200" t="s">
        <v>84</v>
      </c>
      <c r="C1215" s="199" t="s">
        <v>1589</v>
      </c>
      <c r="D1215" s="199" t="s">
        <v>787</v>
      </c>
      <c r="E1215" s="199" t="s">
        <v>787</v>
      </c>
      <c r="F1215" s="75"/>
      <c r="G1215" s="75"/>
      <c r="H1215" s="69"/>
      <c r="I1215" s="75"/>
    </row>
    <row r="1216" ht="46.8" spans="1:9">
      <c r="A1216" s="75" t="s">
        <v>1590</v>
      </c>
      <c r="B1216" s="75"/>
      <c r="C1216" s="75"/>
      <c r="D1216" s="75"/>
      <c r="E1216" s="75"/>
      <c r="F1216" s="75"/>
      <c r="G1216" s="75"/>
      <c r="H1216" s="70" t="s">
        <v>1591</v>
      </c>
      <c r="I1216" s="71" t="s">
        <v>4</v>
      </c>
    </row>
    <row r="1217" spans="1:9">
      <c r="A1217" s="250" t="s">
        <v>5</v>
      </c>
      <c r="B1217" s="95" t="s">
        <v>6</v>
      </c>
      <c r="C1217" s="80" t="s">
        <v>7</v>
      </c>
      <c r="D1217" s="80"/>
      <c r="E1217" s="80"/>
      <c r="F1217" s="75"/>
      <c r="G1217" s="75"/>
      <c r="H1217" s="69"/>
      <c r="I1217" s="75"/>
    </row>
    <row r="1218" spans="1:9">
      <c r="A1218" s="75"/>
      <c r="B1218" s="95"/>
      <c r="C1218" s="80"/>
      <c r="D1218" s="80"/>
      <c r="E1218" s="80"/>
      <c r="F1218" s="75"/>
      <c r="G1218" s="75"/>
      <c r="H1218" s="69"/>
      <c r="I1218" s="75"/>
    </row>
    <row r="1219" spans="1:9">
      <c r="A1219" s="75"/>
      <c r="B1219" s="96" t="s">
        <v>8</v>
      </c>
      <c r="C1219" s="97" t="s">
        <v>9</v>
      </c>
      <c r="D1219" s="97" t="s">
        <v>10</v>
      </c>
      <c r="E1219" s="97" t="s">
        <v>11</v>
      </c>
      <c r="F1219" s="75"/>
      <c r="G1219" s="75"/>
      <c r="H1219" s="69"/>
      <c r="I1219" s="75"/>
    </row>
    <row r="1220" spans="1:9">
      <c r="A1220" s="75">
        <v>1</v>
      </c>
      <c r="B1220" s="197" t="s">
        <v>63</v>
      </c>
      <c r="C1220" s="87"/>
      <c r="D1220" s="87" t="s">
        <v>1592</v>
      </c>
      <c r="E1220" s="87"/>
      <c r="F1220" s="75"/>
      <c r="G1220" s="75"/>
      <c r="H1220" s="69"/>
      <c r="I1220" s="75"/>
    </row>
    <row r="1221" spans="1:9">
      <c r="A1221" s="75">
        <v>2</v>
      </c>
      <c r="B1221" s="197" t="s">
        <v>118</v>
      </c>
      <c r="C1221" s="87" t="s">
        <v>1593</v>
      </c>
      <c r="D1221" s="87"/>
      <c r="E1221" s="87"/>
      <c r="F1221" s="75"/>
      <c r="G1221" s="75"/>
      <c r="H1221" s="69"/>
      <c r="I1221" s="75"/>
    </row>
    <row r="1222" spans="1:9">
      <c r="A1222" s="75"/>
      <c r="B1222" s="202" t="s">
        <v>40</v>
      </c>
      <c r="C1222" s="198" t="s">
        <v>46</v>
      </c>
      <c r="D1222" s="75"/>
      <c r="E1222" s="75"/>
      <c r="F1222" s="75"/>
      <c r="G1222" s="75"/>
      <c r="H1222" s="69"/>
      <c r="I1222" s="75"/>
    </row>
    <row r="1223" spans="1:9">
      <c r="A1223" s="75"/>
      <c r="B1223" s="202"/>
      <c r="C1223" s="198" t="s">
        <v>47</v>
      </c>
      <c r="D1223" s="75"/>
      <c r="E1223" s="75"/>
      <c r="F1223" s="75"/>
      <c r="G1223" s="75"/>
      <c r="H1223" s="69"/>
      <c r="I1223" s="75"/>
    </row>
    <row r="1224" spans="1:9">
      <c r="A1224" s="75">
        <v>3</v>
      </c>
      <c r="B1224" s="201" t="s">
        <v>400</v>
      </c>
      <c r="C1224" s="203" t="s">
        <v>1594</v>
      </c>
      <c r="D1224" s="75"/>
      <c r="E1224" s="75"/>
      <c r="F1224" s="75"/>
      <c r="G1224" s="75"/>
      <c r="H1224" s="69"/>
      <c r="I1224" s="75"/>
    </row>
    <row r="1225" spans="1:9">
      <c r="A1225" s="75">
        <v>4</v>
      </c>
      <c r="B1225" s="201" t="s">
        <v>1595</v>
      </c>
      <c r="C1225" s="203" t="s">
        <v>1596</v>
      </c>
      <c r="D1225" s="75"/>
      <c r="E1225" s="75"/>
      <c r="F1225" s="75"/>
      <c r="G1225" s="75"/>
      <c r="H1225" s="69"/>
      <c r="I1225" s="75"/>
    </row>
    <row r="1226" spans="1:9">
      <c r="A1226" s="75">
        <v>5</v>
      </c>
      <c r="B1226" s="201" t="s">
        <v>72</v>
      </c>
      <c r="C1226" s="203" t="s">
        <v>1597</v>
      </c>
      <c r="D1226" s="75"/>
      <c r="E1226" s="75"/>
      <c r="F1226" s="75"/>
      <c r="G1226" s="75"/>
      <c r="H1226" s="69"/>
      <c r="I1226" s="75"/>
    </row>
    <row r="1227" spans="1:9">
      <c r="A1227" s="75">
        <v>6</v>
      </c>
      <c r="B1227" s="201" t="s">
        <v>48</v>
      </c>
      <c r="C1227" s="203" t="s">
        <v>1169</v>
      </c>
      <c r="D1227" s="75"/>
      <c r="E1227" s="75"/>
      <c r="F1227" s="75"/>
      <c r="G1227" s="75"/>
      <c r="H1227" s="69"/>
      <c r="I1227" s="75"/>
    </row>
    <row r="1228" spans="1:9">
      <c r="A1228" s="75"/>
      <c r="B1228" s="193" t="s">
        <v>6</v>
      </c>
      <c r="C1228" s="198" t="s">
        <v>49</v>
      </c>
      <c r="D1228" s="198"/>
      <c r="E1228" s="198"/>
      <c r="F1228" s="75"/>
      <c r="G1228" s="75"/>
      <c r="H1228" s="69"/>
      <c r="I1228" s="75"/>
    </row>
    <row r="1229" spans="1:9">
      <c r="A1229" s="75"/>
      <c r="B1229" s="196" t="s">
        <v>50</v>
      </c>
      <c r="C1229" s="198">
        <v>100</v>
      </c>
      <c r="D1229" s="198">
        <v>200</v>
      </c>
      <c r="E1229" s="198" t="s">
        <v>51</v>
      </c>
      <c r="F1229" s="75"/>
      <c r="G1229" s="75"/>
      <c r="H1229" s="69"/>
      <c r="I1229" s="75"/>
    </row>
    <row r="1230" spans="1:9">
      <c r="A1230" s="75">
        <v>7</v>
      </c>
      <c r="B1230" s="200" t="s">
        <v>84</v>
      </c>
      <c r="C1230" s="199" t="s">
        <v>1598</v>
      </c>
      <c r="D1230" s="199" t="s">
        <v>1599</v>
      </c>
      <c r="E1230" s="199"/>
      <c r="F1230" s="75"/>
      <c r="G1230" s="75"/>
      <c r="H1230" s="69"/>
      <c r="I1230" s="75"/>
    </row>
  </sheetData>
  <mergeCells count="381">
    <mergeCell ref="A1:I1"/>
    <mergeCell ref="A2:I2"/>
    <mergeCell ref="A3:G3"/>
    <mergeCell ref="C4:G4"/>
    <mergeCell ref="C7:G7"/>
    <mergeCell ref="C11:F11"/>
    <mergeCell ref="C15:F15"/>
    <mergeCell ref="C33:E33"/>
    <mergeCell ref="C43:E43"/>
    <mergeCell ref="C46:E46"/>
    <mergeCell ref="A54:G54"/>
    <mergeCell ref="C55:G55"/>
    <mergeCell ref="C58:G58"/>
    <mergeCell ref="C62:F62"/>
    <mergeCell ref="C73:E73"/>
    <mergeCell ref="C80:E80"/>
    <mergeCell ref="C83:E83"/>
    <mergeCell ref="A87:G87"/>
    <mergeCell ref="C88:G88"/>
    <mergeCell ref="C93:G93"/>
    <mergeCell ref="C106:F106"/>
    <mergeCell ref="C109:F109"/>
    <mergeCell ref="C121:E121"/>
    <mergeCell ref="A124:G124"/>
    <mergeCell ref="C125:G125"/>
    <mergeCell ref="C128:G128"/>
    <mergeCell ref="C135:F135"/>
    <mergeCell ref="C147:E147"/>
    <mergeCell ref="C158:E158"/>
    <mergeCell ref="A162:G162"/>
    <mergeCell ref="C170:E170"/>
    <mergeCell ref="A173:G173"/>
    <mergeCell ref="C174:G174"/>
    <mergeCell ref="C184:E184"/>
    <mergeCell ref="A187:G187"/>
    <mergeCell ref="C188:G188"/>
    <mergeCell ref="C198:E198"/>
    <mergeCell ref="A201:G201"/>
    <mergeCell ref="C202:G202"/>
    <mergeCell ref="C212:E212"/>
    <mergeCell ref="A215:G215"/>
    <mergeCell ref="C216:G216"/>
    <mergeCell ref="C227:E227"/>
    <mergeCell ref="A230:G230"/>
    <mergeCell ref="C231:G231"/>
    <mergeCell ref="C235:G235"/>
    <mergeCell ref="C241:F241"/>
    <mergeCell ref="C247:F247"/>
    <mergeCell ref="C259:E259"/>
    <mergeCell ref="A262:G262"/>
    <mergeCell ref="C263:G263"/>
    <mergeCell ref="C268:F268"/>
    <mergeCell ref="C281:E281"/>
    <mergeCell ref="C290:E290"/>
    <mergeCell ref="A300:G300"/>
    <mergeCell ref="C301:G301"/>
    <mergeCell ref="C304:G304"/>
    <mergeCell ref="C308:F308"/>
    <mergeCell ref="C313:F313"/>
    <mergeCell ref="C323:E323"/>
    <mergeCell ref="C327:E327"/>
    <mergeCell ref="A333:G333"/>
    <mergeCell ref="C334:G334"/>
    <mergeCell ref="C337:G337"/>
    <mergeCell ref="C340:F340"/>
    <mergeCell ref="C343:F343"/>
    <mergeCell ref="C361:E361"/>
    <mergeCell ref="A369:G369"/>
    <mergeCell ref="C370:G370"/>
    <mergeCell ref="C375:G375"/>
    <mergeCell ref="C382:F382"/>
    <mergeCell ref="C385:F385"/>
    <mergeCell ref="C400:E400"/>
    <mergeCell ref="A411:G411"/>
    <mergeCell ref="C412:G412"/>
    <mergeCell ref="C415:G415"/>
    <mergeCell ref="C418:F418"/>
    <mergeCell ref="C421:F421"/>
    <mergeCell ref="C428:E428"/>
    <mergeCell ref="C435:E435"/>
    <mergeCell ref="A440:G440"/>
    <mergeCell ref="C441:G441"/>
    <mergeCell ref="C447:G447"/>
    <mergeCell ref="C454:F454"/>
    <mergeCell ref="C470:E470"/>
    <mergeCell ref="C476:E476"/>
    <mergeCell ref="A487:G487"/>
    <mergeCell ref="C488:G488"/>
    <mergeCell ref="C496:G496"/>
    <mergeCell ref="C506:F506"/>
    <mergeCell ref="C512:F512"/>
    <mergeCell ref="C526:E526"/>
    <mergeCell ref="C536:E536"/>
    <mergeCell ref="C539:E539"/>
    <mergeCell ref="C542:E542"/>
    <mergeCell ref="A550:G550"/>
    <mergeCell ref="C551:F551"/>
    <mergeCell ref="C556:F556"/>
    <mergeCell ref="A568:G568"/>
    <mergeCell ref="C569:G569"/>
    <mergeCell ref="C572:G572"/>
    <mergeCell ref="C576:F576"/>
    <mergeCell ref="C590:E590"/>
    <mergeCell ref="A593:G593"/>
    <mergeCell ref="A598:G598"/>
    <mergeCell ref="A603:G603"/>
    <mergeCell ref="A609:G609"/>
    <mergeCell ref="A615:G615"/>
    <mergeCell ref="A623:G623"/>
    <mergeCell ref="C624:G624"/>
    <mergeCell ref="C627:G627"/>
    <mergeCell ref="C634:F634"/>
    <mergeCell ref="C638:F638"/>
    <mergeCell ref="C652:E652"/>
    <mergeCell ref="C660:E660"/>
    <mergeCell ref="C663:E663"/>
    <mergeCell ref="A668:G668"/>
    <mergeCell ref="C669:G669"/>
    <mergeCell ref="C673:F673"/>
    <mergeCell ref="C677:F677"/>
    <mergeCell ref="C686:E686"/>
    <mergeCell ref="C689:E689"/>
    <mergeCell ref="A693:G693"/>
    <mergeCell ref="C694:G694"/>
    <mergeCell ref="C697:G697"/>
    <mergeCell ref="C700:F700"/>
    <mergeCell ref="C703:F703"/>
    <mergeCell ref="C712:E712"/>
    <mergeCell ref="C718:E718"/>
    <mergeCell ref="A721:G721"/>
    <mergeCell ref="C722:G722"/>
    <mergeCell ref="C725:G725"/>
    <mergeCell ref="A736:G736"/>
    <mergeCell ref="C740:E740"/>
    <mergeCell ref="A743:G743"/>
    <mergeCell ref="C749:E749"/>
    <mergeCell ref="A752:G752"/>
    <mergeCell ref="A757:G757"/>
    <mergeCell ref="A763:G763"/>
    <mergeCell ref="C764:G764"/>
    <mergeCell ref="C769:G769"/>
    <mergeCell ref="C783:F783"/>
    <mergeCell ref="C786:F786"/>
    <mergeCell ref="C800:E800"/>
    <mergeCell ref="A828:G828"/>
    <mergeCell ref="C829:G829"/>
    <mergeCell ref="C838:E838"/>
    <mergeCell ref="C844:E844"/>
    <mergeCell ref="A848:G848"/>
    <mergeCell ref="C849:G849"/>
    <mergeCell ref="C855:G855"/>
    <mergeCell ref="C861:F861"/>
    <mergeCell ref="C866:F866"/>
    <mergeCell ref="C878:E878"/>
    <mergeCell ref="C885:E885"/>
    <mergeCell ref="C888:E888"/>
    <mergeCell ref="A892:G892"/>
    <mergeCell ref="C893:G893"/>
    <mergeCell ref="C896:G896"/>
    <mergeCell ref="C899:F899"/>
    <mergeCell ref="C902:F902"/>
    <mergeCell ref="A908:G908"/>
    <mergeCell ref="A914:G914"/>
    <mergeCell ref="C915:E915"/>
    <mergeCell ref="A919:G919"/>
    <mergeCell ref="C920:G920"/>
    <mergeCell ref="C924:G924"/>
    <mergeCell ref="C932:F932"/>
    <mergeCell ref="C946:E946"/>
    <mergeCell ref="C955:E955"/>
    <mergeCell ref="C959:E959"/>
    <mergeCell ref="A967:G967"/>
    <mergeCell ref="A978:G978"/>
    <mergeCell ref="C991:E991"/>
    <mergeCell ref="C1001:E1001"/>
    <mergeCell ref="A1005:G1005"/>
    <mergeCell ref="C1006:G1006"/>
    <mergeCell ref="C1009:F1009"/>
    <mergeCell ref="C1019:E1019"/>
    <mergeCell ref="A1022:G1022"/>
    <mergeCell ref="C1023:G1023"/>
    <mergeCell ref="C1026:G1026"/>
    <mergeCell ref="C1030:F1030"/>
    <mergeCell ref="C1038:E1038"/>
    <mergeCell ref="C1044:E1044"/>
    <mergeCell ref="C1047:E1047"/>
    <mergeCell ref="A1052:G1052"/>
    <mergeCell ref="C1053:F1053"/>
    <mergeCell ref="A1063:G1063"/>
    <mergeCell ref="C1064:G1064"/>
    <mergeCell ref="C1067:G1067"/>
    <mergeCell ref="C1080:F1080"/>
    <mergeCell ref="C1085:F1085"/>
    <mergeCell ref="C1100:E1100"/>
    <mergeCell ref="C1106:E1106"/>
    <mergeCell ref="A1114:G1114"/>
    <mergeCell ref="C1115:G1115"/>
    <mergeCell ref="C1121:G1121"/>
    <mergeCell ref="C1135:F1135"/>
    <mergeCell ref="C1151:E1151"/>
    <mergeCell ref="C1165:E1165"/>
    <mergeCell ref="A1175:G1175"/>
    <mergeCell ref="A1180:G1180"/>
    <mergeCell ref="C1190:E1190"/>
    <mergeCell ref="A1193:G1193"/>
    <mergeCell ref="C1202:E1202"/>
    <mergeCell ref="A1205:G1205"/>
    <mergeCell ref="C1213:E1213"/>
    <mergeCell ref="A1216:G1216"/>
    <mergeCell ref="C1228:E1228"/>
    <mergeCell ref="A915:A916"/>
    <mergeCell ref="A968:A969"/>
    <mergeCell ref="A979:A980"/>
    <mergeCell ref="B19:B20"/>
    <mergeCell ref="B33:B34"/>
    <mergeCell ref="B36:B37"/>
    <mergeCell ref="B43:B44"/>
    <mergeCell ref="B65:B66"/>
    <mergeCell ref="B73:B74"/>
    <mergeCell ref="B76:B77"/>
    <mergeCell ref="B80:B81"/>
    <mergeCell ref="B112:B113"/>
    <mergeCell ref="B117:B118"/>
    <mergeCell ref="B121:B122"/>
    <mergeCell ref="B138:B139"/>
    <mergeCell ref="B147:B148"/>
    <mergeCell ref="B150:B151"/>
    <mergeCell ref="B155:B156"/>
    <mergeCell ref="B163:B164"/>
    <mergeCell ref="B167:B168"/>
    <mergeCell ref="B177:B178"/>
    <mergeCell ref="B181:B182"/>
    <mergeCell ref="B191:B192"/>
    <mergeCell ref="B195:B196"/>
    <mergeCell ref="B205:B206"/>
    <mergeCell ref="B209:B210"/>
    <mergeCell ref="B219:B220"/>
    <mergeCell ref="B223:B224"/>
    <mergeCell ref="B252:B253"/>
    <mergeCell ref="B256:B257"/>
    <mergeCell ref="B274:B275"/>
    <mergeCell ref="B281:B282"/>
    <mergeCell ref="B284:B285"/>
    <mergeCell ref="B316:B317"/>
    <mergeCell ref="B323:B324"/>
    <mergeCell ref="B346:B347"/>
    <mergeCell ref="B356:B357"/>
    <mergeCell ref="B388:B389"/>
    <mergeCell ref="B400:B401"/>
    <mergeCell ref="B424:B425"/>
    <mergeCell ref="B428:B429"/>
    <mergeCell ref="B431:B432"/>
    <mergeCell ref="B459:B460"/>
    <mergeCell ref="B470:B471"/>
    <mergeCell ref="B473:B474"/>
    <mergeCell ref="B517:B518"/>
    <mergeCell ref="B526:B527"/>
    <mergeCell ref="B529:B530"/>
    <mergeCell ref="B536:B537"/>
    <mergeCell ref="B539:B540"/>
    <mergeCell ref="B561:B562"/>
    <mergeCell ref="B565:B566"/>
    <mergeCell ref="B579:B580"/>
    <mergeCell ref="B585:B586"/>
    <mergeCell ref="B594:B595"/>
    <mergeCell ref="B599:B600"/>
    <mergeCell ref="B604:B605"/>
    <mergeCell ref="B610:B611"/>
    <mergeCell ref="B616:B617"/>
    <mergeCell ref="B642:B643"/>
    <mergeCell ref="B652:B653"/>
    <mergeCell ref="B655:B656"/>
    <mergeCell ref="B660:B661"/>
    <mergeCell ref="B680:B681"/>
    <mergeCell ref="B686:B687"/>
    <mergeCell ref="B706:B707"/>
    <mergeCell ref="B712:B713"/>
    <mergeCell ref="B715:B716"/>
    <mergeCell ref="B728:B729"/>
    <mergeCell ref="B732:B733"/>
    <mergeCell ref="B737:B738"/>
    <mergeCell ref="B744:B745"/>
    <mergeCell ref="B753:B754"/>
    <mergeCell ref="B758:B759"/>
    <mergeCell ref="B789:B790"/>
    <mergeCell ref="B800:B801"/>
    <mergeCell ref="B803:B804"/>
    <mergeCell ref="B833:B834"/>
    <mergeCell ref="B838:B839"/>
    <mergeCell ref="B841:B842"/>
    <mergeCell ref="B871:B872"/>
    <mergeCell ref="B878:B879"/>
    <mergeCell ref="B881:B882"/>
    <mergeCell ref="B885:B886"/>
    <mergeCell ref="B905:B906"/>
    <mergeCell ref="B909:B910"/>
    <mergeCell ref="B915:B916"/>
    <mergeCell ref="B935:B936"/>
    <mergeCell ref="B939:B940"/>
    <mergeCell ref="B946:B947"/>
    <mergeCell ref="B949:B950"/>
    <mergeCell ref="B955:B956"/>
    <mergeCell ref="B968:B969"/>
    <mergeCell ref="B974:B975"/>
    <mergeCell ref="B979:B980"/>
    <mergeCell ref="B991:B992"/>
    <mergeCell ref="B994:B995"/>
    <mergeCell ref="B1012:B1013"/>
    <mergeCell ref="B1019:B1020"/>
    <mergeCell ref="B1033:B1034"/>
    <mergeCell ref="B1038:B1039"/>
    <mergeCell ref="B1041:B1042"/>
    <mergeCell ref="B1044:B1045"/>
    <mergeCell ref="B1056:B1057"/>
    <mergeCell ref="B1089:B1090"/>
    <mergeCell ref="B1100:B1101"/>
    <mergeCell ref="B1103:B1104"/>
    <mergeCell ref="B1138:B1139"/>
    <mergeCell ref="B1151:B1152"/>
    <mergeCell ref="B1154:B1155"/>
    <mergeCell ref="B1176:B1177"/>
    <mergeCell ref="B1181:B1182"/>
    <mergeCell ref="B1185:B1186"/>
    <mergeCell ref="B1194:B1195"/>
    <mergeCell ref="B1198:B1199"/>
    <mergeCell ref="B1206:B1207"/>
    <mergeCell ref="B1210:B1211"/>
    <mergeCell ref="B1217:B1218"/>
    <mergeCell ref="B1222:B1223"/>
    <mergeCell ref="C155:C156"/>
    <mergeCell ref="C19:E20"/>
    <mergeCell ref="C346:E347"/>
    <mergeCell ref="C316:E317"/>
    <mergeCell ref="F316:H317"/>
    <mergeCell ref="C274:E275"/>
    <mergeCell ref="C252:E253"/>
    <mergeCell ref="C219:E220"/>
    <mergeCell ref="C205:E206"/>
    <mergeCell ref="C191:E192"/>
    <mergeCell ref="C177:E178"/>
    <mergeCell ref="C163:E164"/>
    <mergeCell ref="C138:E139"/>
    <mergeCell ref="C112:E113"/>
    <mergeCell ref="C65:E66"/>
    <mergeCell ref="C388:E389"/>
    <mergeCell ref="C1176:E1177"/>
    <mergeCell ref="C604:E605"/>
    <mergeCell ref="C616:E617"/>
    <mergeCell ref="C610:E611"/>
    <mergeCell ref="C599:E600"/>
    <mergeCell ref="C758:E759"/>
    <mergeCell ref="C744:E745"/>
    <mergeCell ref="C594:E595"/>
    <mergeCell ref="C459:E460"/>
    <mergeCell ref="C424:E425"/>
    <mergeCell ref="C517:E518"/>
    <mergeCell ref="C789:E790"/>
    <mergeCell ref="C753:E754"/>
    <mergeCell ref="C728:E729"/>
    <mergeCell ref="C706:E707"/>
    <mergeCell ref="C680:E681"/>
    <mergeCell ref="C642:E643"/>
    <mergeCell ref="C579:E580"/>
    <mergeCell ref="C561:E562"/>
    <mergeCell ref="C935:E936"/>
    <mergeCell ref="F935:H936"/>
    <mergeCell ref="C939:E940"/>
    <mergeCell ref="C1181:E1182"/>
    <mergeCell ref="C1194:E1195"/>
    <mergeCell ref="C909:E910"/>
    <mergeCell ref="C871:E872"/>
    <mergeCell ref="C833:E834"/>
    <mergeCell ref="C1138:E1139"/>
    <mergeCell ref="C1089:E1090"/>
    <mergeCell ref="C1056:E1057"/>
    <mergeCell ref="C1033:E1034"/>
    <mergeCell ref="C1012:E1013"/>
    <mergeCell ref="C979:E980"/>
    <mergeCell ref="C968:E969"/>
    <mergeCell ref="C1217:E1218"/>
    <mergeCell ref="C1206:E1207"/>
  </mergeCells>
  <printOptions horizontalCentered="1"/>
  <pageMargins left="0.393055555555556" right="0.354166666666667" top="0.590277777777778" bottom="0.590277777777778" header="0.393055555555556" footer="0.314583333333333"/>
  <pageSetup paperSize="9" orientation="portrait"/>
  <headerFooter>
    <oddFooter>&amp;C第 &amp;P 页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35"/>
  <sheetViews>
    <sheetView workbookViewId="0">
      <selection activeCell="A1" sqref="$A1:$XFD1048576"/>
    </sheetView>
  </sheetViews>
  <sheetFormatPr defaultColWidth="9" defaultRowHeight="15.6"/>
  <cols>
    <col min="1" max="1" width="5.39814814814815" style="187" customWidth="1"/>
    <col min="2" max="2" width="19.8703703703704" style="188" customWidth="1"/>
    <col min="3" max="3" width="12" style="58" customWidth="1"/>
    <col min="4" max="4" width="10.2685185185185" style="58" customWidth="1"/>
    <col min="5" max="5" width="10.8703703703704" style="58" customWidth="1"/>
    <col min="6" max="6" width="9.39814814814815" style="58" customWidth="1"/>
    <col min="7" max="7" width="10.1296296296296" style="58" customWidth="1"/>
    <col min="8" max="8" width="11.462962962963" style="189" customWidth="1"/>
    <col min="9" max="9" width="10.3981481481481" style="58" customWidth="1"/>
    <col min="10" max="10" width="19.2037037037037" style="58" customWidth="1"/>
    <col min="11" max="256" width="9" style="58"/>
    <col min="257" max="257" width="5.39814814814815" style="58" customWidth="1"/>
    <col min="258" max="258" width="19.8703703703704" style="58" customWidth="1"/>
    <col min="259" max="259" width="12" style="58" customWidth="1"/>
    <col min="260" max="260" width="10.2685185185185" style="58" customWidth="1"/>
    <col min="261" max="261" width="10.8703703703704" style="58" customWidth="1"/>
    <col min="262" max="262" width="9.39814814814815" style="58" customWidth="1"/>
    <col min="263" max="263" width="10.1296296296296" style="58" customWidth="1"/>
    <col min="264" max="264" width="11.462962962963" style="58" customWidth="1"/>
    <col min="265" max="265" width="10.3981481481481" style="58" customWidth="1"/>
    <col min="266" max="266" width="19.2037037037037" style="58" customWidth="1"/>
    <col min="267" max="512" width="9" style="58"/>
    <col min="513" max="513" width="5.39814814814815" style="58" customWidth="1"/>
    <col min="514" max="514" width="19.8703703703704" style="58" customWidth="1"/>
    <col min="515" max="515" width="12" style="58" customWidth="1"/>
    <col min="516" max="516" width="10.2685185185185" style="58" customWidth="1"/>
    <col min="517" max="517" width="10.8703703703704" style="58" customWidth="1"/>
    <col min="518" max="518" width="9.39814814814815" style="58" customWidth="1"/>
    <col min="519" max="519" width="10.1296296296296" style="58" customWidth="1"/>
    <col min="520" max="520" width="11.462962962963" style="58" customWidth="1"/>
    <col min="521" max="521" width="10.3981481481481" style="58" customWidth="1"/>
    <col min="522" max="522" width="19.2037037037037" style="58" customWidth="1"/>
    <col min="523" max="768" width="9" style="58"/>
    <col min="769" max="769" width="5.39814814814815" style="58" customWidth="1"/>
    <col min="770" max="770" width="19.8703703703704" style="58" customWidth="1"/>
    <col min="771" max="771" width="12" style="58" customWidth="1"/>
    <col min="772" max="772" width="10.2685185185185" style="58" customWidth="1"/>
    <col min="773" max="773" width="10.8703703703704" style="58" customWidth="1"/>
    <col min="774" max="774" width="9.39814814814815" style="58" customWidth="1"/>
    <col min="775" max="775" width="10.1296296296296" style="58" customWidth="1"/>
    <col min="776" max="776" width="11.462962962963" style="58" customWidth="1"/>
    <col min="777" max="777" width="10.3981481481481" style="58" customWidth="1"/>
    <col min="778" max="778" width="19.2037037037037" style="58" customWidth="1"/>
    <col min="779" max="1024" width="9" style="58"/>
    <col min="1025" max="1025" width="5.39814814814815" style="58" customWidth="1"/>
    <col min="1026" max="1026" width="19.8703703703704" style="58" customWidth="1"/>
    <col min="1027" max="1027" width="12" style="58" customWidth="1"/>
    <col min="1028" max="1028" width="10.2685185185185" style="58" customWidth="1"/>
    <col min="1029" max="1029" width="10.8703703703704" style="58" customWidth="1"/>
    <col min="1030" max="1030" width="9.39814814814815" style="58" customWidth="1"/>
    <col min="1031" max="1031" width="10.1296296296296" style="58" customWidth="1"/>
    <col min="1032" max="1032" width="11.462962962963" style="58" customWidth="1"/>
    <col min="1033" max="1033" width="10.3981481481481" style="58" customWidth="1"/>
    <col min="1034" max="1034" width="19.2037037037037" style="58" customWidth="1"/>
    <col min="1035" max="1280" width="9" style="58"/>
    <col min="1281" max="1281" width="5.39814814814815" style="58" customWidth="1"/>
    <col min="1282" max="1282" width="19.8703703703704" style="58" customWidth="1"/>
    <col min="1283" max="1283" width="12" style="58" customWidth="1"/>
    <col min="1284" max="1284" width="10.2685185185185" style="58" customWidth="1"/>
    <col min="1285" max="1285" width="10.8703703703704" style="58" customWidth="1"/>
    <col min="1286" max="1286" width="9.39814814814815" style="58" customWidth="1"/>
    <col min="1287" max="1287" width="10.1296296296296" style="58" customWidth="1"/>
    <col min="1288" max="1288" width="11.462962962963" style="58" customWidth="1"/>
    <col min="1289" max="1289" width="10.3981481481481" style="58" customWidth="1"/>
    <col min="1290" max="1290" width="19.2037037037037" style="58" customWidth="1"/>
    <col min="1291" max="1536" width="9" style="58"/>
    <col min="1537" max="1537" width="5.39814814814815" style="58" customWidth="1"/>
    <col min="1538" max="1538" width="19.8703703703704" style="58" customWidth="1"/>
    <col min="1539" max="1539" width="12" style="58" customWidth="1"/>
    <col min="1540" max="1540" width="10.2685185185185" style="58" customWidth="1"/>
    <col min="1541" max="1541" width="10.8703703703704" style="58" customWidth="1"/>
    <col min="1542" max="1542" width="9.39814814814815" style="58" customWidth="1"/>
    <col min="1543" max="1543" width="10.1296296296296" style="58" customWidth="1"/>
    <col min="1544" max="1544" width="11.462962962963" style="58" customWidth="1"/>
    <col min="1545" max="1545" width="10.3981481481481" style="58" customWidth="1"/>
    <col min="1546" max="1546" width="19.2037037037037" style="58" customWidth="1"/>
    <col min="1547" max="1792" width="9" style="58"/>
    <col min="1793" max="1793" width="5.39814814814815" style="58" customWidth="1"/>
    <col min="1794" max="1794" width="19.8703703703704" style="58" customWidth="1"/>
    <col min="1795" max="1795" width="12" style="58" customWidth="1"/>
    <col min="1796" max="1796" width="10.2685185185185" style="58" customWidth="1"/>
    <col min="1797" max="1797" width="10.8703703703704" style="58" customWidth="1"/>
    <col min="1798" max="1798" width="9.39814814814815" style="58" customWidth="1"/>
    <col min="1799" max="1799" width="10.1296296296296" style="58" customWidth="1"/>
    <col min="1800" max="1800" width="11.462962962963" style="58" customWidth="1"/>
    <col min="1801" max="1801" width="10.3981481481481" style="58" customWidth="1"/>
    <col min="1802" max="1802" width="19.2037037037037" style="58" customWidth="1"/>
    <col min="1803" max="2048" width="9" style="58"/>
    <col min="2049" max="2049" width="5.39814814814815" style="58" customWidth="1"/>
    <col min="2050" max="2050" width="19.8703703703704" style="58" customWidth="1"/>
    <col min="2051" max="2051" width="12" style="58" customWidth="1"/>
    <col min="2052" max="2052" width="10.2685185185185" style="58" customWidth="1"/>
    <col min="2053" max="2053" width="10.8703703703704" style="58" customWidth="1"/>
    <col min="2054" max="2054" width="9.39814814814815" style="58" customWidth="1"/>
    <col min="2055" max="2055" width="10.1296296296296" style="58" customWidth="1"/>
    <col min="2056" max="2056" width="11.462962962963" style="58" customWidth="1"/>
    <col min="2057" max="2057" width="10.3981481481481" style="58" customWidth="1"/>
    <col min="2058" max="2058" width="19.2037037037037" style="58" customWidth="1"/>
    <col min="2059" max="2304" width="9" style="58"/>
    <col min="2305" max="2305" width="5.39814814814815" style="58" customWidth="1"/>
    <col min="2306" max="2306" width="19.8703703703704" style="58" customWidth="1"/>
    <col min="2307" max="2307" width="12" style="58" customWidth="1"/>
    <col min="2308" max="2308" width="10.2685185185185" style="58" customWidth="1"/>
    <col min="2309" max="2309" width="10.8703703703704" style="58" customWidth="1"/>
    <col min="2310" max="2310" width="9.39814814814815" style="58" customWidth="1"/>
    <col min="2311" max="2311" width="10.1296296296296" style="58" customWidth="1"/>
    <col min="2312" max="2312" width="11.462962962963" style="58" customWidth="1"/>
    <col min="2313" max="2313" width="10.3981481481481" style="58" customWidth="1"/>
    <col min="2314" max="2314" width="19.2037037037037" style="58" customWidth="1"/>
    <col min="2315" max="2560" width="9" style="58"/>
    <col min="2561" max="2561" width="5.39814814814815" style="58" customWidth="1"/>
    <col min="2562" max="2562" width="19.8703703703704" style="58" customWidth="1"/>
    <col min="2563" max="2563" width="12" style="58" customWidth="1"/>
    <col min="2564" max="2564" width="10.2685185185185" style="58" customWidth="1"/>
    <col min="2565" max="2565" width="10.8703703703704" style="58" customWidth="1"/>
    <col min="2566" max="2566" width="9.39814814814815" style="58" customWidth="1"/>
    <col min="2567" max="2567" width="10.1296296296296" style="58" customWidth="1"/>
    <col min="2568" max="2568" width="11.462962962963" style="58" customWidth="1"/>
    <col min="2569" max="2569" width="10.3981481481481" style="58" customWidth="1"/>
    <col min="2570" max="2570" width="19.2037037037037" style="58" customWidth="1"/>
    <col min="2571" max="2816" width="9" style="58"/>
    <col min="2817" max="2817" width="5.39814814814815" style="58" customWidth="1"/>
    <col min="2818" max="2818" width="19.8703703703704" style="58" customWidth="1"/>
    <col min="2819" max="2819" width="12" style="58" customWidth="1"/>
    <col min="2820" max="2820" width="10.2685185185185" style="58" customWidth="1"/>
    <col min="2821" max="2821" width="10.8703703703704" style="58" customWidth="1"/>
    <col min="2822" max="2822" width="9.39814814814815" style="58" customWidth="1"/>
    <col min="2823" max="2823" width="10.1296296296296" style="58" customWidth="1"/>
    <col min="2824" max="2824" width="11.462962962963" style="58" customWidth="1"/>
    <col min="2825" max="2825" width="10.3981481481481" style="58" customWidth="1"/>
    <col min="2826" max="2826" width="19.2037037037037" style="58" customWidth="1"/>
    <col min="2827" max="3072" width="9" style="58"/>
    <col min="3073" max="3073" width="5.39814814814815" style="58" customWidth="1"/>
    <col min="3074" max="3074" width="19.8703703703704" style="58" customWidth="1"/>
    <col min="3075" max="3075" width="12" style="58" customWidth="1"/>
    <col min="3076" max="3076" width="10.2685185185185" style="58" customWidth="1"/>
    <col min="3077" max="3077" width="10.8703703703704" style="58" customWidth="1"/>
    <col min="3078" max="3078" width="9.39814814814815" style="58" customWidth="1"/>
    <col min="3079" max="3079" width="10.1296296296296" style="58" customWidth="1"/>
    <col min="3080" max="3080" width="11.462962962963" style="58" customWidth="1"/>
    <col min="3081" max="3081" width="10.3981481481481" style="58" customWidth="1"/>
    <col min="3082" max="3082" width="19.2037037037037" style="58" customWidth="1"/>
    <col min="3083" max="3328" width="9" style="58"/>
    <col min="3329" max="3329" width="5.39814814814815" style="58" customWidth="1"/>
    <col min="3330" max="3330" width="19.8703703703704" style="58" customWidth="1"/>
    <col min="3331" max="3331" width="12" style="58" customWidth="1"/>
    <col min="3332" max="3332" width="10.2685185185185" style="58" customWidth="1"/>
    <col min="3333" max="3333" width="10.8703703703704" style="58" customWidth="1"/>
    <col min="3334" max="3334" width="9.39814814814815" style="58" customWidth="1"/>
    <col min="3335" max="3335" width="10.1296296296296" style="58" customWidth="1"/>
    <col min="3336" max="3336" width="11.462962962963" style="58" customWidth="1"/>
    <col min="3337" max="3337" width="10.3981481481481" style="58" customWidth="1"/>
    <col min="3338" max="3338" width="19.2037037037037" style="58" customWidth="1"/>
    <col min="3339" max="3584" width="9" style="58"/>
    <col min="3585" max="3585" width="5.39814814814815" style="58" customWidth="1"/>
    <col min="3586" max="3586" width="19.8703703703704" style="58" customWidth="1"/>
    <col min="3587" max="3587" width="12" style="58" customWidth="1"/>
    <col min="3588" max="3588" width="10.2685185185185" style="58" customWidth="1"/>
    <col min="3589" max="3589" width="10.8703703703704" style="58" customWidth="1"/>
    <col min="3590" max="3590" width="9.39814814814815" style="58" customWidth="1"/>
    <col min="3591" max="3591" width="10.1296296296296" style="58" customWidth="1"/>
    <col min="3592" max="3592" width="11.462962962963" style="58" customWidth="1"/>
    <col min="3593" max="3593" width="10.3981481481481" style="58" customWidth="1"/>
    <col min="3594" max="3594" width="19.2037037037037" style="58" customWidth="1"/>
    <col min="3595" max="3840" width="9" style="58"/>
    <col min="3841" max="3841" width="5.39814814814815" style="58" customWidth="1"/>
    <col min="3842" max="3842" width="19.8703703703704" style="58" customWidth="1"/>
    <col min="3843" max="3843" width="12" style="58" customWidth="1"/>
    <col min="3844" max="3844" width="10.2685185185185" style="58" customWidth="1"/>
    <col min="3845" max="3845" width="10.8703703703704" style="58" customWidth="1"/>
    <col min="3846" max="3846" width="9.39814814814815" style="58" customWidth="1"/>
    <col min="3847" max="3847" width="10.1296296296296" style="58" customWidth="1"/>
    <col min="3848" max="3848" width="11.462962962963" style="58" customWidth="1"/>
    <col min="3849" max="3849" width="10.3981481481481" style="58" customWidth="1"/>
    <col min="3850" max="3850" width="19.2037037037037" style="58" customWidth="1"/>
    <col min="3851" max="4096" width="9" style="58"/>
    <col min="4097" max="4097" width="5.39814814814815" style="58" customWidth="1"/>
    <col min="4098" max="4098" width="19.8703703703704" style="58" customWidth="1"/>
    <col min="4099" max="4099" width="12" style="58" customWidth="1"/>
    <col min="4100" max="4100" width="10.2685185185185" style="58" customWidth="1"/>
    <col min="4101" max="4101" width="10.8703703703704" style="58" customWidth="1"/>
    <col min="4102" max="4102" width="9.39814814814815" style="58" customWidth="1"/>
    <col min="4103" max="4103" width="10.1296296296296" style="58" customWidth="1"/>
    <col min="4104" max="4104" width="11.462962962963" style="58" customWidth="1"/>
    <col min="4105" max="4105" width="10.3981481481481" style="58" customWidth="1"/>
    <col min="4106" max="4106" width="19.2037037037037" style="58" customWidth="1"/>
    <col min="4107" max="4352" width="9" style="58"/>
    <col min="4353" max="4353" width="5.39814814814815" style="58" customWidth="1"/>
    <col min="4354" max="4354" width="19.8703703703704" style="58" customWidth="1"/>
    <col min="4355" max="4355" width="12" style="58" customWidth="1"/>
    <col min="4356" max="4356" width="10.2685185185185" style="58" customWidth="1"/>
    <col min="4357" max="4357" width="10.8703703703704" style="58" customWidth="1"/>
    <col min="4358" max="4358" width="9.39814814814815" style="58" customWidth="1"/>
    <col min="4359" max="4359" width="10.1296296296296" style="58" customWidth="1"/>
    <col min="4360" max="4360" width="11.462962962963" style="58" customWidth="1"/>
    <col min="4361" max="4361" width="10.3981481481481" style="58" customWidth="1"/>
    <col min="4362" max="4362" width="19.2037037037037" style="58" customWidth="1"/>
    <col min="4363" max="4608" width="9" style="58"/>
    <col min="4609" max="4609" width="5.39814814814815" style="58" customWidth="1"/>
    <col min="4610" max="4610" width="19.8703703703704" style="58" customWidth="1"/>
    <col min="4611" max="4611" width="12" style="58" customWidth="1"/>
    <col min="4612" max="4612" width="10.2685185185185" style="58" customWidth="1"/>
    <col min="4613" max="4613" width="10.8703703703704" style="58" customWidth="1"/>
    <col min="4614" max="4614" width="9.39814814814815" style="58" customWidth="1"/>
    <col min="4615" max="4615" width="10.1296296296296" style="58" customWidth="1"/>
    <col min="4616" max="4616" width="11.462962962963" style="58" customWidth="1"/>
    <col min="4617" max="4617" width="10.3981481481481" style="58" customWidth="1"/>
    <col min="4618" max="4618" width="19.2037037037037" style="58" customWidth="1"/>
    <col min="4619" max="4864" width="9" style="58"/>
    <col min="4865" max="4865" width="5.39814814814815" style="58" customWidth="1"/>
    <col min="4866" max="4866" width="19.8703703703704" style="58" customWidth="1"/>
    <col min="4867" max="4867" width="12" style="58" customWidth="1"/>
    <col min="4868" max="4868" width="10.2685185185185" style="58" customWidth="1"/>
    <col min="4869" max="4869" width="10.8703703703704" style="58" customWidth="1"/>
    <col min="4870" max="4870" width="9.39814814814815" style="58" customWidth="1"/>
    <col min="4871" max="4871" width="10.1296296296296" style="58" customWidth="1"/>
    <col min="4872" max="4872" width="11.462962962963" style="58" customWidth="1"/>
    <col min="4873" max="4873" width="10.3981481481481" style="58" customWidth="1"/>
    <col min="4874" max="4874" width="19.2037037037037" style="58" customWidth="1"/>
    <col min="4875" max="5120" width="9" style="58"/>
    <col min="5121" max="5121" width="5.39814814814815" style="58" customWidth="1"/>
    <col min="5122" max="5122" width="19.8703703703704" style="58" customWidth="1"/>
    <col min="5123" max="5123" width="12" style="58" customWidth="1"/>
    <col min="5124" max="5124" width="10.2685185185185" style="58" customWidth="1"/>
    <col min="5125" max="5125" width="10.8703703703704" style="58" customWidth="1"/>
    <col min="5126" max="5126" width="9.39814814814815" style="58" customWidth="1"/>
    <col min="5127" max="5127" width="10.1296296296296" style="58" customWidth="1"/>
    <col min="5128" max="5128" width="11.462962962963" style="58" customWidth="1"/>
    <col min="5129" max="5129" width="10.3981481481481" style="58" customWidth="1"/>
    <col min="5130" max="5130" width="19.2037037037037" style="58" customWidth="1"/>
    <col min="5131" max="5376" width="9" style="58"/>
    <col min="5377" max="5377" width="5.39814814814815" style="58" customWidth="1"/>
    <col min="5378" max="5378" width="19.8703703703704" style="58" customWidth="1"/>
    <col min="5379" max="5379" width="12" style="58" customWidth="1"/>
    <col min="5380" max="5380" width="10.2685185185185" style="58" customWidth="1"/>
    <col min="5381" max="5381" width="10.8703703703704" style="58" customWidth="1"/>
    <col min="5382" max="5382" width="9.39814814814815" style="58" customWidth="1"/>
    <col min="5383" max="5383" width="10.1296296296296" style="58" customWidth="1"/>
    <col min="5384" max="5384" width="11.462962962963" style="58" customWidth="1"/>
    <col min="5385" max="5385" width="10.3981481481481" style="58" customWidth="1"/>
    <col min="5386" max="5386" width="19.2037037037037" style="58" customWidth="1"/>
    <col min="5387" max="5632" width="9" style="58"/>
    <col min="5633" max="5633" width="5.39814814814815" style="58" customWidth="1"/>
    <col min="5634" max="5634" width="19.8703703703704" style="58" customWidth="1"/>
    <col min="5635" max="5635" width="12" style="58" customWidth="1"/>
    <col min="5636" max="5636" width="10.2685185185185" style="58" customWidth="1"/>
    <col min="5637" max="5637" width="10.8703703703704" style="58" customWidth="1"/>
    <col min="5638" max="5638" width="9.39814814814815" style="58" customWidth="1"/>
    <col min="5639" max="5639" width="10.1296296296296" style="58" customWidth="1"/>
    <col min="5640" max="5640" width="11.462962962963" style="58" customWidth="1"/>
    <col min="5641" max="5641" width="10.3981481481481" style="58" customWidth="1"/>
    <col min="5642" max="5642" width="19.2037037037037" style="58" customWidth="1"/>
    <col min="5643" max="5888" width="9" style="58"/>
    <col min="5889" max="5889" width="5.39814814814815" style="58" customWidth="1"/>
    <col min="5890" max="5890" width="19.8703703703704" style="58" customWidth="1"/>
    <col min="5891" max="5891" width="12" style="58" customWidth="1"/>
    <col min="5892" max="5892" width="10.2685185185185" style="58" customWidth="1"/>
    <col min="5893" max="5893" width="10.8703703703704" style="58" customWidth="1"/>
    <col min="5894" max="5894" width="9.39814814814815" style="58" customWidth="1"/>
    <col min="5895" max="5895" width="10.1296296296296" style="58" customWidth="1"/>
    <col min="5896" max="5896" width="11.462962962963" style="58" customWidth="1"/>
    <col min="5897" max="5897" width="10.3981481481481" style="58" customWidth="1"/>
    <col min="5898" max="5898" width="19.2037037037037" style="58" customWidth="1"/>
    <col min="5899" max="6144" width="9" style="58"/>
    <col min="6145" max="6145" width="5.39814814814815" style="58" customWidth="1"/>
    <col min="6146" max="6146" width="19.8703703703704" style="58" customWidth="1"/>
    <col min="6147" max="6147" width="12" style="58" customWidth="1"/>
    <col min="6148" max="6148" width="10.2685185185185" style="58" customWidth="1"/>
    <col min="6149" max="6149" width="10.8703703703704" style="58" customWidth="1"/>
    <col min="6150" max="6150" width="9.39814814814815" style="58" customWidth="1"/>
    <col min="6151" max="6151" width="10.1296296296296" style="58" customWidth="1"/>
    <col min="6152" max="6152" width="11.462962962963" style="58" customWidth="1"/>
    <col min="6153" max="6153" width="10.3981481481481" style="58" customWidth="1"/>
    <col min="6154" max="6154" width="19.2037037037037" style="58" customWidth="1"/>
    <col min="6155" max="6400" width="9" style="58"/>
    <col min="6401" max="6401" width="5.39814814814815" style="58" customWidth="1"/>
    <col min="6402" max="6402" width="19.8703703703704" style="58" customWidth="1"/>
    <col min="6403" max="6403" width="12" style="58" customWidth="1"/>
    <col min="6404" max="6404" width="10.2685185185185" style="58" customWidth="1"/>
    <col min="6405" max="6405" width="10.8703703703704" style="58" customWidth="1"/>
    <col min="6406" max="6406" width="9.39814814814815" style="58" customWidth="1"/>
    <col min="6407" max="6407" width="10.1296296296296" style="58" customWidth="1"/>
    <col min="6408" max="6408" width="11.462962962963" style="58" customWidth="1"/>
    <col min="6409" max="6409" width="10.3981481481481" style="58" customWidth="1"/>
    <col min="6410" max="6410" width="19.2037037037037" style="58" customWidth="1"/>
    <col min="6411" max="6656" width="9" style="58"/>
    <col min="6657" max="6657" width="5.39814814814815" style="58" customWidth="1"/>
    <col min="6658" max="6658" width="19.8703703703704" style="58" customWidth="1"/>
    <col min="6659" max="6659" width="12" style="58" customWidth="1"/>
    <col min="6660" max="6660" width="10.2685185185185" style="58" customWidth="1"/>
    <col min="6661" max="6661" width="10.8703703703704" style="58" customWidth="1"/>
    <col min="6662" max="6662" width="9.39814814814815" style="58" customWidth="1"/>
    <col min="6663" max="6663" width="10.1296296296296" style="58" customWidth="1"/>
    <col min="6664" max="6664" width="11.462962962963" style="58" customWidth="1"/>
    <col min="6665" max="6665" width="10.3981481481481" style="58" customWidth="1"/>
    <col min="6666" max="6666" width="19.2037037037037" style="58" customWidth="1"/>
    <col min="6667" max="6912" width="9" style="58"/>
    <col min="6913" max="6913" width="5.39814814814815" style="58" customWidth="1"/>
    <col min="6914" max="6914" width="19.8703703703704" style="58" customWidth="1"/>
    <col min="6915" max="6915" width="12" style="58" customWidth="1"/>
    <col min="6916" max="6916" width="10.2685185185185" style="58" customWidth="1"/>
    <col min="6917" max="6917" width="10.8703703703704" style="58" customWidth="1"/>
    <col min="6918" max="6918" width="9.39814814814815" style="58" customWidth="1"/>
    <col min="6919" max="6919" width="10.1296296296296" style="58" customWidth="1"/>
    <col min="6920" max="6920" width="11.462962962963" style="58" customWidth="1"/>
    <col min="6921" max="6921" width="10.3981481481481" style="58" customWidth="1"/>
    <col min="6922" max="6922" width="19.2037037037037" style="58" customWidth="1"/>
    <col min="6923" max="7168" width="9" style="58"/>
    <col min="7169" max="7169" width="5.39814814814815" style="58" customWidth="1"/>
    <col min="7170" max="7170" width="19.8703703703704" style="58" customWidth="1"/>
    <col min="7171" max="7171" width="12" style="58" customWidth="1"/>
    <col min="7172" max="7172" width="10.2685185185185" style="58" customWidth="1"/>
    <col min="7173" max="7173" width="10.8703703703704" style="58" customWidth="1"/>
    <col min="7174" max="7174" width="9.39814814814815" style="58" customWidth="1"/>
    <col min="7175" max="7175" width="10.1296296296296" style="58" customWidth="1"/>
    <col min="7176" max="7176" width="11.462962962963" style="58" customWidth="1"/>
    <col min="7177" max="7177" width="10.3981481481481" style="58" customWidth="1"/>
    <col min="7178" max="7178" width="19.2037037037037" style="58" customWidth="1"/>
    <col min="7179" max="7424" width="9" style="58"/>
    <col min="7425" max="7425" width="5.39814814814815" style="58" customWidth="1"/>
    <col min="7426" max="7426" width="19.8703703703704" style="58" customWidth="1"/>
    <col min="7427" max="7427" width="12" style="58" customWidth="1"/>
    <col min="7428" max="7428" width="10.2685185185185" style="58" customWidth="1"/>
    <col min="7429" max="7429" width="10.8703703703704" style="58" customWidth="1"/>
    <col min="7430" max="7430" width="9.39814814814815" style="58" customWidth="1"/>
    <col min="7431" max="7431" width="10.1296296296296" style="58" customWidth="1"/>
    <col min="7432" max="7432" width="11.462962962963" style="58" customWidth="1"/>
    <col min="7433" max="7433" width="10.3981481481481" style="58" customWidth="1"/>
    <col min="7434" max="7434" width="19.2037037037037" style="58" customWidth="1"/>
    <col min="7435" max="7680" width="9" style="58"/>
    <col min="7681" max="7681" width="5.39814814814815" style="58" customWidth="1"/>
    <col min="7682" max="7682" width="19.8703703703704" style="58" customWidth="1"/>
    <col min="7683" max="7683" width="12" style="58" customWidth="1"/>
    <col min="7684" max="7684" width="10.2685185185185" style="58" customWidth="1"/>
    <col min="7685" max="7685" width="10.8703703703704" style="58" customWidth="1"/>
    <col min="7686" max="7686" width="9.39814814814815" style="58" customWidth="1"/>
    <col min="7687" max="7687" width="10.1296296296296" style="58" customWidth="1"/>
    <col min="7688" max="7688" width="11.462962962963" style="58" customWidth="1"/>
    <col min="7689" max="7689" width="10.3981481481481" style="58" customWidth="1"/>
    <col min="7690" max="7690" width="19.2037037037037" style="58" customWidth="1"/>
    <col min="7691" max="7936" width="9" style="58"/>
    <col min="7937" max="7937" width="5.39814814814815" style="58" customWidth="1"/>
    <col min="7938" max="7938" width="19.8703703703704" style="58" customWidth="1"/>
    <col min="7939" max="7939" width="12" style="58" customWidth="1"/>
    <col min="7940" max="7940" width="10.2685185185185" style="58" customWidth="1"/>
    <col min="7941" max="7941" width="10.8703703703704" style="58" customWidth="1"/>
    <col min="7942" max="7942" width="9.39814814814815" style="58" customWidth="1"/>
    <col min="7943" max="7943" width="10.1296296296296" style="58" customWidth="1"/>
    <col min="7944" max="7944" width="11.462962962963" style="58" customWidth="1"/>
    <col min="7945" max="7945" width="10.3981481481481" style="58" customWidth="1"/>
    <col min="7946" max="7946" width="19.2037037037037" style="58" customWidth="1"/>
    <col min="7947" max="8192" width="9" style="58"/>
    <col min="8193" max="8193" width="5.39814814814815" style="58" customWidth="1"/>
    <col min="8194" max="8194" width="19.8703703703704" style="58" customWidth="1"/>
    <col min="8195" max="8195" width="12" style="58" customWidth="1"/>
    <col min="8196" max="8196" width="10.2685185185185" style="58" customWidth="1"/>
    <col min="8197" max="8197" width="10.8703703703704" style="58" customWidth="1"/>
    <col min="8198" max="8198" width="9.39814814814815" style="58" customWidth="1"/>
    <col min="8199" max="8199" width="10.1296296296296" style="58" customWidth="1"/>
    <col min="8200" max="8200" width="11.462962962963" style="58" customWidth="1"/>
    <col min="8201" max="8201" width="10.3981481481481" style="58" customWidth="1"/>
    <col min="8202" max="8202" width="19.2037037037037" style="58" customWidth="1"/>
    <col min="8203" max="8448" width="9" style="58"/>
    <col min="8449" max="8449" width="5.39814814814815" style="58" customWidth="1"/>
    <col min="8450" max="8450" width="19.8703703703704" style="58" customWidth="1"/>
    <col min="8451" max="8451" width="12" style="58" customWidth="1"/>
    <col min="8452" max="8452" width="10.2685185185185" style="58" customWidth="1"/>
    <col min="8453" max="8453" width="10.8703703703704" style="58" customWidth="1"/>
    <col min="8454" max="8454" width="9.39814814814815" style="58" customWidth="1"/>
    <col min="8455" max="8455" width="10.1296296296296" style="58" customWidth="1"/>
    <col min="8456" max="8456" width="11.462962962963" style="58" customWidth="1"/>
    <col min="8457" max="8457" width="10.3981481481481" style="58" customWidth="1"/>
    <col min="8458" max="8458" width="19.2037037037037" style="58" customWidth="1"/>
    <col min="8459" max="8704" width="9" style="58"/>
    <col min="8705" max="8705" width="5.39814814814815" style="58" customWidth="1"/>
    <col min="8706" max="8706" width="19.8703703703704" style="58" customWidth="1"/>
    <col min="8707" max="8707" width="12" style="58" customWidth="1"/>
    <col min="8708" max="8708" width="10.2685185185185" style="58" customWidth="1"/>
    <col min="8709" max="8709" width="10.8703703703704" style="58" customWidth="1"/>
    <col min="8710" max="8710" width="9.39814814814815" style="58" customWidth="1"/>
    <col min="8711" max="8711" width="10.1296296296296" style="58" customWidth="1"/>
    <col min="8712" max="8712" width="11.462962962963" style="58" customWidth="1"/>
    <col min="8713" max="8713" width="10.3981481481481" style="58" customWidth="1"/>
    <col min="8714" max="8714" width="19.2037037037037" style="58" customWidth="1"/>
    <col min="8715" max="8960" width="9" style="58"/>
    <col min="8961" max="8961" width="5.39814814814815" style="58" customWidth="1"/>
    <col min="8962" max="8962" width="19.8703703703704" style="58" customWidth="1"/>
    <col min="8963" max="8963" width="12" style="58" customWidth="1"/>
    <col min="8964" max="8964" width="10.2685185185185" style="58" customWidth="1"/>
    <col min="8965" max="8965" width="10.8703703703704" style="58" customWidth="1"/>
    <col min="8966" max="8966" width="9.39814814814815" style="58" customWidth="1"/>
    <col min="8967" max="8967" width="10.1296296296296" style="58" customWidth="1"/>
    <col min="8968" max="8968" width="11.462962962963" style="58" customWidth="1"/>
    <col min="8969" max="8969" width="10.3981481481481" style="58" customWidth="1"/>
    <col min="8970" max="8970" width="19.2037037037037" style="58" customWidth="1"/>
    <col min="8971" max="9216" width="9" style="58"/>
    <col min="9217" max="9217" width="5.39814814814815" style="58" customWidth="1"/>
    <col min="9218" max="9218" width="19.8703703703704" style="58" customWidth="1"/>
    <col min="9219" max="9219" width="12" style="58" customWidth="1"/>
    <col min="9220" max="9220" width="10.2685185185185" style="58" customWidth="1"/>
    <col min="9221" max="9221" width="10.8703703703704" style="58" customWidth="1"/>
    <col min="9222" max="9222" width="9.39814814814815" style="58" customWidth="1"/>
    <col min="9223" max="9223" width="10.1296296296296" style="58" customWidth="1"/>
    <col min="9224" max="9224" width="11.462962962963" style="58" customWidth="1"/>
    <col min="9225" max="9225" width="10.3981481481481" style="58" customWidth="1"/>
    <col min="9226" max="9226" width="19.2037037037037" style="58" customWidth="1"/>
    <col min="9227" max="9472" width="9" style="58"/>
    <col min="9473" max="9473" width="5.39814814814815" style="58" customWidth="1"/>
    <col min="9474" max="9474" width="19.8703703703704" style="58" customWidth="1"/>
    <col min="9475" max="9475" width="12" style="58" customWidth="1"/>
    <col min="9476" max="9476" width="10.2685185185185" style="58" customWidth="1"/>
    <col min="9477" max="9477" width="10.8703703703704" style="58" customWidth="1"/>
    <col min="9478" max="9478" width="9.39814814814815" style="58" customWidth="1"/>
    <col min="9479" max="9479" width="10.1296296296296" style="58" customWidth="1"/>
    <col min="9480" max="9480" width="11.462962962963" style="58" customWidth="1"/>
    <col min="9481" max="9481" width="10.3981481481481" style="58" customWidth="1"/>
    <col min="9482" max="9482" width="19.2037037037037" style="58" customWidth="1"/>
    <col min="9483" max="9728" width="9" style="58"/>
    <col min="9729" max="9729" width="5.39814814814815" style="58" customWidth="1"/>
    <col min="9730" max="9730" width="19.8703703703704" style="58" customWidth="1"/>
    <col min="9731" max="9731" width="12" style="58" customWidth="1"/>
    <col min="9732" max="9732" width="10.2685185185185" style="58" customWidth="1"/>
    <col min="9733" max="9733" width="10.8703703703704" style="58" customWidth="1"/>
    <col min="9734" max="9734" width="9.39814814814815" style="58" customWidth="1"/>
    <col min="9735" max="9735" width="10.1296296296296" style="58" customWidth="1"/>
    <col min="9736" max="9736" width="11.462962962963" style="58" customWidth="1"/>
    <col min="9737" max="9737" width="10.3981481481481" style="58" customWidth="1"/>
    <col min="9738" max="9738" width="19.2037037037037" style="58" customWidth="1"/>
    <col min="9739" max="9984" width="9" style="58"/>
    <col min="9985" max="9985" width="5.39814814814815" style="58" customWidth="1"/>
    <col min="9986" max="9986" width="19.8703703703704" style="58" customWidth="1"/>
    <col min="9987" max="9987" width="12" style="58" customWidth="1"/>
    <col min="9988" max="9988" width="10.2685185185185" style="58" customWidth="1"/>
    <col min="9989" max="9989" width="10.8703703703704" style="58" customWidth="1"/>
    <col min="9990" max="9990" width="9.39814814814815" style="58" customWidth="1"/>
    <col min="9991" max="9991" width="10.1296296296296" style="58" customWidth="1"/>
    <col min="9992" max="9992" width="11.462962962963" style="58" customWidth="1"/>
    <col min="9993" max="9993" width="10.3981481481481" style="58" customWidth="1"/>
    <col min="9994" max="9994" width="19.2037037037037" style="58" customWidth="1"/>
    <col min="9995" max="10240" width="9" style="58"/>
    <col min="10241" max="10241" width="5.39814814814815" style="58" customWidth="1"/>
    <col min="10242" max="10242" width="19.8703703703704" style="58" customWidth="1"/>
    <col min="10243" max="10243" width="12" style="58" customWidth="1"/>
    <col min="10244" max="10244" width="10.2685185185185" style="58" customWidth="1"/>
    <col min="10245" max="10245" width="10.8703703703704" style="58" customWidth="1"/>
    <col min="10246" max="10246" width="9.39814814814815" style="58" customWidth="1"/>
    <col min="10247" max="10247" width="10.1296296296296" style="58" customWidth="1"/>
    <col min="10248" max="10248" width="11.462962962963" style="58" customWidth="1"/>
    <col min="10249" max="10249" width="10.3981481481481" style="58" customWidth="1"/>
    <col min="10250" max="10250" width="19.2037037037037" style="58" customWidth="1"/>
    <col min="10251" max="10496" width="9" style="58"/>
    <col min="10497" max="10497" width="5.39814814814815" style="58" customWidth="1"/>
    <col min="10498" max="10498" width="19.8703703703704" style="58" customWidth="1"/>
    <col min="10499" max="10499" width="12" style="58" customWidth="1"/>
    <col min="10500" max="10500" width="10.2685185185185" style="58" customWidth="1"/>
    <col min="10501" max="10501" width="10.8703703703704" style="58" customWidth="1"/>
    <col min="10502" max="10502" width="9.39814814814815" style="58" customWidth="1"/>
    <col min="10503" max="10503" width="10.1296296296296" style="58" customWidth="1"/>
    <col min="10504" max="10504" width="11.462962962963" style="58" customWidth="1"/>
    <col min="10505" max="10505" width="10.3981481481481" style="58" customWidth="1"/>
    <col min="10506" max="10506" width="19.2037037037037" style="58" customWidth="1"/>
    <col min="10507" max="10752" width="9" style="58"/>
    <col min="10753" max="10753" width="5.39814814814815" style="58" customWidth="1"/>
    <col min="10754" max="10754" width="19.8703703703704" style="58" customWidth="1"/>
    <col min="10755" max="10755" width="12" style="58" customWidth="1"/>
    <col min="10756" max="10756" width="10.2685185185185" style="58" customWidth="1"/>
    <col min="10757" max="10757" width="10.8703703703704" style="58" customWidth="1"/>
    <col min="10758" max="10758" width="9.39814814814815" style="58" customWidth="1"/>
    <col min="10759" max="10759" width="10.1296296296296" style="58" customWidth="1"/>
    <col min="10760" max="10760" width="11.462962962963" style="58" customWidth="1"/>
    <col min="10761" max="10761" width="10.3981481481481" style="58" customWidth="1"/>
    <col min="10762" max="10762" width="19.2037037037037" style="58" customWidth="1"/>
    <col min="10763" max="11008" width="9" style="58"/>
    <col min="11009" max="11009" width="5.39814814814815" style="58" customWidth="1"/>
    <col min="11010" max="11010" width="19.8703703703704" style="58" customWidth="1"/>
    <col min="11011" max="11011" width="12" style="58" customWidth="1"/>
    <col min="11012" max="11012" width="10.2685185185185" style="58" customWidth="1"/>
    <col min="11013" max="11013" width="10.8703703703704" style="58" customWidth="1"/>
    <col min="11014" max="11014" width="9.39814814814815" style="58" customWidth="1"/>
    <col min="11015" max="11015" width="10.1296296296296" style="58" customWidth="1"/>
    <col min="11016" max="11016" width="11.462962962963" style="58" customWidth="1"/>
    <col min="11017" max="11017" width="10.3981481481481" style="58" customWidth="1"/>
    <col min="11018" max="11018" width="19.2037037037037" style="58" customWidth="1"/>
    <col min="11019" max="11264" width="9" style="58"/>
    <col min="11265" max="11265" width="5.39814814814815" style="58" customWidth="1"/>
    <col min="11266" max="11266" width="19.8703703703704" style="58" customWidth="1"/>
    <col min="11267" max="11267" width="12" style="58" customWidth="1"/>
    <col min="11268" max="11268" width="10.2685185185185" style="58" customWidth="1"/>
    <col min="11269" max="11269" width="10.8703703703704" style="58" customWidth="1"/>
    <col min="11270" max="11270" width="9.39814814814815" style="58" customWidth="1"/>
    <col min="11271" max="11271" width="10.1296296296296" style="58" customWidth="1"/>
    <col min="11272" max="11272" width="11.462962962963" style="58" customWidth="1"/>
    <col min="11273" max="11273" width="10.3981481481481" style="58" customWidth="1"/>
    <col min="11274" max="11274" width="19.2037037037037" style="58" customWidth="1"/>
    <col min="11275" max="11520" width="9" style="58"/>
    <col min="11521" max="11521" width="5.39814814814815" style="58" customWidth="1"/>
    <col min="11522" max="11522" width="19.8703703703704" style="58" customWidth="1"/>
    <col min="11523" max="11523" width="12" style="58" customWidth="1"/>
    <col min="11524" max="11524" width="10.2685185185185" style="58" customWidth="1"/>
    <col min="11525" max="11525" width="10.8703703703704" style="58" customWidth="1"/>
    <col min="11526" max="11526" width="9.39814814814815" style="58" customWidth="1"/>
    <col min="11527" max="11527" width="10.1296296296296" style="58" customWidth="1"/>
    <col min="11528" max="11528" width="11.462962962963" style="58" customWidth="1"/>
    <col min="11529" max="11529" width="10.3981481481481" style="58" customWidth="1"/>
    <col min="11530" max="11530" width="19.2037037037037" style="58" customWidth="1"/>
    <col min="11531" max="11776" width="9" style="58"/>
    <col min="11777" max="11777" width="5.39814814814815" style="58" customWidth="1"/>
    <col min="11778" max="11778" width="19.8703703703704" style="58" customWidth="1"/>
    <col min="11779" max="11779" width="12" style="58" customWidth="1"/>
    <col min="11780" max="11780" width="10.2685185185185" style="58" customWidth="1"/>
    <col min="11781" max="11781" width="10.8703703703704" style="58" customWidth="1"/>
    <col min="11782" max="11782" width="9.39814814814815" style="58" customWidth="1"/>
    <col min="11783" max="11783" width="10.1296296296296" style="58" customWidth="1"/>
    <col min="11784" max="11784" width="11.462962962963" style="58" customWidth="1"/>
    <col min="11785" max="11785" width="10.3981481481481" style="58" customWidth="1"/>
    <col min="11786" max="11786" width="19.2037037037037" style="58" customWidth="1"/>
    <col min="11787" max="12032" width="9" style="58"/>
    <col min="12033" max="12033" width="5.39814814814815" style="58" customWidth="1"/>
    <col min="12034" max="12034" width="19.8703703703704" style="58" customWidth="1"/>
    <col min="12035" max="12035" width="12" style="58" customWidth="1"/>
    <col min="12036" max="12036" width="10.2685185185185" style="58" customWidth="1"/>
    <col min="12037" max="12037" width="10.8703703703704" style="58" customWidth="1"/>
    <col min="12038" max="12038" width="9.39814814814815" style="58" customWidth="1"/>
    <col min="12039" max="12039" width="10.1296296296296" style="58" customWidth="1"/>
    <col min="12040" max="12040" width="11.462962962963" style="58" customWidth="1"/>
    <col min="12041" max="12041" width="10.3981481481481" style="58" customWidth="1"/>
    <col min="12042" max="12042" width="19.2037037037037" style="58" customWidth="1"/>
    <col min="12043" max="12288" width="9" style="58"/>
    <col min="12289" max="12289" width="5.39814814814815" style="58" customWidth="1"/>
    <col min="12290" max="12290" width="19.8703703703704" style="58" customWidth="1"/>
    <col min="12291" max="12291" width="12" style="58" customWidth="1"/>
    <col min="12292" max="12292" width="10.2685185185185" style="58" customWidth="1"/>
    <col min="12293" max="12293" width="10.8703703703704" style="58" customWidth="1"/>
    <col min="12294" max="12294" width="9.39814814814815" style="58" customWidth="1"/>
    <col min="12295" max="12295" width="10.1296296296296" style="58" customWidth="1"/>
    <col min="12296" max="12296" width="11.462962962963" style="58" customWidth="1"/>
    <col min="12297" max="12297" width="10.3981481481481" style="58" customWidth="1"/>
    <col min="12298" max="12298" width="19.2037037037037" style="58" customWidth="1"/>
    <col min="12299" max="12544" width="9" style="58"/>
    <col min="12545" max="12545" width="5.39814814814815" style="58" customWidth="1"/>
    <col min="12546" max="12546" width="19.8703703703704" style="58" customWidth="1"/>
    <col min="12547" max="12547" width="12" style="58" customWidth="1"/>
    <col min="12548" max="12548" width="10.2685185185185" style="58" customWidth="1"/>
    <col min="12549" max="12549" width="10.8703703703704" style="58" customWidth="1"/>
    <col min="12550" max="12550" width="9.39814814814815" style="58" customWidth="1"/>
    <col min="12551" max="12551" width="10.1296296296296" style="58" customWidth="1"/>
    <col min="12552" max="12552" width="11.462962962963" style="58" customWidth="1"/>
    <col min="12553" max="12553" width="10.3981481481481" style="58" customWidth="1"/>
    <col min="12554" max="12554" width="19.2037037037037" style="58" customWidth="1"/>
    <col min="12555" max="12800" width="9" style="58"/>
    <col min="12801" max="12801" width="5.39814814814815" style="58" customWidth="1"/>
    <col min="12802" max="12802" width="19.8703703703704" style="58" customWidth="1"/>
    <col min="12803" max="12803" width="12" style="58" customWidth="1"/>
    <col min="12804" max="12804" width="10.2685185185185" style="58" customWidth="1"/>
    <col min="12805" max="12805" width="10.8703703703704" style="58" customWidth="1"/>
    <col min="12806" max="12806" width="9.39814814814815" style="58" customWidth="1"/>
    <col min="12807" max="12807" width="10.1296296296296" style="58" customWidth="1"/>
    <col min="12808" max="12808" width="11.462962962963" style="58" customWidth="1"/>
    <col min="12809" max="12809" width="10.3981481481481" style="58" customWidth="1"/>
    <col min="12810" max="12810" width="19.2037037037037" style="58" customWidth="1"/>
    <col min="12811" max="13056" width="9" style="58"/>
    <col min="13057" max="13057" width="5.39814814814815" style="58" customWidth="1"/>
    <col min="13058" max="13058" width="19.8703703703704" style="58" customWidth="1"/>
    <col min="13059" max="13059" width="12" style="58" customWidth="1"/>
    <col min="13060" max="13060" width="10.2685185185185" style="58" customWidth="1"/>
    <col min="13061" max="13061" width="10.8703703703704" style="58" customWidth="1"/>
    <col min="13062" max="13062" width="9.39814814814815" style="58" customWidth="1"/>
    <col min="13063" max="13063" width="10.1296296296296" style="58" customWidth="1"/>
    <col min="13064" max="13064" width="11.462962962963" style="58" customWidth="1"/>
    <col min="13065" max="13065" width="10.3981481481481" style="58" customWidth="1"/>
    <col min="13066" max="13066" width="19.2037037037037" style="58" customWidth="1"/>
    <col min="13067" max="13312" width="9" style="58"/>
    <col min="13313" max="13313" width="5.39814814814815" style="58" customWidth="1"/>
    <col min="13314" max="13314" width="19.8703703703704" style="58" customWidth="1"/>
    <col min="13315" max="13315" width="12" style="58" customWidth="1"/>
    <col min="13316" max="13316" width="10.2685185185185" style="58" customWidth="1"/>
    <col min="13317" max="13317" width="10.8703703703704" style="58" customWidth="1"/>
    <col min="13318" max="13318" width="9.39814814814815" style="58" customWidth="1"/>
    <col min="13319" max="13319" width="10.1296296296296" style="58" customWidth="1"/>
    <col min="13320" max="13320" width="11.462962962963" style="58" customWidth="1"/>
    <col min="13321" max="13321" width="10.3981481481481" style="58" customWidth="1"/>
    <col min="13322" max="13322" width="19.2037037037037" style="58" customWidth="1"/>
    <col min="13323" max="13568" width="9" style="58"/>
    <col min="13569" max="13569" width="5.39814814814815" style="58" customWidth="1"/>
    <col min="13570" max="13570" width="19.8703703703704" style="58" customWidth="1"/>
    <col min="13571" max="13571" width="12" style="58" customWidth="1"/>
    <col min="13572" max="13572" width="10.2685185185185" style="58" customWidth="1"/>
    <col min="13573" max="13573" width="10.8703703703704" style="58" customWidth="1"/>
    <col min="13574" max="13574" width="9.39814814814815" style="58" customWidth="1"/>
    <col min="13575" max="13575" width="10.1296296296296" style="58" customWidth="1"/>
    <col min="13576" max="13576" width="11.462962962963" style="58" customWidth="1"/>
    <col min="13577" max="13577" width="10.3981481481481" style="58" customWidth="1"/>
    <col min="13578" max="13578" width="19.2037037037037" style="58" customWidth="1"/>
    <col min="13579" max="13824" width="9" style="58"/>
    <col min="13825" max="13825" width="5.39814814814815" style="58" customWidth="1"/>
    <col min="13826" max="13826" width="19.8703703703704" style="58" customWidth="1"/>
    <col min="13827" max="13827" width="12" style="58" customWidth="1"/>
    <col min="13828" max="13828" width="10.2685185185185" style="58" customWidth="1"/>
    <col min="13829" max="13829" width="10.8703703703704" style="58" customWidth="1"/>
    <col min="13830" max="13830" width="9.39814814814815" style="58" customWidth="1"/>
    <col min="13831" max="13831" width="10.1296296296296" style="58" customWidth="1"/>
    <col min="13832" max="13832" width="11.462962962963" style="58" customWidth="1"/>
    <col min="13833" max="13833" width="10.3981481481481" style="58" customWidth="1"/>
    <col min="13834" max="13834" width="19.2037037037037" style="58" customWidth="1"/>
    <col min="13835" max="14080" width="9" style="58"/>
    <col min="14081" max="14081" width="5.39814814814815" style="58" customWidth="1"/>
    <col min="14082" max="14082" width="19.8703703703704" style="58" customWidth="1"/>
    <col min="14083" max="14083" width="12" style="58" customWidth="1"/>
    <col min="14084" max="14084" width="10.2685185185185" style="58" customWidth="1"/>
    <col min="14085" max="14085" width="10.8703703703704" style="58" customWidth="1"/>
    <col min="14086" max="14086" width="9.39814814814815" style="58" customWidth="1"/>
    <col min="14087" max="14087" width="10.1296296296296" style="58" customWidth="1"/>
    <col min="14088" max="14088" width="11.462962962963" style="58" customWidth="1"/>
    <col min="14089" max="14089" width="10.3981481481481" style="58" customWidth="1"/>
    <col min="14090" max="14090" width="19.2037037037037" style="58" customWidth="1"/>
    <col min="14091" max="14336" width="9" style="58"/>
    <col min="14337" max="14337" width="5.39814814814815" style="58" customWidth="1"/>
    <col min="14338" max="14338" width="19.8703703703704" style="58" customWidth="1"/>
    <col min="14339" max="14339" width="12" style="58" customWidth="1"/>
    <col min="14340" max="14340" width="10.2685185185185" style="58" customWidth="1"/>
    <col min="14341" max="14341" width="10.8703703703704" style="58" customWidth="1"/>
    <col min="14342" max="14342" width="9.39814814814815" style="58" customWidth="1"/>
    <col min="14343" max="14343" width="10.1296296296296" style="58" customWidth="1"/>
    <col min="14344" max="14344" width="11.462962962963" style="58" customWidth="1"/>
    <col min="14345" max="14345" width="10.3981481481481" style="58" customWidth="1"/>
    <col min="14346" max="14346" width="19.2037037037037" style="58" customWidth="1"/>
    <col min="14347" max="14592" width="9" style="58"/>
    <col min="14593" max="14593" width="5.39814814814815" style="58" customWidth="1"/>
    <col min="14594" max="14594" width="19.8703703703704" style="58" customWidth="1"/>
    <col min="14595" max="14595" width="12" style="58" customWidth="1"/>
    <col min="14596" max="14596" width="10.2685185185185" style="58" customWidth="1"/>
    <col min="14597" max="14597" width="10.8703703703704" style="58" customWidth="1"/>
    <col min="14598" max="14598" width="9.39814814814815" style="58" customWidth="1"/>
    <col min="14599" max="14599" width="10.1296296296296" style="58" customWidth="1"/>
    <col min="14600" max="14600" width="11.462962962963" style="58" customWidth="1"/>
    <col min="14601" max="14601" width="10.3981481481481" style="58" customWidth="1"/>
    <col min="14602" max="14602" width="19.2037037037037" style="58" customWidth="1"/>
    <col min="14603" max="14848" width="9" style="58"/>
    <col min="14849" max="14849" width="5.39814814814815" style="58" customWidth="1"/>
    <col min="14850" max="14850" width="19.8703703703704" style="58" customWidth="1"/>
    <col min="14851" max="14851" width="12" style="58" customWidth="1"/>
    <col min="14852" max="14852" width="10.2685185185185" style="58" customWidth="1"/>
    <col min="14853" max="14853" width="10.8703703703704" style="58" customWidth="1"/>
    <col min="14854" max="14854" width="9.39814814814815" style="58" customWidth="1"/>
    <col min="14855" max="14855" width="10.1296296296296" style="58" customWidth="1"/>
    <col min="14856" max="14856" width="11.462962962963" style="58" customWidth="1"/>
    <col min="14857" max="14857" width="10.3981481481481" style="58" customWidth="1"/>
    <col min="14858" max="14858" width="19.2037037037037" style="58" customWidth="1"/>
    <col min="14859" max="15104" width="9" style="58"/>
    <col min="15105" max="15105" width="5.39814814814815" style="58" customWidth="1"/>
    <col min="15106" max="15106" width="19.8703703703704" style="58" customWidth="1"/>
    <col min="15107" max="15107" width="12" style="58" customWidth="1"/>
    <col min="15108" max="15108" width="10.2685185185185" style="58" customWidth="1"/>
    <col min="15109" max="15109" width="10.8703703703704" style="58" customWidth="1"/>
    <col min="15110" max="15110" width="9.39814814814815" style="58" customWidth="1"/>
    <col min="15111" max="15111" width="10.1296296296296" style="58" customWidth="1"/>
    <col min="15112" max="15112" width="11.462962962963" style="58" customWidth="1"/>
    <col min="15113" max="15113" width="10.3981481481481" style="58" customWidth="1"/>
    <col min="15114" max="15114" width="19.2037037037037" style="58" customWidth="1"/>
    <col min="15115" max="15360" width="9" style="58"/>
    <col min="15361" max="15361" width="5.39814814814815" style="58" customWidth="1"/>
    <col min="15362" max="15362" width="19.8703703703704" style="58" customWidth="1"/>
    <col min="15363" max="15363" width="12" style="58" customWidth="1"/>
    <col min="15364" max="15364" width="10.2685185185185" style="58" customWidth="1"/>
    <col min="15365" max="15365" width="10.8703703703704" style="58" customWidth="1"/>
    <col min="15366" max="15366" width="9.39814814814815" style="58" customWidth="1"/>
    <col min="15367" max="15367" width="10.1296296296296" style="58" customWidth="1"/>
    <col min="15368" max="15368" width="11.462962962963" style="58" customWidth="1"/>
    <col min="15369" max="15369" width="10.3981481481481" style="58" customWidth="1"/>
    <col min="15370" max="15370" width="19.2037037037037" style="58" customWidth="1"/>
    <col min="15371" max="15616" width="9" style="58"/>
    <col min="15617" max="15617" width="5.39814814814815" style="58" customWidth="1"/>
    <col min="15618" max="15618" width="19.8703703703704" style="58" customWidth="1"/>
    <col min="15619" max="15619" width="12" style="58" customWidth="1"/>
    <col min="15620" max="15620" width="10.2685185185185" style="58" customWidth="1"/>
    <col min="15621" max="15621" width="10.8703703703704" style="58" customWidth="1"/>
    <col min="15622" max="15622" width="9.39814814814815" style="58" customWidth="1"/>
    <col min="15623" max="15623" width="10.1296296296296" style="58" customWidth="1"/>
    <col min="15624" max="15624" width="11.462962962963" style="58" customWidth="1"/>
    <col min="15625" max="15625" width="10.3981481481481" style="58" customWidth="1"/>
    <col min="15626" max="15626" width="19.2037037037037" style="58" customWidth="1"/>
    <col min="15627" max="15872" width="9" style="58"/>
    <col min="15873" max="15873" width="5.39814814814815" style="58" customWidth="1"/>
    <col min="15874" max="15874" width="19.8703703703704" style="58" customWidth="1"/>
    <col min="15875" max="15875" width="12" style="58" customWidth="1"/>
    <col min="15876" max="15876" width="10.2685185185185" style="58" customWidth="1"/>
    <col min="15877" max="15877" width="10.8703703703704" style="58" customWidth="1"/>
    <col min="15878" max="15878" width="9.39814814814815" style="58" customWidth="1"/>
    <col min="15879" max="15879" width="10.1296296296296" style="58" customWidth="1"/>
    <col min="15880" max="15880" width="11.462962962963" style="58" customWidth="1"/>
    <col min="15881" max="15881" width="10.3981481481481" style="58" customWidth="1"/>
    <col min="15882" max="15882" width="19.2037037037037" style="58" customWidth="1"/>
    <col min="15883" max="16128" width="9" style="58"/>
    <col min="16129" max="16129" width="5.39814814814815" style="58" customWidth="1"/>
    <col min="16130" max="16130" width="19.8703703703704" style="58" customWidth="1"/>
    <col min="16131" max="16131" width="12" style="58" customWidth="1"/>
    <col min="16132" max="16132" width="10.2685185185185" style="58" customWidth="1"/>
    <col min="16133" max="16133" width="10.8703703703704" style="58" customWidth="1"/>
    <col min="16134" max="16134" width="9.39814814814815" style="58" customWidth="1"/>
    <col min="16135" max="16135" width="10.1296296296296" style="58" customWidth="1"/>
    <col min="16136" max="16136" width="11.462962962963" style="58" customWidth="1"/>
    <col min="16137" max="16137" width="10.3981481481481" style="58" customWidth="1"/>
    <col min="16138" max="16138" width="19.2037037037037" style="58" customWidth="1"/>
    <col min="16139" max="16384" width="9" style="58"/>
  </cols>
  <sheetData>
    <row r="1" ht="35.45" customHeight="1" spans="1:9">
      <c r="A1" s="62" t="s">
        <v>1600</v>
      </c>
      <c r="B1" s="62"/>
      <c r="C1" s="62"/>
      <c r="D1" s="62"/>
      <c r="E1" s="62"/>
      <c r="F1" s="62"/>
      <c r="G1" s="62"/>
      <c r="H1" s="62"/>
      <c r="I1" s="62"/>
    </row>
    <row r="2" spans="1:9">
      <c r="A2" s="65" t="s">
        <v>1601</v>
      </c>
      <c r="B2" s="65"/>
      <c r="C2" s="65"/>
      <c r="D2" s="65"/>
      <c r="E2" s="65"/>
      <c r="F2" s="65"/>
      <c r="G2" s="65"/>
      <c r="H2" s="65"/>
      <c r="I2" s="65"/>
    </row>
    <row r="3" ht="46.8" spans="1:9">
      <c r="A3" s="190" t="s">
        <v>1602</v>
      </c>
      <c r="B3" s="191"/>
      <c r="C3" s="190"/>
      <c r="D3" s="190"/>
      <c r="E3" s="190"/>
      <c r="F3" s="190"/>
      <c r="G3" s="190"/>
      <c r="H3" s="94" t="s">
        <v>1603</v>
      </c>
      <c r="I3" s="192" t="s">
        <v>4</v>
      </c>
    </row>
    <row r="4" ht="28.5" customHeight="1" spans="1:9">
      <c r="A4" s="75"/>
      <c r="B4" s="193" t="s">
        <v>6</v>
      </c>
      <c r="C4" s="80" t="s">
        <v>37</v>
      </c>
      <c r="D4" s="80"/>
      <c r="E4" s="80"/>
      <c r="F4" s="194" t="s">
        <v>7</v>
      </c>
      <c r="G4" s="195"/>
      <c r="H4" s="69"/>
      <c r="I4" s="75"/>
    </row>
    <row r="5" spans="1:9">
      <c r="A5" s="75"/>
      <c r="B5" s="196" t="s">
        <v>8</v>
      </c>
      <c r="C5" s="97" t="s">
        <v>9</v>
      </c>
      <c r="D5" s="97" t="s">
        <v>10</v>
      </c>
      <c r="E5" s="97" t="s">
        <v>11</v>
      </c>
      <c r="F5" s="97" t="s">
        <v>9</v>
      </c>
      <c r="G5" s="97" t="s">
        <v>10</v>
      </c>
      <c r="H5" s="69"/>
      <c r="I5" s="75"/>
    </row>
    <row r="6" spans="1:9">
      <c r="A6" s="75">
        <v>1</v>
      </c>
      <c r="B6" s="197" t="s">
        <v>128</v>
      </c>
      <c r="C6" s="87"/>
      <c r="D6" s="87"/>
      <c r="E6" s="87"/>
      <c r="F6" s="87">
        <v>4.9</v>
      </c>
      <c r="G6" s="75"/>
      <c r="H6" s="69"/>
      <c r="I6" s="75"/>
    </row>
    <row r="7" spans="1:9">
      <c r="A7" s="75">
        <v>2</v>
      </c>
      <c r="B7" s="197" t="s">
        <v>92</v>
      </c>
      <c r="C7" s="87"/>
      <c r="D7" s="87"/>
      <c r="E7" s="87"/>
      <c r="F7" s="87">
        <v>30</v>
      </c>
      <c r="G7" s="75"/>
      <c r="H7" s="69"/>
      <c r="I7" s="75"/>
    </row>
    <row r="8" spans="1:9">
      <c r="A8" s="75"/>
      <c r="B8" s="193" t="s">
        <v>6</v>
      </c>
      <c r="C8" s="198" t="s">
        <v>49</v>
      </c>
      <c r="D8" s="198"/>
      <c r="E8" s="198"/>
      <c r="F8" s="74"/>
      <c r="G8" s="199"/>
      <c r="H8" s="77"/>
      <c r="I8" s="75"/>
    </row>
    <row r="9" spans="1:9">
      <c r="A9" s="75"/>
      <c r="B9" s="196" t="s">
        <v>50</v>
      </c>
      <c r="C9" s="198">
        <v>100</v>
      </c>
      <c r="D9" s="198">
        <v>200</v>
      </c>
      <c r="E9" s="198" t="s">
        <v>51</v>
      </c>
      <c r="F9" s="74"/>
      <c r="G9" s="199"/>
      <c r="H9" s="77"/>
      <c r="I9" s="75"/>
    </row>
    <row r="10" spans="1:9">
      <c r="A10" s="75">
        <v>3</v>
      </c>
      <c r="B10" s="200" t="s">
        <v>1604</v>
      </c>
      <c r="C10" s="199" t="s">
        <v>678</v>
      </c>
      <c r="D10" s="199"/>
      <c r="E10" s="199"/>
      <c r="F10" s="74"/>
      <c r="G10" s="199"/>
      <c r="H10" s="77"/>
      <c r="I10" s="75"/>
    </row>
    <row r="11" spans="1:9">
      <c r="A11" s="75">
        <v>4</v>
      </c>
      <c r="B11" s="201" t="s">
        <v>275</v>
      </c>
      <c r="C11" s="199" t="s">
        <v>680</v>
      </c>
      <c r="D11" s="75"/>
      <c r="E11" s="75"/>
      <c r="F11" s="75"/>
      <c r="G11" s="75"/>
      <c r="H11" s="69"/>
      <c r="I11" s="75"/>
    </row>
    <row r="12" spans="1:9">
      <c r="A12" s="75"/>
      <c r="B12" s="202" t="s">
        <v>40</v>
      </c>
      <c r="C12" s="198" t="s">
        <v>194</v>
      </c>
      <c r="D12" s="198"/>
      <c r="E12" s="198"/>
      <c r="F12" s="75"/>
      <c r="G12" s="75"/>
      <c r="H12" s="69"/>
      <c r="I12" s="75"/>
    </row>
    <row r="13" ht="31.2" spans="1:9">
      <c r="A13" s="75"/>
      <c r="B13" s="202"/>
      <c r="C13" s="88" t="s">
        <v>195</v>
      </c>
      <c r="D13" s="88" t="s">
        <v>196</v>
      </c>
      <c r="E13" s="88" t="s">
        <v>197</v>
      </c>
      <c r="F13" s="75"/>
      <c r="G13" s="75"/>
      <c r="H13" s="69"/>
      <c r="I13" s="75"/>
    </row>
    <row r="14" spans="1:9">
      <c r="A14" s="75">
        <v>5</v>
      </c>
      <c r="B14" s="201" t="s">
        <v>1605</v>
      </c>
      <c r="C14" s="203"/>
      <c r="D14" s="203">
        <v>5.1</v>
      </c>
      <c r="E14" s="199"/>
      <c r="F14" s="75"/>
      <c r="G14" s="75"/>
      <c r="H14" s="69"/>
      <c r="I14" s="75"/>
    </row>
    <row r="15" ht="46.8" spans="1:9">
      <c r="A15" s="67" t="s">
        <v>1606</v>
      </c>
      <c r="B15" s="204"/>
      <c r="C15" s="67"/>
      <c r="D15" s="67"/>
      <c r="E15" s="67"/>
      <c r="F15" s="67"/>
      <c r="G15" s="67"/>
      <c r="H15" s="69" t="s">
        <v>1607</v>
      </c>
      <c r="I15" s="75" t="s">
        <v>4</v>
      </c>
    </row>
    <row r="16" ht="31.2" spans="1:9">
      <c r="A16" s="72" t="s">
        <v>5</v>
      </c>
      <c r="B16" s="193" t="s">
        <v>6</v>
      </c>
      <c r="C16" s="74" t="s">
        <v>7</v>
      </c>
      <c r="D16" s="74"/>
      <c r="E16" s="74"/>
      <c r="F16" s="74"/>
      <c r="G16" s="74"/>
      <c r="H16" s="77"/>
      <c r="I16" s="75"/>
    </row>
    <row r="17" spans="1:9">
      <c r="A17" s="75"/>
      <c r="B17" s="96" t="s">
        <v>8</v>
      </c>
      <c r="C17" s="97" t="s">
        <v>9</v>
      </c>
      <c r="D17" s="97" t="s">
        <v>10</v>
      </c>
      <c r="E17" s="97" t="s">
        <v>11</v>
      </c>
      <c r="F17" s="74"/>
      <c r="G17" s="74"/>
      <c r="H17" s="77"/>
      <c r="I17" s="75"/>
    </row>
    <row r="18" spans="1:9">
      <c r="A18" s="75">
        <v>1</v>
      </c>
      <c r="B18" s="205" t="s">
        <v>286</v>
      </c>
      <c r="C18" s="203">
        <v>22</v>
      </c>
      <c r="D18" s="203"/>
      <c r="E18" s="203"/>
      <c r="F18" s="203"/>
      <c r="G18" s="203"/>
      <c r="H18" s="85"/>
      <c r="I18" s="206"/>
    </row>
    <row r="19" spans="1:9">
      <c r="A19" s="75">
        <v>2</v>
      </c>
      <c r="B19" s="205" t="s">
        <v>128</v>
      </c>
      <c r="C19" s="203">
        <v>0.5</v>
      </c>
      <c r="D19" s="203"/>
      <c r="E19" s="203"/>
      <c r="F19" s="203"/>
      <c r="G19" s="203"/>
      <c r="H19" s="85"/>
      <c r="I19" s="206"/>
    </row>
    <row r="20" spans="1:9">
      <c r="A20" s="75"/>
      <c r="B20" s="202" t="s">
        <v>40</v>
      </c>
      <c r="C20" s="198" t="s">
        <v>46</v>
      </c>
      <c r="D20" s="75"/>
      <c r="E20" s="74"/>
      <c r="F20" s="74"/>
      <c r="G20" s="199"/>
      <c r="H20" s="77"/>
      <c r="I20" s="75"/>
    </row>
    <row r="21" spans="1:9">
      <c r="A21" s="75"/>
      <c r="B21" s="202"/>
      <c r="C21" s="198" t="s">
        <v>47</v>
      </c>
      <c r="D21" s="75"/>
      <c r="E21" s="74"/>
      <c r="F21" s="74"/>
      <c r="G21" s="199"/>
      <c r="H21" s="77"/>
      <c r="I21" s="75"/>
    </row>
    <row r="22" spans="1:9">
      <c r="A22" s="75">
        <v>3</v>
      </c>
      <c r="B22" s="201" t="s">
        <v>1608</v>
      </c>
      <c r="C22" s="203">
        <v>2</v>
      </c>
      <c r="D22" s="75"/>
      <c r="E22" s="74"/>
      <c r="F22" s="74"/>
      <c r="G22" s="199"/>
      <c r="H22" s="77"/>
      <c r="I22" s="75"/>
    </row>
    <row r="23" spans="1:9">
      <c r="A23" s="75">
        <v>4</v>
      </c>
      <c r="B23" s="201" t="s">
        <v>1609</v>
      </c>
      <c r="C23" s="203">
        <v>2.5</v>
      </c>
      <c r="D23" s="75"/>
      <c r="E23" s="74"/>
      <c r="F23" s="74"/>
      <c r="G23" s="199"/>
      <c r="H23" s="77"/>
      <c r="I23" s="75"/>
    </row>
    <row r="24" spans="1:9">
      <c r="A24" s="75">
        <v>5</v>
      </c>
      <c r="B24" s="201" t="s">
        <v>48</v>
      </c>
      <c r="C24" s="203">
        <v>6</v>
      </c>
      <c r="D24" s="75"/>
      <c r="E24" s="74"/>
      <c r="F24" s="74"/>
      <c r="G24" s="199"/>
      <c r="H24" s="77"/>
      <c r="I24" s="75"/>
    </row>
    <row r="25" spans="1:9">
      <c r="A25" s="75"/>
      <c r="B25" s="193" t="s">
        <v>6</v>
      </c>
      <c r="C25" s="198" t="s">
        <v>49</v>
      </c>
      <c r="D25" s="198"/>
      <c r="E25" s="198"/>
      <c r="F25" s="74"/>
      <c r="G25" s="199"/>
      <c r="H25" s="77"/>
      <c r="I25" s="75"/>
    </row>
    <row r="26" spans="1:9">
      <c r="A26" s="75"/>
      <c r="B26" s="196" t="s">
        <v>50</v>
      </c>
      <c r="C26" s="198">
        <v>100</v>
      </c>
      <c r="D26" s="198">
        <v>200</v>
      </c>
      <c r="E26" s="198" t="s">
        <v>51</v>
      </c>
      <c r="F26" s="74"/>
      <c r="G26" s="199"/>
      <c r="H26" s="77"/>
      <c r="I26" s="75"/>
    </row>
    <row r="27" spans="1:9">
      <c r="A27" s="75">
        <v>6</v>
      </c>
      <c r="B27" s="200" t="s">
        <v>335</v>
      </c>
      <c r="C27" s="199" t="s">
        <v>678</v>
      </c>
      <c r="D27" s="199"/>
      <c r="E27" s="199"/>
      <c r="F27" s="74"/>
      <c r="G27" s="199"/>
      <c r="H27" s="77"/>
      <c r="I27" s="75"/>
    </row>
    <row r="28" spans="1:9">
      <c r="A28" s="75">
        <v>7</v>
      </c>
      <c r="B28" s="200" t="s">
        <v>52</v>
      </c>
      <c r="C28" s="199" t="s">
        <v>680</v>
      </c>
      <c r="D28" s="199"/>
      <c r="E28" s="199"/>
      <c r="F28" s="74"/>
      <c r="G28" s="199"/>
      <c r="H28" s="77"/>
      <c r="I28" s="75"/>
    </row>
    <row r="29" ht="46.8" spans="1:9">
      <c r="A29" s="75" t="s">
        <v>1610</v>
      </c>
      <c r="B29" s="207"/>
      <c r="C29" s="75"/>
      <c r="D29" s="75"/>
      <c r="E29" s="75"/>
      <c r="F29" s="75"/>
      <c r="G29" s="75"/>
      <c r="H29" s="69" t="s">
        <v>1611</v>
      </c>
      <c r="I29" s="75" t="s">
        <v>4</v>
      </c>
    </row>
    <row r="30" ht="31.2" spans="1:9">
      <c r="A30" s="72" t="s">
        <v>5</v>
      </c>
      <c r="B30" s="193" t="s">
        <v>6</v>
      </c>
      <c r="C30" s="74" t="s">
        <v>15</v>
      </c>
      <c r="D30" s="74"/>
      <c r="E30" s="74"/>
      <c r="F30" s="74"/>
      <c r="G30" s="74"/>
      <c r="H30" s="69"/>
      <c r="I30" s="75"/>
    </row>
    <row r="31" spans="1:9">
      <c r="A31" s="75"/>
      <c r="B31" s="196" t="s">
        <v>16</v>
      </c>
      <c r="C31" s="74" t="s">
        <v>17</v>
      </c>
      <c r="D31" s="74" t="s">
        <v>18</v>
      </c>
      <c r="E31" s="74" t="s">
        <v>19</v>
      </c>
      <c r="F31" s="74" t="s">
        <v>20</v>
      </c>
      <c r="G31" s="74" t="s">
        <v>21</v>
      </c>
      <c r="H31" s="69"/>
      <c r="I31" s="75"/>
    </row>
    <row r="32" spans="1:9">
      <c r="A32" s="75">
        <v>1</v>
      </c>
      <c r="B32" s="208" t="s">
        <v>23</v>
      </c>
      <c r="C32" s="199"/>
      <c r="D32" s="199"/>
      <c r="E32" s="199" t="s">
        <v>678</v>
      </c>
      <c r="F32" s="199" t="s">
        <v>787</v>
      </c>
      <c r="G32" s="199" t="s">
        <v>787</v>
      </c>
      <c r="H32" s="69"/>
      <c r="I32" s="75"/>
    </row>
    <row r="33" spans="1:9">
      <c r="A33" s="75"/>
      <c r="B33" s="193" t="s">
        <v>6</v>
      </c>
      <c r="C33" s="74" t="s">
        <v>24</v>
      </c>
      <c r="D33" s="74"/>
      <c r="E33" s="74"/>
      <c r="F33" s="74"/>
      <c r="G33" s="74"/>
      <c r="H33" s="69"/>
      <c r="I33" s="75"/>
    </row>
    <row r="34" spans="1:9">
      <c r="A34" s="75"/>
      <c r="B34" s="196" t="s">
        <v>16</v>
      </c>
      <c r="C34" s="74" t="s">
        <v>17</v>
      </c>
      <c r="D34" s="74" t="s">
        <v>18</v>
      </c>
      <c r="E34" s="74" t="s">
        <v>19</v>
      </c>
      <c r="F34" s="74" t="s">
        <v>20</v>
      </c>
      <c r="G34" s="74" t="s">
        <v>21</v>
      </c>
      <c r="H34" s="69"/>
      <c r="I34" s="75"/>
    </row>
    <row r="35" spans="1:9">
      <c r="A35" s="75">
        <v>2</v>
      </c>
      <c r="B35" s="200" t="s">
        <v>203</v>
      </c>
      <c r="C35" s="199"/>
      <c r="D35" s="199" t="s">
        <v>680</v>
      </c>
      <c r="E35" s="199" t="s">
        <v>787</v>
      </c>
      <c r="F35" s="199" t="s">
        <v>787</v>
      </c>
      <c r="G35" s="199" t="s">
        <v>787</v>
      </c>
      <c r="H35" s="69"/>
      <c r="I35" s="75"/>
    </row>
    <row r="36" spans="1:9">
      <c r="A36" s="75"/>
      <c r="B36" s="193" t="s">
        <v>6</v>
      </c>
      <c r="C36" s="74" t="s">
        <v>30</v>
      </c>
      <c r="D36" s="74"/>
      <c r="E36" s="74"/>
      <c r="F36" s="74"/>
      <c r="G36" s="75"/>
      <c r="H36" s="69"/>
      <c r="I36" s="75"/>
    </row>
    <row r="37" spans="1:9">
      <c r="A37" s="75"/>
      <c r="B37" s="196" t="s">
        <v>8</v>
      </c>
      <c r="C37" s="74">
        <v>100</v>
      </c>
      <c r="D37" s="74">
        <v>200</v>
      </c>
      <c r="E37" s="74">
        <v>300</v>
      </c>
      <c r="F37" s="74" t="s">
        <v>31</v>
      </c>
      <c r="G37" s="75"/>
      <c r="H37" s="69"/>
      <c r="I37" s="75"/>
    </row>
    <row r="38" spans="1:9">
      <c r="A38" s="75">
        <v>3</v>
      </c>
      <c r="B38" s="200" t="s">
        <v>32</v>
      </c>
      <c r="C38" s="199"/>
      <c r="D38" s="199" t="s">
        <v>680</v>
      </c>
      <c r="E38" s="199"/>
      <c r="F38" s="199" t="s">
        <v>678</v>
      </c>
      <c r="G38" s="75"/>
      <c r="H38" s="69"/>
      <c r="I38" s="75"/>
    </row>
    <row r="39" spans="1:9">
      <c r="A39" s="75">
        <v>4</v>
      </c>
      <c r="B39" s="200" t="s">
        <v>66</v>
      </c>
      <c r="C39" s="199"/>
      <c r="D39" s="199"/>
      <c r="E39" s="199"/>
      <c r="F39" s="199" t="s">
        <v>680</v>
      </c>
      <c r="G39" s="75"/>
      <c r="H39" s="69"/>
      <c r="I39" s="75"/>
    </row>
    <row r="40" spans="1:9">
      <c r="A40" s="75"/>
      <c r="B40" s="193" t="s">
        <v>6</v>
      </c>
      <c r="C40" s="74" t="s">
        <v>35</v>
      </c>
      <c r="D40" s="74"/>
      <c r="E40" s="74"/>
      <c r="F40" s="74"/>
      <c r="G40" s="75"/>
      <c r="H40" s="69"/>
      <c r="I40" s="75"/>
    </row>
    <row r="41" spans="1:9">
      <c r="A41" s="75"/>
      <c r="B41" s="196" t="s">
        <v>8</v>
      </c>
      <c r="C41" s="74">
        <v>100</v>
      </c>
      <c r="D41" s="74">
        <v>200</v>
      </c>
      <c r="E41" s="74">
        <v>300</v>
      </c>
      <c r="F41" s="74" t="s">
        <v>31</v>
      </c>
      <c r="G41" s="75"/>
      <c r="H41" s="69"/>
      <c r="I41" s="75"/>
    </row>
    <row r="42" spans="1:9">
      <c r="A42" s="75">
        <v>5</v>
      </c>
      <c r="B42" s="199" t="s">
        <v>68</v>
      </c>
      <c r="C42" s="199"/>
      <c r="D42" s="199"/>
      <c r="E42" s="199"/>
      <c r="F42" s="199" t="s">
        <v>682</v>
      </c>
      <c r="G42" s="75"/>
      <c r="H42" s="69"/>
      <c r="I42" s="75"/>
    </row>
    <row r="43" spans="1:9">
      <c r="A43" s="75"/>
      <c r="B43" s="95" t="s">
        <v>6</v>
      </c>
      <c r="C43" s="80" t="s">
        <v>7</v>
      </c>
      <c r="D43" s="80"/>
      <c r="E43" s="80"/>
      <c r="F43" s="75"/>
      <c r="G43" s="75"/>
      <c r="H43" s="69"/>
      <c r="I43" s="75"/>
    </row>
    <row r="44" spans="1:9">
      <c r="A44" s="75"/>
      <c r="B44" s="96" t="s">
        <v>8</v>
      </c>
      <c r="C44" s="97" t="s">
        <v>9</v>
      </c>
      <c r="D44" s="97" t="s">
        <v>10</v>
      </c>
      <c r="E44" s="97" t="s">
        <v>11</v>
      </c>
      <c r="F44" s="75"/>
      <c r="G44" s="75"/>
      <c r="H44" s="69"/>
      <c r="I44" s="75"/>
    </row>
    <row r="45" spans="1:9">
      <c r="A45" s="75">
        <v>6</v>
      </c>
      <c r="B45" s="197" t="s">
        <v>12</v>
      </c>
      <c r="C45" s="87">
        <v>0</v>
      </c>
      <c r="D45" s="87" t="s">
        <v>787</v>
      </c>
      <c r="E45" s="87">
        <v>2.4</v>
      </c>
      <c r="F45" s="75"/>
      <c r="G45" s="75"/>
      <c r="H45" s="69"/>
      <c r="I45" s="75"/>
    </row>
    <row r="46" spans="1:9">
      <c r="A46" s="75"/>
      <c r="B46" s="202" t="s">
        <v>40</v>
      </c>
      <c r="C46" s="198" t="s">
        <v>46</v>
      </c>
      <c r="D46" s="75"/>
      <c r="E46" s="75"/>
      <c r="F46" s="75"/>
      <c r="G46" s="75"/>
      <c r="H46" s="69"/>
      <c r="I46" s="75"/>
    </row>
    <row r="47" spans="1:9">
      <c r="A47" s="75"/>
      <c r="B47" s="202"/>
      <c r="C47" s="198" t="s">
        <v>47</v>
      </c>
      <c r="D47" s="75"/>
      <c r="E47" s="75"/>
      <c r="F47" s="75"/>
      <c r="G47" s="75"/>
      <c r="H47" s="69"/>
      <c r="I47" s="75"/>
    </row>
    <row r="48" spans="1:9">
      <c r="A48" s="75">
        <v>7</v>
      </c>
      <c r="B48" s="201" t="s">
        <v>73</v>
      </c>
      <c r="C48" s="203" t="s">
        <v>1118</v>
      </c>
      <c r="D48" s="75"/>
      <c r="E48" s="75"/>
      <c r="F48" s="75"/>
      <c r="G48" s="75"/>
      <c r="H48" s="69"/>
      <c r="I48" s="75"/>
    </row>
    <row r="49" spans="1:9">
      <c r="A49" s="75">
        <v>8</v>
      </c>
      <c r="B49" s="201" t="s">
        <v>48</v>
      </c>
      <c r="C49" s="203" t="s">
        <v>1612</v>
      </c>
      <c r="D49" s="75"/>
      <c r="E49" s="75"/>
      <c r="F49" s="75"/>
      <c r="G49" s="75"/>
      <c r="H49" s="69"/>
      <c r="I49" s="75"/>
    </row>
    <row r="50" spans="1:9">
      <c r="A50" s="75">
        <v>9</v>
      </c>
      <c r="B50" s="201" t="s">
        <v>259</v>
      </c>
      <c r="C50" s="203" t="s">
        <v>1613</v>
      </c>
      <c r="D50" s="75"/>
      <c r="E50" s="75"/>
      <c r="F50" s="75"/>
      <c r="G50" s="75"/>
      <c r="H50" s="69"/>
      <c r="I50" s="75"/>
    </row>
    <row r="51" spans="1:9">
      <c r="A51" s="75"/>
      <c r="B51" s="207" t="s">
        <v>1306</v>
      </c>
      <c r="C51" s="75" t="s">
        <v>1307</v>
      </c>
      <c r="D51" s="75" t="s">
        <v>1308</v>
      </c>
      <c r="E51" s="209"/>
      <c r="F51" s="209"/>
      <c r="G51" s="209"/>
      <c r="H51" s="70"/>
      <c r="I51" s="71"/>
    </row>
    <row r="52" spans="1:9">
      <c r="A52" s="75">
        <v>10</v>
      </c>
      <c r="B52" s="207" t="s">
        <v>1309</v>
      </c>
      <c r="C52" s="75" t="s">
        <v>1310</v>
      </c>
      <c r="D52" s="75">
        <v>33.5</v>
      </c>
      <c r="E52" s="75"/>
      <c r="F52" s="75"/>
      <c r="G52" s="75"/>
      <c r="H52" s="70"/>
      <c r="I52" s="71"/>
    </row>
    <row r="53" ht="46.8" spans="1:9">
      <c r="A53" s="210" t="s">
        <v>1614</v>
      </c>
      <c r="B53" s="211"/>
      <c r="C53" s="212"/>
      <c r="D53" s="212"/>
      <c r="E53" s="212"/>
      <c r="F53" s="212"/>
      <c r="G53" s="213"/>
      <c r="H53" s="69" t="s">
        <v>1615</v>
      </c>
      <c r="I53" s="75" t="s">
        <v>4</v>
      </c>
    </row>
    <row r="54" ht="31.2" spans="1:9">
      <c r="A54" s="72" t="s">
        <v>5</v>
      </c>
      <c r="B54" s="193" t="s">
        <v>6</v>
      </c>
      <c r="C54" s="74" t="s">
        <v>15</v>
      </c>
      <c r="D54" s="74"/>
      <c r="E54" s="74"/>
      <c r="F54" s="74"/>
      <c r="G54" s="74"/>
      <c r="H54" s="69"/>
      <c r="I54" s="75"/>
    </row>
    <row r="55" spans="1:9">
      <c r="A55" s="75"/>
      <c r="B55" s="196" t="s">
        <v>16</v>
      </c>
      <c r="C55" s="74" t="s">
        <v>17</v>
      </c>
      <c r="D55" s="74" t="s">
        <v>18</v>
      </c>
      <c r="E55" s="74" t="s">
        <v>19</v>
      </c>
      <c r="F55" s="74" t="s">
        <v>20</v>
      </c>
      <c r="G55" s="74" t="s">
        <v>21</v>
      </c>
      <c r="H55" s="69"/>
      <c r="I55" s="75"/>
    </row>
    <row r="56" spans="1:9">
      <c r="A56" s="75">
        <v>1</v>
      </c>
      <c r="B56" s="208" t="s">
        <v>115</v>
      </c>
      <c r="C56" s="199" t="s">
        <v>787</v>
      </c>
      <c r="D56" s="199" t="s">
        <v>680</v>
      </c>
      <c r="E56" s="199" t="s">
        <v>787</v>
      </c>
      <c r="F56" s="199" t="s">
        <v>787</v>
      </c>
      <c r="G56" s="199" t="s">
        <v>787</v>
      </c>
      <c r="H56" s="69"/>
      <c r="I56" s="75"/>
    </row>
    <row r="57" spans="1:9">
      <c r="A57" s="75"/>
      <c r="B57" s="193" t="s">
        <v>6</v>
      </c>
      <c r="C57" s="74" t="s">
        <v>30</v>
      </c>
      <c r="D57" s="74"/>
      <c r="E57" s="74"/>
      <c r="F57" s="74"/>
      <c r="G57" s="75"/>
      <c r="H57" s="69"/>
      <c r="I57" s="75"/>
    </row>
    <row r="58" spans="1:9">
      <c r="A58" s="75"/>
      <c r="B58" s="196" t="s">
        <v>8</v>
      </c>
      <c r="C58" s="74">
        <v>100</v>
      </c>
      <c r="D58" s="74">
        <v>200</v>
      </c>
      <c r="E58" s="74">
        <v>300</v>
      </c>
      <c r="F58" s="74" t="s">
        <v>31</v>
      </c>
      <c r="G58" s="75"/>
      <c r="H58" s="69"/>
      <c r="I58" s="75"/>
    </row>
    <row r="59" spans="1:9">
      <c r="A59" s="75">
        <v>2</v>
      </c>
      <c r="B59" s="200" t="s">
        <v>32</v>
      </c>
      <c r="C59" s="199"/>
      <c r="D59" s="199"/>
      <c r="E59" s="199"/>
      <c r="F59" s="199" t="s">
        <v>682</v>
      </c>
      <c r="G59" s="75"/>
      <c r="H59" s="69"/>
      <c r="I59" s="75"/>
    </row>
    <row r="60" spans="1:9">
      <c r="A60" s="75">
        <v>3</v>
      </c>
      <c r="B60" s="200" t="s">
        <v>12</v>
      </c>
      <c r="C60" s="199"/>
      <c r="D60" s="199" t="s">
        <v>682</v>
      </c>
      <c r="E60" s="199" t="s">
        <v>679</v>
      </c>
      <c r="F60" s="199"/>
      <c r="G60" s="75"/>
      <c r="H60" s="69"/>
      <c r="I60" s="75"/>
    </row>
    <row r="61" spans="1:9">
      <c r="A61" s="75"/>
      <c r="B61" s="202" t="s">
        <v>40</v>
      </c>
      <c r="C61" s="198" t="s">
        <v>46</v>
      </c>
      <c r="D61" s="75"/>
      <c r="E61" s="75"/>
      <c r="F61" s="75"/>
      <c r="G61" s="75"/>
      <c r="H61" s="69"/>
      <c r="I61" s="75"/>
    </row>
    <row r="62" spans="1:9">
      <c r="A62" s="75"/>
      <c r="B62" s="202"/>
      <c r="C62" s="198" t="s">
        <v>47</v>
      </c>
      <c r="D62" s="75"/>
      <c r="E62" s="75"/>
      <c r="F62" s="75"/>
      <c r="G62" s="75"/>
      <c r="H62" s="69"/>
      <c r="I62" s="75"/>
    </row>
    <row r="63" spans="1:9">
      <c r="A63" s="75">
        <v>4</v>
      </c>
      <c r="B63" s="201" t="s">
        <v>48</v>
      </c>
      <c r="C63" s="203" t="s">
        <v>803</v>
      </c>
      <c r="D63" s="75"/>
      <c r="E63" s="75"/>
      <c r="F63" s="75"/>
      <c r="G63" s="75"/>
      <c r="H63" s="69"/>
      <c r="I63" s="75"/>
    </row>
    <row r="64" ht="46.8" spans="1:9">
      <c r="A64" s="210" t="s">
        <v>1616</v>
      </c>
      <c r="B64" s="211"/>
      <c r="C64" s="212"/>
      <c r="D64" s="212"/>
      <c r="E64" s="212"/>
      <c r="F64" s="212"/>
      <c r="G64" s="213"/>
      <c r="H64" s="70" t="s">
        <v>1617</v>
      </c>
      <c r="I64" s="75" t="s">
        <v>4</v>
      </c>
    </row>
    <row r="65" ht="31.2" spans="1:9">
      <c r="A65" s="72" t="s">
        <v>5</v>
      </c>
      <c r="B65" s="193" t="s">
        <v>6</v>
      </c>
      <c r="C65" s="74" t="s">
        <v>15</v>
      </c>
      <c r="D65" s="74"/>
      <c r="E65" s="74"/>
      <c r="F65" s="74"/>
      <c r="G65" s="74"/>
      <c r="H65" s="69"/>
      <c r="I65" s="75"/>
    </row>
    <row r="66" spans="1:9">
      <c r="A66" s="75"/>
      <c r="B66" s="196" t="s">
        <v>16</v>
      </c>
      <c r="C66" s="74" t="s">
        <v>17</v>
      </c>
      <c r="D66" s="74" t="s">
        <v>18</v>
      </c>
      <c r="E66" s="74" t="s">
        <v>19</v>
      </c>
      <c r="F66" s="74" t="s">
        <v>20</v>
      </c>
      <c r="G66" s="74" t="s">
        <v>21</v>
      </c>
      <c r="H66" s="69"/>
      <c r="I66" s="75"/>
    </row>
    <row r="67" spans="1:9">
      <c r="A67" s="75">
        <v>1</v>
      </c>
      <c r="B67" s="208" t="s">
        <v>1618</v>
      </c>
      <c r="C67" s="199"/>
      <c r="D67" s="199" t="s">
        <v>678</v>
      </c>
      <c r="E67" s="199"/>
      <c r="F67" s="199" t="s">
        <v>787</v>
      </c>
      <c r="G67" s="199" t="s">
        <v>787</v>
      </c>
      <c r="H67" s="69"/>
      <c r="I67" s="75"/>
    </row>
    <row r="68" spans="1:9">
      <c r="A68" s="75"/>
      <c r="B68" s="193" t="s">
        <v>6</v>
      </c>
      <c r="C68" s="74" t="s">
        <v>30</v>
      </c>
      <c r="D68" s="74"/>
      <c r="E68" s="74"/>
      <c r="F68" s="74"/>
      <c r="G68" s="75"/>
      <c r="H68" s="69"/>
      <c r="I68" s="75"/>
    </row>
    <row r="69" spans="1:9">
      <c r="A69" s="75"/>
      <c r="B69" s="196" t="s">
        <v>8</v>
      </c>
      <c r="C69" s="74">
        <v>100</v>
      </c>
      <c r="D69" s="74">
        <v>200</v>
      </c>
      <c r="E69" s="74">
        <v>300</v>
      </c>
      <c r="F69" s="74" t="s">
        <v>31</v>
      </c>
      <c r="G69" s="75"/>
      <c r="H69" s="69"/>
      <c r="I69" s="75"/>
    </row>
    <row r="70" spans="1:9">
      <c r="A70" s="75">
        <v>2</v>
      </c>
      <c r="B70" s="208" t="s">
        <v>32</v>
      </c>
      <c r="C70" s="199"/>
      <c r="D70" s="199"/>
      <c r="E70" s="199"/>
      <c r="F70" s="199" t="s">
        <v>678</v>
      </c>
      <c r="G70" s="75"/>
      <c r="H70" s="69"/>
      <c r="I70" s="75"/>
    </row>
    <row r="71" spans="1:9">
      <c r="A71" s="75"/>
      <c r="B71" s="193" t="s">
        <v>6</v>
      </c>
      <c r="C71" s="74" t="s">
        <v>35</v>
      </c>
      <c r="D71" s="74"/>
      <c r="E71" s="74"/>
      <c r="F71" s="74"/>
      <c r="G71" s="75"/>
      <c r="H71" s="69"/>
      <c r="I71" s="75"/>
    </row>
    <row r="72" spans="1:9">
      <c r="A72" s="75"/>
      <c r="B72" s="196" t="s">
        <v>8</v>
      </c>
      <c r="C72" s="74">
        <v>100</v>
      </c>
      <c r="D72" s="74">
        <v>200</v>
      </c>
      <c r="E72" s="74">
        <v>300</v>
      </c>
      <c r="F72" s="74" t="s">
        <v>31</v>
      </c>
      <c r="G72" s="75"/>
      <c r="H72" s="69"/>
      <c r="I72" s="75"/>
    </row>
    <row r="73" spans="1:9">
      <c r="A73" s="75">
        <v>3</v>
      </c>
      <c r="B73" s="200" t="s">
        <v>68</v>
      </c>
      <c r="C73" s="199" t="s">
        <v>787</v>
      </c>
      <c r="D73" s="199" t="s">
        <v>787</v>
      </c>
      <c r="E73" s="199" t="s">
        <v>787</v>
      </c>
      <c r="F73" s="203">
        <v>3</v>
      </c>
      <c r="G73" s="75"/>
      <c r="H73" s="69"/>
      <c r="I73" s="75"/>
    </row>
    <row r="74" spans="1:9">
      <c r="A74" s="75"/>
      <c r="B74" s="95" t="s">
        <v>6</v>
      </c>
      <c r="C74" s="214" t="s">
        <v>37</v>
      </c>
      <c r="D74" s="215"/>
      <c r="E74" s="214" t="s">
        <v>7</v>
      </c>
      <c r="F74" s="216"/>
      <c r="G74" s="215"/>
      <c r="H74" s="80"/>
      <c r="I74" s="75"/>
    </row>
    <row r="75" spans="1:9">
      <c r="A75" s="75"/>
      <c r="B75" s="95"/>
      <c r="C75" s="217"/>
      <c r="D75" s="218"/>
      <c r="E75" s="217"/>
      <c r="F75" s="219"/>
      <c r="G75" s="218"/>
      <c r="H75" s="80"/>
      <c r="I75" s="75"/>
    </row>
    <row r="76" spans="1:9">
      <c r="A76" s="75"/>
      <c r="B76" s="96" t="s">
        <v>8</v>
      </c>
      <c r="C76" s="97" t="s">
        <v>9</v>
      </c>
      <c r="D76" s="97" t="s">
        <v>10</v>
      </c>
      <c r="E76" s="97" t="s">
        <v>9</v>
      </c>
      <c r="F76" s="97" t="s">
        <v>10</v>
      </c>
      <c r="G76" s="82" t="s">
        <v>11</v>
      </c>
      <c r="H76" s="69"/>
      <c r="I76" s="75"/>
    </row>
    <row r="77" spans="1:9">
      <c r="A77" s="75">
        <v>4</v>
      </c>
      <c r="B77" s="96" t="s">
        <v>97</v>
      </c>
      <c r="C77" s="87" t="s">
        <v>787</v>
      </c>
      <c r="D77" s="87" t="s">
        <v>787</v>
      </c>
      <c r="E77" s="87">
        <v>13.9</v>
      </c>
      <c r="F77" s="87" t="s">
        <v>787</v>
      </c>
      <c r="G77" s="83" t="s">
        <v>787</v>
      </c>
      <c r="H77" s="69"/>
      <c r="I77" s="75"/>
    </row>
    <row r="78" spans="1:9">
      <c r="A78" s="75"/>
      <c r="B78" s="202" t="s">
        <v>40</v>
      </c>
      <c r="C78" s="198" t="s">
        <v>46</v>
      </c>
      <c r="D78" s="75"/>
      <c r="E78" s="75"/>
      <c r="F78" s="75"/>
      <c r="G78" s="75"/>
      <c r="H78" s="69"/>
      <c r="I78" s="75"/>
    </row>
    <row r="79" spans="1:9">
      <c r="A79" s="75"/>
      <c r="B79" s="202"/>
      <c r="C79" s="198" t="s">
        <v>47</v>
      </c>
      <c r="D79" s="75"/>
      <c r="E79" s="75"/>
      <c r="F79" s="75"/>
      <c r="G79" s="75"/>
      <c r="H79" s="69"/>
      <c r="I79" s="75"/>
    </row>
    <row r="80" spans="1:9">
      <c r="A80" s="75">
        <v>5</v>
      </c>
      <c r="B80" s="201" t="s">
        <v>48</v>
      </c>
      <c r="C80" s="203">
        <v>33.5</v>
      </c>
      <c r="D80" s="75"/>
      <c r="E80" s="75"/>
      <c r="F80" s="75"/>
      <c r="G80" s="75"/>
      <c r="H80" s="69"/>
      <c r="I80" s="75"/>
    </row>
    <row r="81" spans="1:9">
      <c r="A81" s="75"/>
      <c r="B81" s="193" t="s">
        <v>6</v>
      </c>
      <c r="C81" s="198" t="s">
        <v>49</v>
      </c>
      <c r="D81" s="198"/>
      <c r="E81" s="198"/>
      <c r="F81" s="75"/>
      <c r="G81" s="75"/>
      <c r="H81" s="69"/>
      <c r="I81" s="75"/>
    </row>
    <row r="82" spans="1:9">
      <c r="A82" s="75"/>
      <c r="B82" s="196" t="s">
        <v>50</v>
      </c>
      <c r="C82" s="198">
        <v>100</v>
      </c>
      <c r="D82" s="198">
        <v>200</v>
      </c>
      <c r="E82" s="198" t="s">
        <v>51</v>
      </c>
      <c r="F82" s="75"/>
      <c r="G82" s="75"/>
      <c r="H82" s="69"/>
      <c r="I82" s="75"/>
    </row>
    <row r="83" spans="1:9">
      <c r="A83" s="75">
        <v>6</v>
      </c>
      <c r="B83" s="200" t="s">
        <v>53</v>
      </c>
      <c r="C83" s="199"/>
      <c r="D83" s="199"/>
      <c r="E83" s="199" t="s">
        <v>680</v>
      </c>
      <c r="F83" s="75"/>
      <c r="G83" s="75"/>
      <c r="H83" s="69"/>
      <c r="I83" s="75"/>
    </row>
    <row r="84" ht="46.8" spans="1:9">
      <c r="A84" s="71" t="s">
        <v>1619</v>
      </c>
      <c r="B84" s="220"/>
      <c r="C84" s="71"/>
      <c r="D84" s="71"/>
      <c r="E84" s="71"/>
      <c r="F84" s="71"/>
      <c r="G84" s="71"/>
      <c r="H84" s="70" t="s">
        <v>1620</v>
      </c>
      <c r="I84" s="71" t="s">
        <v>4</v>
      </c>
    </row>
    <row r="85" ht="31.2" spans="1:9">
      <c r="A85" s="72" t="s">
        <v>5</v>
      </c>
      <c r="B85" s="193" t="s">
        <v>6</v>
      </c>
      <c r="C85" s="74" t="s">
        <v>15</v>
      </c>
      <c r="D85" s="74"/>
      <c r="E85" s="74"/>
      <c r="F85" s="74"/>
      <c r="G85" s="74"/>
      <c r="H85" s="69"/>
      <c r="I85" s="75"/>
    </row>
    <row r="86" spans="1:9">
      <c r="A86" s="75"/>
      <c r="B86" s="196" t="s">
        <v>16</v>
      </c>
      <c r="C86" s="74" t="s">
        <v>17</v>
      </c>
      <c r="D86" s="74" t="s">
        <v>18</v>
      </c>
      <c r="E86" s="74" t="s">
        <v>19</v>
      </c>
      <c r="F86" s="74" t="s">
        <v>20</v>
      </c>
      <c r="G86" s="74" t="s">
        <v>21</v>
      </c>
      <c r="H86" s="69"/>
      <c r="I86" s="75"/>
    </row>
    <row r="87" spans="1:9">
      <c r="A87" s="75">
        <v>1</v>
      </c>
      <c r="B87" s="208" t="s">
        <v>140</v>
      </c>
      <c r="C87" s="199"/>
      <c r="D87" s="199" t="s">
        <v>682</v>
      </c>
      <c r="E87" s="199"/>
      <c r="F87" s="199"/>
      <c r="G87" s="199"/>
      <c r="H87" s="69"/>
      <c r="I87" s="75"/>
    </row>
    <row r="88" spans="1:9">
      <c r="A88" s="75">
        <v>2</v>
      </c>
      <c r="B88" s="208" t="s">
        <v>58</v>
      </c>
      <c r="C88" s="199"/>
      <c r="D88" s="199"/>
      <c r="E88" s="199" t="s">
        <v>682</v>
      </c>
      <c r="F88" s="199" t="s">
        <v>678</v>
      </c>
      <c r="G88" s="199" t="s">
        <v>679</v>
      </c>
      <c r="H88" s="69"/>
      <c r="I88" s="75"/>
    </row>
    <row r="89" spans="1:9">
      <c r="A89" s="75"/>
      <c r="B89" s="193" t="s">
        <v>6</v>
      </c>
      <c r="C89" s="74" t="s">
        <v>35</v>
      </c>
      <c r="D89" s="74"/>
      <c r="E89" s="74"/>
      <c r="F89" s="74"/>
      <c r="G89" s="75"/>
      <c r="H89" s="69"/>
      <c r="I89" s="75"/>
    </row>
    <row r="90" spans="1:9">
      <c r="A90" s="75"/>
      <c r="B90" s="196" t="s">
        <v>8</v>
      </c>
      <c r="C90" s="74">
        <v>100</v>
      </c>
      <c r="D90" s="74">
        <v>200</v>
      </c>
      <c r="E90" s="74">
        <v>300</v>
      </c>
      <c r="F90" s="74" t="s">
        <v>31</v>
      </c>
      <c r="G90" s="75"/>
      <c r="H90" s="69"/>
      <c r="I90" s="75"/>
    </row>
    <row r="91" spans="1:9">
      <c r="A91" s="75">
        <v>3</v>
      </c>
      <c r="B91" s="200" t="s">
        <v>141</v>
      </c>
      <c r="C91" s="199"/>
      <c r="D91" s="199"/>
      <c r="E91" s="199" t="s">
        <v>679</v>
      </c>
      <c r="F91" s="199" t="s">
        <v>774</v>
      </c>
      <c r="G91" s="75"/>
      <c r="H91" s="69"/>
      <c r="I91" s="75"/>
    </row>
    <row r="92" spans="1:9">
      <c r="A92" s="75"/>
      <c r="B92" s="95" t="s">
        <v>6</v>
      </c>
      <c r="C92" s="80" t="s">
        <v>37</v>
      </c>
      <c r="D92" s="80"/>
      <c r="E92" s="80"/>
      <c r="F92" s="216" t="s">
        <v>7</v>
      </c>
      <c r="G92" s="216"/>
      <c r="H92" s="215"/>
      <c r="I92" s="75"/>
    </row>
    <row r="93" spans="1:9">
      <c r="A93" s="75"/>
      <c r="B93" s="95"/>
      <c r="C93" s="80"/>
      <c r="D93" s="80"/>
      <c r="E93" s="80"/>
      <c r="F93" s="219"/>
      <c r="G93" s="219"/>
      <c r="H93" s="218"/>
      <c r="I93" s="75"/>
    </row>
    <row r="94" spans="1:9">
      <c r="A94" s="75"/>
      <c r="B94" s="96" t="s">
        <v>8</v>
      </c>
      <c r="C94" s="97" t="s">
        <v>9</v>
      </c>
      <c r="D94" s="97" t="s">
        <v>10</v>
      </c>
      <c r="E94" s="97" t="s">
        <v>11</v>
      </c>
      <c r="F94" s="221" t="s">
        <v>9</v>
      </c>
      <c r="G94" s="221" t="s">
        <v>10</v>
      </c>
      <c r="H94" s="221" t="s">
        <v>11</v>
      </c>
      <c r="I94" s="75"/>
    </row>
    <row r="95" spans="1:9">
      <c r="A95" s="75">
        <v>4</v>
      </c>
      <c r="B95" s="197" t="s">
        <v>96</v>
      </c>
      <c r="C95" s="87"/>
      <c r="D95" s="87" t="s">
        <v>1621</v>
      </c>
      <c r="E95" s="87"/>
      <c r="F95" s="87" t="s">
        <v>872</v>
      </c>
      <c r="G95" s="87"/>
      <c r="H95" s="87"/>
      <c r="I95" s="75"/>
    </row>
    <row r="96" spans="1:9">
      <c r="A96" s="75">
        <v>5</v>
      </c>
      <c r="B96" s="197" t="s">
        <v>91</v>
      </c>
      <c r="C96" s="87" t="s">
        <v>1622</v>
      </c>
      <c r="D96" s="87"/>
      <c r="E96" s="87"/>
      <c r="F96" s="87" t="s">
        <v>1623</v>
      </c>
      <c r="G96" s="87"/>
      <c r="H96" s="87"/>
      <c r="I96" s="75"/>
    </row>
    <row r="97" spans="1:9">
      <c r="A97" s="75">
        <v>6</v>
      </c>
      <c r="B97" s="197" t="s">
        <v>81</v>
      </c>
      <c r="C97" s="87"/>
      <c r="D97" s="87" t="s">
        <v>1624</v>
      </c>
      <c r="E97" s="87"/>
      <c r="F97" s="87" t="s">
        <v>1625</v>
      </c>
      <c r="G97" s="87"/>
      <c r="H97" s="87"/>
      <c r="I97" s="75"/>
    </row>
    <row r="98" spans="1:9">
      <c r="A98" s="75">
        <v>7</v>
      </c>
      <c r="B98" s="197" t="s">
        <v>1626</v>
      </c>
      <c r="C98" s="87" t="s">
        <v>1627</v>
      </c>
      <c r="D98" s="87"/>
      <c r="E98" s="87"/>
      <c r="F98" s="87"/>
      <c r="G98" s="87"/>
      <c r="H98" s="87"/>
      <c r="I98" s="75"/>
    </row>
    <row r="99" spans="1:9">
      <c r="A99" s="75">
        <v>8</v>
      </c>
      <c r="B99" s="197" t="s">
        <v>545</v>
      </c>
      <c r="C99" s="87" t="s">
        <v>1628</v>
      </c>
      <c r="D99" s="87"/>
      <c r="E99" s="87"/>
      <c r="F99" s="87" t="s">
        <v>832</v>
      </c>
      <c r="G99" s="87"/>
      <c r="H99" s="87"/>
      <c r="I99" s="75"/>
    </row>
    <row r="100" spans="1:9">
      <c r="A100" s="75"/>
      <c r="B100" s="202" t="s">
        <v>40</v>
      </c>
      <c r="C100" s="198" t="s">
        <v>46</v>
      </c>
      <c r="D100" s="75"/>
      <c r="E100" s="75"/>
      <c r="F100" s="75"/>
      <c r="G100" s="75"/>
      <c r="H100" s="69"/>
      <c r="I100" s="75"/>
    </row>
    <row r="101" spans="1:9">
      <c r="A101" s="75"/>
      <c r="B101" s="202"/>
      <c r="C101" s="198" t="s">
        <v>47</v>
      </c>
      <c r="D101" s="75"/>
      <c r="E101" s="75"/>
      <c r="F101" s="75"/>
      <c r="G101" s="75"/>
      <c r="H101" s="69"/>
      <c r="I101" s="75"/>
    </row>
    <row r="102" spans="1:9">
      <c r="A102" s="75">
        <v>9</v>
      </c>
      <c r="B102" s="201" t="s">
        <v>206</v>
      </c>
      <c r="C102" s="203" t="s">
        <v>1629</v>
      </c>
      <c r="D102" s="75"/>
      <c r="E102" s="75"/>
      <c r="F102" s="75"/>
      <c r="G102" s="75"/>
      <c r="H102" s="69"/>
      <c r="I102" s="75"/>
    </row>
    <row r="103" spans="1:9">
      <c r="A103" s="75">
        <v>10</v>
      </c>
      <c r="B103" s="201" t="s">
        <v>258</v>
      </c>
      <c r="C103" s="203" t="s">
        <v>822</v>
      </c>
      <c r="D103" s="75"/>
      <c r="E103" s="75"/>
      <c r="F103" s="75"/>
      <c r="G103" s="75"/>
      <c r="H103" s="69"/>
      <c r="I103" s="75"/>
    </row>
    <row r="104" spans="1:9">
      <c r="A104" s="75">
        <v>11</v>
      </c>
      <c r="B104" s="201" t="s">
        <v>48</v>
      </c>
      <c r="C104" s="203" t="s">
        <v>1630</v>
      </c>
      <c r="D104" s="75"/>
      <c r="E104" s="75"/>
      <c r="F104" s="75"/>
      <c r="G104" s="75"/>
      <c r="H104" s="69"/>
      <c r="I104" s="75"/>
    </row>
    <row r="105" spans="1:9">
      <c r="A105" s="75">
        <v>12</v>
      </c>
      <c r="B105" s="201" t="s">
        <v>1631</v>
      </c>
      <c r="C105" s="203" t="s">
        <v>1632</v>
      </c>
      <c r="D105" s="75"/>
      <c r="E105" s="75"/>
      <c r="F105" s="75"/>
      <c r="G105" s="75"/>
      <c r="H105" s="69"/>
      <c r="I105" s="75"/>
    </row>
    <row r="106" spans="1:9">
      <c r="A106" s="75"/>
      <c r="B106" s="193" t="s">
        <v>6</v>
      </c>
      <c r="C106" s="198" t="s">
        <v>49</v>
      </c>
      <c r="D106" s="198"/>
      <c r="E106" s="198"/>
      <c r="F106" s="75"/>
      <c r="G106" s="75"/>
      <c r="H106" s="69"/>
      <c r="I106" s="75"/>
    </row>
    <row r="107" spans="1:9">
      <c r="A107" s="75"/>
      <c r="B107" s="196" t="s">
        <v>50</v>
      </c>
      <c r="C107" s="198">
        <v>100</v>
      </c>
      <c r="D107" s="198">
        <v>200</v>
      </c>
      <c r="E107" s="198" t="s">
        <v>51</v>
      </c>
      <c r="F107" s="75"/>
      <c r="G107" s="75"/>
      <c r="H107" s="69"/>
      <c r="I107" s="75"/>
    </row>
    <row r="108" spans="1:9">
      <c r="A108" s="75">
        <v>13</v>
      </c>
      <c r="B108" s="200" t="s">
        <v>52</v>
      </c>
      <c r="C108" s="199"/>
      <c r="D108" s="199" t="s">
        <v>1633</v>
      </c>
      <c r="E108" s="199"/>
      <c r="F108" s="75"/>
      <c r="G108" s="75"/>
      <c r="H108" s="69"/>
      <c r="I108" s="75"/>
    </row>
    <row r="109" ht="46.8" spans="1:9">
      <c r="A109" s="71" t="s">
        <v>1634</v>
      </c>
      <c r="B109" s="220"/>
      <c r="C109" s="71"/>
      <c r="D109" s="71"/>
      <c r="E109" s="71"/>
      <c r="F109" s="71"/>
      <c r="G109" s="71"/>
      <c r="H109" s="70" t="s">
        <v>1635</v>
      </c>
      <c r="I109" s="71" t="s">
        <v>4</v>
      </c>
    </row>
    <row r="110" ht="31.2" spans="1:9">
      <c r="A110" s="72" t="s">
        <v>5</v>
      </c>
      <c r="B110" s="193" t="s">
        <v>6</v>
      </c>
      <c r="C110" s="74" t="s">
        <v>15</v>
      </c>
      <c r="D110" s="74"/>
      <c r="E110" s="74"/>
      <c r="F110" s="74"/>
      <c r="G110" s="74"/>
      <c r="H110" s="69"/>
      <c r="I110" s="75"/>
    </row>
    <row r="111" spans="1:9">
      <c r="A111" s="75"/>
      <c r="B111" s="196" t="s">
        <v>16</v>
      </c>
      <c r="C111" s="74" t="s">
        <v>17</v>
      </c>
      <c r="D111" s="74" t="s">
        <v>18</v>
      </c>
      <c r="E111" s="74" t="s">
        <v>19</v>
      </c>
      <c r="F111" s="74" t="s">
        <v>20</v>
      </c>
      <c r="G111" s="74" t="s">
        <v>21</v>
      </c>
      <c r="H111" s="69"/>
      <c r="I111" s="75"/>
    </row>
    <row r="112" spans="1:9">
      <c r="A112" s="75">
        <v>1</v>
      </c>
      <c r="B112" s="208" t="s">
        <v>58</v>
      </c>
      <c r="C112" s="199"/>
      <c r="D112" s="199" t="s">
        <v>684</v>
      </c>
      <c r="E112" s="199" t="s">
        <v>1058</v>
      </c>
      <c r="F112" s="199" t="s">
        <v>774</v>
      </c>
      <c r="G112" s="74"/>
      <c r="H112" s="69"/>
      <c r="I112" s="75"/>
    </row>
    <row r="113" spans="1:9">
      <c r="A113" s="75">
        <v>2</v>
      </c>
      <c r="B113" s="208" t="s">
        <v>76</v>
      </c>
      <c r="C113" s="199"/>
      <c r="D113" s="199" t="s">
        <v>680</v>
      </c>
      <c r="E113" s="199"/>
      <c r="F113" s="199" t="s">
        <v>679</v>
      </c>
      <c r="G113" s="74"/>
      <c r="H113" s="69"/>
      <c r="I113" s="75"/>
    </row>
    <row r="114" ht="31.2" spans="1:9">
      <c r="A114" s="72" t="s">
        <v>5</v>
      </c>
      <c r="B114" s="193" t="s">
        <v>6</v>
      </c>
      <c r="C114" s="74" t="s">
        <v>24</v>
      </c>
      <c r="D114" s="74"/>
      <c r="E114" s="74"/>
      <c r="F114" s="74"/>
      <c r="G114" s="74"/>
      <c r="H114" s="69"/>
      <c r="I114" s="75"/>
    </row>
    <row r="115" spans="1:9">
      <c r="A115" s="75"/>
      <c r="B115" s="196" t="s">
        <v>16</v>
      </c>
      <c r="C115" s="74" t="s">
        <v>17</v>
      </c>
      <c r="D115" s="74" t="s">
        <v>18</v>
      </c>
      <c r="E115" s="74" t="s">
        <v>19</v>
      </c>
      <c r="F115" s="74" t="s">
        <v>20</v>
      </c>
      <c r="G115" s="74" t="s">
        <v>21</v>
      </c>
      <c r="H115" s="69"/>
      <c r="I115" s="75"/>
    </row>
    <row r="116" spans="1:9">
      <c r="A116" s="75">
        <v>3</v>
      </c>
      <c r="B116" s="200" t="s">
        <v>61</v>
      </c>
      <c r="C116" s="199" t="s">
        <v>706</v>
      </c>
      <c r="D116" s="199"/>
      <c r="E116" s="199" t="s">
        <v>787</v>
      </c>
      <c r="F116" s="199" t="s">
        <v>787</v>
      </c>
      <c r="G116" s="199" t="s">
        <v>787</v>
      </c>
      <c r="H116" s="69"/>
      <c r="I116" s="75"/>
    </row>
    <row r="117" spans="1:9">
      <c r="A117" s="75">
        <v>4</v>
      </c>
      <c r="B117" s="200" t="s">
        <v>107</v>
      </c>
      <c r="C117" s="199"/>
      <c r="D117" s="199" t="s">
        <v>682</v>
      </c>
      <c r="E117" s="199" t="s">
        <v>787</v>
      </c>
      <c r="F117" s="199" t="s">
        <v>787</v>
      </c>
      <c r="G117" s="199" t="s">
        <v>787</v>
      </c>
      <c r="H117" s="69"/>
      <c r="I117" s="75"/>
    </row>
    <row r="118" spans="1:9">
      <c r="A118" s="75">
        <v>5</v>
      </c>
      <c r="B118" s="200" t="s">
        <v>90</v>
      </c>
      <c r="C118" s="199" t="s">
        <v>684</v>
      </c>
      <c r="D118" s="199"/>
      <c r="E118" s="199"/>
      <c r="F118" s="199" t="s">
        <v>787</v>
      </c>
      <c r="G118" s="199" t="s">
        <v>787</v>
      </c>
      <c r="H118" s="69"/>
      <c r="I118" s="75"/>
    </row>
    <row r="119" spans="1:9">
      <c r="A119" s="75"/>
      <c r="B119" s="193" t="s">
        <v>6</v>
      </c>
      <c r="C119" s="74" t="s">
        <v>30</v>
      </c>
      <c r="D119" s="74"/>
      <c r="E119" s="74"/>
      <c r="F119" s="74"/>
      <c r="G119" s="75"/>
      <c r="H119" s="69"/>
      <c r="I119" s="75"/>
    </row>
    <row r="120" spans="1:9">
      <c r="A120" s="75"/>
      <c r="B120" s="196" t="s">
        <v>8</v>
      </c>
      <c r="C120" s="74">
        <v>100</v>
      </c>
      <c r="D120" s="74">
        <v>200</v>
      </c>
      <c r="E120" s="74">
        <v>300</v>
      </c>
      <c r="F120" s="74" t="s">
        <v>31</v>
      </c>
      <c r="G120" s="75"/>
      <c r="H120" s="69"/>
      <c r="I120" s="75"/>
    </row>
    <row r="121" spans="1:9">
      <c r="A121" s="75">
        <v>6</v>
      </c>
      <c r="B121" s="200" t="s">
        <v>32</v>
      </c>
      <c r="C121" s="199"/>
      <c r="D121" s="199" t="s">
        <v>680</v>
      </c>
      <c r="E121" s="199" t="s">
        <v>678</v>
      </c>
      <c r="F121" s="199" t="s">
        <v>1096</v>
      </c>
      <c r="G121" s="75"/>
      <c r="H121" s="69"/>
      <c r="I121" s="75"/>
    </row>
    <row r="122" spans="1:9">
      <c r="A122" s="75"/>
      <c r="B122" s="193" t="s">
        <v>6</v>
      </c>
      <c r="C122" s="74" t="s">
        <v>35</v>
      </c>
      <c r="D122" s="74"/>
      <c r="E122" s="74"/>
      <c r="F122" s="74"/>
      <c r="G122" s="75"/>
      <c r="H122" s="69"/>
      <c r="I122" s="75"/>
    </row>
    <row r="123" spans="1:9">
      <c r="A123" s="75"/>
      <c r="B123" s="196" t="s">
        <v>8</v>
      </c>
      <c r="C123" s="74">
        <v>100</v>
      </c>
      <c r="D123" s="74">
        <v>200</v>
      </c>
      <c r="E123" s="74">
        <v>300</v>
      </c>
      <c r="F123" s="74" t="s">
        <v>31</v>
      </c>
      <c r="G123" s="75"/>
      <c r="H123" s="69"/>
      <c r="I123" s="75"/>
    </row>
    <row r="124" spans="1:9">
      <c r="A124" s="75">
        <v>7</v>
      </c>
      <c r="B124" s="200" t="s">
        <v>68</v>
      </c>
      <c r="C124" s="199"/>
      <c r="D124" s="199"/>
      <c r="E124" s="199"/>
      <c r="F124" s="199" t="s">
        <v>680</v>
      </c>
      <c r="G124" s="75"/>
      <c r="H124" s="69"/>
      <c r="I124" s="75"/>
    </row>
    <row r="125" spans="1:9">
      <c r="A125" s="75">
        <v>8</v>
      </c>
      <c r="B125" s="200" t="s">
        <v>141</v>
      </c>
      <c r="C125" s="199"/>
      <c r="D125" s="199"/>
      <c r="E125" s="199" t="s">
        <v>678</v>
      </c>
      <c r="F125" s="199"/>
      <c r="G125" s="75"/>
      <c r="H125" s="69"/>
      <c r="I125" s="75"/>
    </row>
    <row r="126" spans="1:9">
      <c r="A126" s="75">
        <v>9</v>
      </c>
      <c r="B126" s="200" t="s">
        <v>134</v>
      </c>
      <c r="C126" s="199"/>
      <c r="D126" s="199" t="s">
        <v>764</v>
      </c>
      <c r="E126" s="199" t="s">
        <v>1131</v>
      </c>
      <c r="F126" s="199" t="s">
        <v>884</v>
      </c>
      <c r="G126" s="75"/>
      <c r="H126" s="69"/>
      <c r="I126" s="75"/>
    </row>
    <row r="127" spans="1:9">
      <c r="A127" s="75"/>
      <c r="B127" s="95" t="s">
        <v>6</v>
      </c>
      <c r="C127" s="214" t="s">
        <v>37</v>
      </c>
      <c r="D127" s="216"/>
      <c r="E127" s="215"/>
      <c r="F127" s="216" t="s">
        <v>7</v>
      </c>
      <c r="G127" s="216"/>
      <c r="H127" s="215"/>
      <c r="I127" s="75"/>
    </row>
    <row r="128" spans="1:9">
      <c r="A128" s="75"/>
      <c r="B128" s="95"/>
      <c r="C128" s="217"/>
      <c r="D128" s="219"/>
      <c r="E128" s="218"/>
      <c r="F128" s="219"/>
      <c r="G128" s="219"/>
      <c r="H128" s="218"/>
      <c r="I128" s="75"/>
    </row>
    <row r="129" spans="1:9">
      <c r="A129" s="75"/>
      <c r="B129" s="96" t="s">
        <v>8</v>
      </c>
      <c r="C129" s="97" t="s">
        <v>9</v>
      </c>
      <c r="D129" s="97" t="s">
        <v>10</v>
      </c>
      <c r="E129" s="97" t="s">
        <v>11</v>
      </c>
      <c r="F129" s="221" t="s">
        <v>9</v>
      </c>
      <c r="G129" s="221" t="s">
        <v>10</v>
      </c>
      <c r="H129" s="221" t="s">
        <v>11</v>
      </c>
      <c r="I129" s="75"/>
    </row>
    <row r="130" spans="1:9">
      <c r="A130" s="75">
        <v>10</v>
      </c>
      <c r="B130" s="197" t="s">
        <v>111</v>
      </c>
      <c r="C130" s="97"/>
      <c r="D130" s="87"/>
      <c r="E130" s="97"/>
      <c r="F130" s="87" t="s">
        <v>887</v>
      </c>
      <c r="G130" s="87"/>
      <c r="H130" s="87"/>
      <c r="I130" s="75"/>
    </row>
    <row r="131" spans="1:9">
      <c r="A131" s="75">
        <v>11</v>
      </c>
      <c r="B131" s="197" t="s">
        <v>70</v>
      </c>
      <c r="C131" s="97"/>
      <c r="D131" s="87"/>
      <c r="E131" s="97"/>
      <c r="F131" s="87"/>
      <c r="G131" s="87" t="s">
        <v>1636</v>
      </c>
      <c r="H131" s="87"/>
      <c r="I131" s="75"/>
    </row>
    <row r="132" spans="1:9">
      <c r="A132" s="75">
        <v>12</v>
      </c>
      <c r="B132" s="197" t="s">
        <v>118</v>
      </c>
      <c r="C132" s="97"/>
      <c r="D132" s="87"/>
      <c r="E132" s="97"/>
      <c r="F132" s="87" t="s">
        <v>1637</v>
      </c>
      <c r="G132" s="87"/>
      <c r="H132" s="87"/>
      <c r="I132" s="75"/>
    </row>
    <row r="133" spans="1:9">
      <c r="A133" s="75">
        <v>13</v>
      </c>
      <c r="B133" s="197" t="s">
        <v>39</v>
      </c>
      <c r="C133" s="97"/>
      <c r="D133" s="87"/>
      <c r="E133" s="97"/>
      <c r="F133" s="87" t="s">
        <v>995</v>
      </c>
      <c r="G133" s="87"/>
      <c r="H133" s="87"/>
      <c r="I133" s="75"/>
    </row>
    <row r="134" spans="1:9">
      <c r="A134" s="75">
        <v>14</v>
      </c>
      <c r="B134" s="197" t="s">
        <v>91</v>
      </c>
      <c r="C134" s="97"/>
      <c r="D134" s="87"/>
      <c r="E134" s="97"/>
      <c r="F134" s="87" t="s">
        <v>1638</v>
      </c>
      <c r="G134" s="87"/>
      <c r="H134" s="87"/>
      <c r="I134" s="75"/>
    </row>
    <row r="135" spans="1:9">
      <c r="A135" s="75">
        <v>15</v>
      </c>
      <c r="B135" s="197" t="s">
        <v>80</v>
      </c>
      <c r="C135" s="97"/>
      <c r="D135" s="87"/>
      <c r="E135" s="97"/>
      <c r="F135" s="87" t="s">
        <v>947</v>
      </c>
      <c r="G135" s="87"/>
      <c r="H135" s="87"/>
      <c r="I135" s="75"/>
    </row>
    <row r="136" spans="1:9">
      <c r="A136" s="75">
        <v>16</v>
      </c>
      <c r="B136" s="197" t="s">
        <v>97</v>
      </c>
      <c r="C136" s="97"/>
      <c r="D136" s="87"/>
      <c r="E136" s="97"/>
      <c r="F136" s="87" t="s">
        <v>1461</v>
      </c>
      <c r="G136" s="87"/>
      <c r="H136" s="87"/>
      <c r="I136" s="75"/>
    </row>
    <row r="137" spans="1:9">
      <c r="A137" s="75">
        <v>17</v>
      </c>
      <c r="B137" s="197" t="s">
        <v>81</v>
      </c>
      <c r="C137" s="97"/>
      <c r="D137" s="87"/>
      <c r="E137" s="97"/>
      <c r="F137" s="87" t="s">
        <v>1639</v>
      </c>
      <c r="G137" s="87"/>
      <c r="H137" s="87"/>
      <c r="I137" s="75"/>
    </row>
    <row r="138" spans="1:9">
      <c r="A138" s="75">
        <v>18</v>
      </c>
      <c r="B138" s="197" t="s">
        <v>92</v>
      </c>
      <c r="C138" s="97"/>
      <c r="D138" s="87"/>
      <c r="E138" s="97"/>
      <c r="F138" s="87" t="s">
        <v>1640</v>
      </c>
      <c r="G138" s="87"/>
      <c r="H138" s="87"/>
      <c r="I138" s="75"/>
    </row>
    <row r="139" spans="1:9">
      <c r="A139" s="75">
        <v>19</v>
      </c>
      <c r="B139" s="197" t="s">
        <v>34</v>
      </c>
      <c r="C139" s="87" t="s">
        <v>787</v>
      </c>
      <c r="D139" s="87"/>
      <c r="E139" s="87" t="s">
        <v>787</v>
      </c>
      <c r="F139" s="87" t="s">
        <v>1641</v>
      </c>
      <c r="G139" s="87"/>
      <c r="H139" s="87"/>
      <c r="I139" s="75"/>
    </row>
    <row r="140" spans="1:9">
      <c r="A140" s="75">
        <v>20</v>
      </c>
      <c r="B140" s="197" t="s">
        <v>12</v>
      </c>
      <c r="C140" s="87" t="s">
        <v>1642</v>
      </c>
      <c r="D140" s="87" t="s">
        <v>1643</v>
      </c>
      <c r="E140" s="87" t="s">
        <v>787</v>
      </c>
      <c r="F140" s="87"/>
      <c r="G140" s="87" t="s">
        <v>1644</v>
      </c>
      <c r="H140" s="87"/>
      <c r="I140" s="75"/>
    </row>
    <row r="141" spans="1:9">
      <c r="A141" s="75">
        <v>21</v>
      </c>
      <c r="B141" s="197" t="s">
        <v>545</v>
      </c>
      <c r="C141" s="87" t="s">
        <v>1645</v>
      </c>
      <c r="D141" s="87"/>
      <c r="E141" s="87" t="s">
        <v>787</v>
      </c>
      <c r="F141" s="87" t="s">
        <v>1646</v>
      </c>
      <c r="G141" s="87"/>
      <c r="H141" s="87"/>
      <c r="I141" s="75"/>
    </row>
    <row r="142" spans="1:9">
      <c r="A142" s="75"/>
      <c r="B142" s="202" t="s">
        <v>40</v>
      </c>
      <c r="C142" s="198" t="s">
        <v>41</v>
      </c>
      <c r="D142" s="198"/>
      <c r="E142" s="198"/>
      <c r="F142" s="75"/>
      <c r="G142" s="75"/>
      <c r="H142" s="69"/>
      <c r="I142" s="75"/>
    </row>
    <row r="143" spans="1:9">
      <c r="A143" s="75"/>
      <c r="B143" s="202"/>
      <c r="C143" s="74" t="s">
        <v>42</v>
      </c>
      <c r="D143" s="74" t="s">
        <v>43</v>
      </c>
      <c r="E143" s="74" t="s">
        <v>44</v>
      </c>
      <c r="F143" s="75"/>
      <c r="G143" s="75"/>
      <c r="H143" s="69"/>
      <c r="I143" s="75"/>
    </row>
    <row r="144" spans="1:9">
      <c r="A144" s="75">
        <v>22</v>
      </c>
      <c r="B144" s="196" t="s">
        <v>191</v>
      </c>
      <c r="C144" s="203"/>
      <c r="D144" s="203"/>
      <c r="E144" s="203" t="s">
        <v>1647</v>
      </c>
      <c r="F144" s="75"/>
      <c r="G144" s="75"/>
      <c r="H144" s="69"/>
      <c r="I144" s="75"/>
    </row>
    <row r="145" spans="1:9">
      <c r="A145" s="75"/>
      <c r="B145" s="202" t="s">
        <v>40</v>
      </c>
      <c r="C145" s="198" t="s">
        <v>46</v>
      </c>
      <c r="D145" s="75"/>
      <c r="E145" s="75"/>
      <c r="F145" s="75"/>
      <c r="G145" s="75"/>
      <c r="H145" s="69"/>
      <c r="I145" s="75"/>
    </row>
    <row r="146" spans="1:9">
      <c r="A146" s="75"/>
      <c r="B146" s="202"/>
      <c r="C146" s="198" t="s">
        <v>47</v>
      </c>
      <c r="D146" s="75"/>
      <c r="E146" s="75"/>
      <c r="F146" s="75"/>
      <c r="G146" s="75"/>
      <c r="H146" s="69"/>
      <c r="I146" s="75"/>
    </row>
    <row r="147" spans="1:9">
      <c r="A147" s="75">
        <v>23</v>
      </c>
      <c r="B147" s="201" t="s">
        <v>72</v>
      </c>
      <c r="C147" s="203" t="s">
        <v>1648</v>
      </c>
      <c r="D147" s="75"/>
      <c r="E147" s="75"/>
      <c r="F147" s="75"/>
      <c r="G147" s="75"/>
      <c r="H147" s="69"/>
      <c r="I147" s="75"/>
    </row>
    <row r="148" spans="1:9">
      <c r="A148" s="75">
        <v>24</v>
      </c>
      <c r="B148" s="201" t="s">
        <v>258</v>
      </c>
      <c r="C148" s="203" t="s">
        <v>1649</v>
      </c>
      <c r="D148" s="75"/>
      <c r="E148" s="75"/>
      <c r="F148" s="75"/>
      <c r="G148" s="75"/>
      <c r="H148" s="69"/>
      <c r="I148" s="75"/>
    </row>
    <row r="149" spans="1:9">
      <c r="A149" s="75">
        <v>25</v>
      </c>
      <c r="B149" s="201" t="s">
        <v>73</v>
      </c>
      <c r="C149" s="203" t="s">
        <v>1650</v>
      </c>
      <c r="D149" s="75"/>
      <c r="E149" s="75"/>
      <c r="F149" s="75"/>
      <c r="G149" s="75"/>
      <c r="H149" s="69"/>
      <c r="I149" s="75"/>
    </row>
    <row r="150" spans="1:9">
      <c r="A150" s="75">
        <v>26</v>
      </c>
      <c r="B150" s="201" t="s">
        <v>48</v>
      </c>
      <c r="C150" s="203" t="s">
        <v>1651</v>
      </c>
      <c r="D150" s="75"/>
      <c r="E150" s="75"/>
      <c r="F150" s="75"/>
      <c r="G150" s="75"/>
      <c r="H150" s="69"/>
      <c r="I150" s="75"/>
    </row>
    <row r="151" spans="1:9">
      <c r="A151" s="75">
        <v>27</v>
      </c>
      <c r="B151" s="201" t="s">
        <v>259</v>
      </c>
      <c r="C151" s="203" t="s">
        <v>1652</v>
      </c>
      <c r="D151" s="75"/>
      <c r="E151" s="75"/>
      <c r="F151" s="75"/>
      <c r="G151" s="75"/>
      <c r="H151" s="69"/>
      <c r="I151" s="75"/>
    </row>
    <row r="152" spans="1:9">
      <c r="A152" s="75"/>
      <c r="B152" s="202" t="s">
        <v>40</v>
      </c>
      <c r="C152" s="88" t="s">
        <v>269</v>
      </c>
      <c r="D152" s="75"/>
      <c r="E152" s="75"/>
      <c r="F152" s="75"/>
      <c r="G152" s="75"/>
      <c r="H152" s="69"/>
      <c r="I152" s="75"/>
    </row>
    <row r="153" spans="1:9">
      <c r="A153" s="75"/>
      <c r="B153" s="202"/>
      <c r="C153" s="88"/>
      <c r="D153" s="75"/>
      <c r="E153" s="75"/>
      <c r="F153" s="75"/>
      <c r="G153" s="75"/>
      <c r="H153" s="69"/>
      <c r="I153" s="75"/>
    </row>
    <row r="154" spans="1:9">
      <c r="A154" s="75">
        <v>28</v>
      </c>
      <c r="B154" s="201" t="s">
        <v>270</v>
      </c>
      <c r="C154" s="222">
        <v>2</v>
      </c>
      <c r="D154" s="75"/>
      <c r="E154" s="75"/>
      <c r="F154" s="75"/>
      <c r="G154" s="75"/>
      <c r="H154" s="69"/>
      <c r="I154" s="75"/>
    </row>
    <row r="155" spans="1:9">
      <c r="A155" s="75"/>
      <c r="B155" s="193" t="s">
        <v>6</v>
      </c>
      <c r="C155" s="198" t="s">
        <v>49</v>
      </c>
      <c r="D155" s="198"/>
      <c r="E155" s="198"/>
      <c r="F155" s="75"/>
      <c r="G155" s="75"/>
      <c r="H155" s="69"/>
      <c r="I155" s="75"/>
    </row>
    <row r="156" spans="1:9">
      <c r="A156" s="75"/>
      <c r="B156" s="196" t="s">
        <v>50</v>
      </c>
      <c r="C156" s="198">
        <v>100</v>
      </c>
      <c r="D156" s="198">
        <v>200</v>
      </c>
      <c r="E156" s="198" t="s">
        <v>51</v>
      </c>
      <c r="F156" s="75"/>
      <c r="G156" s="75"/>
      <c r="H156" s="69"/>
      <c r="I156" s="75"/>
    </row>
    <row r="157" spans="1:9">
      <c r="A157" s="75">
        <v>29</v>
      </c>
      <c r="B157" s="200" t="s">
        <v>271</v>
      </c>
      <c r="C157" s="199" t="s">
        <v>1633</v>
      </c>
      <c r="D157" s="199"/>
      <c r="E157" s="198"/>
      <c r="F157" s="75"/>
      <c r="G157" s="75"/>
      <c r="H157" s="69"/>
      <c r="I157" s="75"/>
    </row>
    <row r="158" spans="1:9">
      <c r="A158" s="75">
        <v>30</v>
      </c>
      <c r="B158" s="200" t="s">
        <v>52</v>
      </c>
      <c r="C158" s="199"/>
      <c r="D158" s="199" t="s">
        <v>862</v>
      </c>
      <c r="E158" s="198"/>
      <c r="F158" s="75"/>
      <c r="G158" s="75"/>
      <c r="H158" s="69"/>
      <c r="I158" s="75"/>
    </row>
    <row r="159" spans="1:9">
      <c r="A159" s="75">
        <v>31</v>
      </c>
      <c r="B159" s="200" t="s">
        <v>53</v>
      </c>
      <c r="C159" s="199" t="s">
        <v>682</v>
      </c>
      <c r="D159" s="199" t="s">
        <v>1131</v>
      </c>
      <c r="E159" s="199" t="s">
        <v>787</v>
      </c>
      <c r="F159" s="75"/>
      <c r="G159" s="75"/>
      <c r="H159" s="69"/>
      <c r="I159" s="75"/>
    </row>
    <row r="160" spans="1:9">
      <c r="A160" s="75">
        <v>32</v>
      </c>
      <c r="B160" s="200" t="s">
        <v>55</v>
      </c>
      <c r="C160" s="199"/>
      <c r="D160" s="199" t="s">
        <v>678</v>
      </c>
      <c r="E160" s="199" t="s">
        <v>787</v>
      </c>
      <c r="F160" s="75"/>
      <c r="G160" s="75"/>
      <c r="H160" s="69"/>
      <c r="I160" s="75"/>
    </row>
    <row r="161" ht="15" customHeight="1" spans="1:9">
      <c r="A161" s="75">
        <v>33</v>
      </c>
      <c r="B161" s="200" t="s">
        <v>1653</v>
      </c>
      <c r="C161" s="199"/>
      <c r="D161" s="199" t="s">
        <v>680</v>
      </c>
      <c r="E161" s="199" t="s">
        <v>787</v>
      </c>
      <c r="F161" s="75"/>
      <c r="G161" s="75"/>
      <c r="H161" s="69"/>
      <c r="I161" s="75"/>
    </row>
    <row r="162" ht="46.8" spans="1:9">
      <c r="A162" s="71" t="s">
        <v>1654</v>
      </c>
      <c r="B162" s="220"/>
      <c r="C162" s="71"/>
      <c r="D162" s="71"/>
      <c r="E162" s="71"/>
      <c r="F162" s="71"/>
      <c r="G162" s="71"/>
      <c r="H162" s="70" t="s">
        <v>1655</v>
      </c>
      <c r="I162" s="71" t="s">
        <v>4</v>
      </c>
    </row>
    <row r="163" ht="16.5" customHeight="1" spans="1:9">
      <c r="A163" s="72" t="s">
        <v>5</v>
      </c>
      <c r="B163" s="193" t="s">
        <v>6</v>
      </c>
      <c r="C163" s="74" t="s">
        <v>24</v>
      </c>
      <c r="D163" s="74"/>
      <c r="E163" s="74"/>
      <c r="F163" s="74"/>
      <c r="G163" s="74"/>
      <c r="H163" s="69"/>
      <c r="I163" s="75"/>
    </row>
    <row r="164" spans="1:9">
      <c r="A164" s="75"/>
      <c r="B164" s="196" t="s">
        <v>16</v>
      </c>
      <c r="C164" s="74" t="s">
        <v>17</v>
      </c>
      <c r="D164" s="74" t="s">
        <v>18</v>
      </c>
      <c r="E164" s="74" t="s">
        <v>19</v>
      </c>
      <c r="F164" s="74" t="s">
        <v>20</v>
      </c>
      <c r="G164" s="74" t="s">
        <v>21</v>
      </c>
      <c r="H164" s="69"/>
      <c r="I164" s="75"/>
    </row>
    <row r="165" spans="1:9">
      <c r="A165" s="75">
        <v>1</v>
      </c>
      <c r="B165" s="208" t="s">
        <v>124</v>
      </c>
      <c r="C165" s="199"/>
      <c r="D165" s="203">
        <v>3</v>
      </c>
      <c r="E165" s="199"/>
      <c r="F165" s="199"/>
      <c r="G165" s="199"/>
      <c r="H165" s="69"/>
      <c r="I165" s="75"/>
    </row>
    <row r="166" spans="1:9">
      <c r="A166" s="75"/>
      <c r="B166" s="193" t="s">
        <v>6</v>
      </c>
      <c r="C166" s="74" t="s">
        <v>24</v>
      </c>
      <c r="D166" s="74"/>
      <c r="E166" s="74"/>
      <c r="F166" s="74"/>
      <c r="G166" s="75"/>
      <c r="H166" s="69"/>
      <c r="I166" s="75"/>
    </row>
    <row r="167" spans="1:9">
      <c r="A167" s="75"/>
      <c r="B167" s="196" t="s">
        <v>8</v>
      </c>
      <c r="C167" s="74" t="s">
        <v>17</v>
      </c>
      <c r="D167" s="74" t="s">
        <v>18</v>
      </c>
      <c r="E167" s="74" t="s">
        <v>19</v>
      </c>
      <c r="F167" s="74" t="s">
        <v>20</v>
      </c>
      <c r="G167" s="74" t="s">
        <v>21</v>
      </c>
      <c r="H167" s="69"/>
      <c r="I167" s="75"/>
    </row>
    <row r="168" spans="1:9">
      <c r="A168" s="75">
        <v>2</v>
      </c>
      <c r="B168" s="200" t="s">
        <v>1656</v>
      </c>
      <c r="C168" s="203">
        <v>3</v>
      </c>
      <c r="D168" s="199"/>
      <c r="E168" s="203"/>
      <c r="F168" s="199"/>
      <c r="G168" s="75"/>
      <c r="H168" s="69"/>
      <c r="I168" s="75"/>
    </row>
    <row r="169" spans="1:9">
      <c r="A169" s="75"/>
      <c r="B169" s="95" t="s">
        <v>6</v>
      </c>
      <c r="C169" s="80" t="s">
        <v>7</v>
      </c>
      <c r="D169" s="80"/>
      <c r="E169" s="80"/>
      <c r="F169" s="75"/>
      <c r="G169" s="75"/>
      <c r="H169" s="69"/>
      <c r="I169" s="75"/>
    </row>
    <row r="170" spans="1:9">
      <c r="A170" s="75"/>
      <c r="B170" s="95"/>
      <c r="C170" s="80"/>
      <c r="D170" s="80"/>
      <c r="E170" s="80"/>
      <c r="F170" s="75"/>
      <c r="G170" s="75"/>
      <c r="H170" s="69"/>
      <c r="I170" s="75"/>
    </row>
    <row r="171" spans="1:9">
      <c r="A171" s="75"/>
      <c r="B171" s="96" t="s">
        <v>8</v>
      </c>
      <c r="C171" s="97" t="s">
        <v>9</v>
      </c>
      <c r="D171" s="97" t="s">
        <v>10</v>
      </c>
      <c r="E171" s="97" t="s">
        <v>11</v>
      </c>
      <c r="F171" s="75"/>
      <c r="G171" s="75"/>
      <c r="H171" s="69"/>
      <c r="I171" s="75"/>
    </row>
    <row r="172" spans="1:9">
      <c r="A172" s="75">
        <v>4</v>
      </c>
      <c r="B172" s="207" t="s">
        <v>96</v>
      </c>
      <c r="C172" s="87">
        <v>84</v>
      </c>
      <c r="D172" s="87"/>
      <c r="E172" s="87"/>
      <c r="F172" s="206"/>
      <c r="G172" s="206"/>
      <c r="H172" s="223"/>
      <c r="I172" s="206"/>
    </row>
    <row r="173" spans="1:9">
      <c r="A173" s="75">
        <v>5</v>
      </c>
      <c r="B173" s="207" t="s">
        <v>38</v>
      </c>
      <c r="C173" s="87">
        <v>38</v>
      </c>
      <c r="D173" s="87"/>
      <c r="E173" s="87"/>
      <c r="F173" s="206"/>
      <c r="G173" s="206"/>
      <c r="H173" s="223"/>
      <c r="I173" s="206"/>
    </row>
    <row r="174" spans="1:9">
      <c r="A174" s="75">
        <v>6</v>
      </c>
      <c r="B174" s="207" t="s">
        <v>111</v>
      </c>
      <c r="C174" s="87">
        <v>32</v>
      </c>
      <c r="D174" s="87"/>
      <c r="E174" s="87"/>
      <c r="F174" s="206"/>
      <c r="G174" s="206"/>
      <c r="H174" s="223"/>
      <c r="I174" s="206"/>
    </row>
    <row r="175" spans="1:9">
      <c r="A175" s="75">
        <v>7</v>
      </c>
      <c r="B175" s="207" t="s">
        <v>363</v>
      </c>
      <c r="C175" s="87">
        <v>26</v>
      </c>
      <c r="D175" s="87"/>
      <c r="E175" s="87"/>
      <c r="F175" s="206"/>
      <c r="G175" s="206"/>
      <c r="H175" s="223"/>
      <c r="I175" s="206"/>
    </row>
    <row r="176" spans="1:9">
      <c r="A176" s="75"/>
      <c r="B176" s="202" t="s">
        <v>40</v>
      </c>
      <c r="C176" s="224" t="s">
        <v>41</v>
      </c>
      <c r="D176" s="225"/>
      <c r="E176" s="226"/>
      <c r="F176" s="75"/>
      <c r="G176" s="75"/>
      <c r="H176" s="69"/>
      <c r="I176" s="75"/>
    </row>
    <row r="177" spans="1:9">
      <c r="A177" s="75"/>
      <c r="B177" s="202"/>
      <c r="C177" s="74" t="s">
        <v>42</v>
      </c>
      <c r="D177" s="74" t="s">
        <v>43</v>
      </c>
      <c r="E177" s="74" t="s">
        <v>44</v>
      </c>
      <c r="F177" s="75"/>
      <c r="G177" s="75"/>
      <c r="H177" s="69"/>
      <c r="I177" s="75"/>
    </row>
    <row r="178" spans="1:9">
      <c r="A178" s="75">
        <v>8</v>
      </c>
      <c r="B178" s="196" t="s">
        <v>334</v>
      </c>
      <c r="C178" s="203"/>
      <c r="D178" s="203"/>
      <c r="E178" s="203">
        <v>31</v>
      </c>
      <c r="F178" s="75"/>
      <c r="G178" s="75"/>
      <c r="H178" s="69"/>
      <c r="I178" s="75"/>
    </row>
    <row r="179" spans="1:9">
      <c r="A179" s="75"/>
      <c r="B179" s="202" t="s">
        <v>40</v>
      </c>
      <c r="C179" s="198" t="s">
        <v>46</v>
      </c>
      <c r="D179" s="75"/>
      <c r="E179" s="75"/>
      <c r="F179" s="75"/>
      <c r="G179" s="75"/>
      <c r="H179" s="69"/>
      <c r="I179" s="75"/>
    </row>
    <row r="180" spans="1:9">
      <c r="A180" s="75"/>
      <c r="B180" s="202"/>
      <c r="C180" s="198" t="s">
        <v>47</v>
      </c>
      <c r="D180" s="75"/>
      <c r="E180" s="75"/>
      <c r="F180" s="75"/>
      <c r="G180" s="75"/>
      <c r="H180" s="69"/>
      <c r="I180" s="75"/>
    </row>
    <row r="181" spans="1:9">
      <c r="A181" s="75">
        <v>9</v>
      </c>
      <c r="B181" s="201" t="s">
        <v>206</v>
      </c>
      <c r="C181" s="203">
        <v>39</v>
      </c>
      <c r="D181" s="75"/>
      <c r="E181" s="75"/>
      <c r="F181" s="75"/>
      <c r="G181" s="75"/>
      <c r="H181" s="69"/>
      <c r="I181" s="75"/>
    </row>
    <row r="182" ht="46.8" spans="1:9">
      <c r="A182" s="71" t="s">
        <v>1657</v>
      </c>
      <c r="B182" s="220"/>
      <c r="C182" s="71"/>
      <c r="D182" s="71"/>
      <c r="E182" s="71"/>
      <c r="F182" s="71"/>
      <c r="G182" s="71"/>
      <c r="H182" s="70" t="s">
        <v>1658</v>
      </c>
      <c r="I182" s="71" t="s">
        <v>4</v>
      </c>
    </row>
    <row r="183" ht="31.2" spans="1:9">
      <c r="A183" s="72" t="s">
        <v>5</v>
      </c>
      <c r="B183" s="193" t="s">
        <v>6</v>
      </c>
      <c r="C183" s="89" t="s">
        <v>24</v>
      </c>
      <c r="D183" s="90"/>
      <c r="E183" s="90"/>
      <c r="F183" s="90"/>
      <c r="G183" s="91"/>
      <c r="H183" s="69"/>
      <c r="I183" s="75"/>
    </row>
    <row r="184" spans="1:9">
      <c r="A184" s="75"/>
      <c r="B184" s="196" t="s">
        <v>16</v>
      </c>
      <c r="C184" s="74" t="s">
        <v>17</v>
      </c>
      <c r="D184" s="74" t="s">
        <v>18</v>
      </c>
      <c r="E184" s="74" t="s">
        <v>19</v>
      </c>
      <c r="F184" s="74" t="s">
        <v>20</v>
      </c>
      <c r="G184" s="74" t="s">
        <v>21</v>
      </c>
      <c r="H184" s="69"/>
      <c r="I184" s="75"/>
    </row>
    <row r="185" spans="1:9">
      <c r="A185" s="75">
        <v>1</v>
      </c>
      <c r="B185" s="200" t="s">
        <v>1656</v>
      </c>
      <c r="C185" s="203">
        <v>8</v>
      </c>
      <c r="D185" s="203">
        <v>0</v>
      </c>
      <c r="E185" s="203">
        <v>0</v>
      </c>
      <c r="F185" s="203">
        <v>0</v>
      </c>
      <c r="G185" s="203">
        <v>0</v>
      </c>
      <c r="H185" s="69"/>
      <c r="I185" s="75"/>
    </row>
    <row r="186" spans="1:9">
      <c r="A186" s="75">
        <v>2</v>
      </c>
      <c r="B186" s="200" t="s">
        <v>90</v>
      </c>
      <c r="C186" s="203">
        <v>12</v>
      </c>
      <c r="D186" s="203"/>
      <c r="E186" s="203"/>
      <c r="F186" s="203"/>
      <c r="G186" s="203"/>
      <c r="H186" s="69"/>
      <c r="I186" s="75"/>
    </row>
    <row r="187" spans="1:9">
      <c r="A187" s="75"/>
      <c r="B187" s="95" t="s">
        <v>6</v>
      </c>
      <c r="C187" s="80" t="s">
        <v>7</v>
      </c>
      <c r="D187" s="80"/>
      <c r="E187" s="80"/>
      <c r="F187" s="203"/>
      <c r="G187" s="203"/>
      <c r="H187" s="69"/>
      <c r="I187" s="75"/>
    </row>
    <row r="188" spans="1:9">
      <c r="A188" s="75"/>
      <c r="B188" s="95"/>
      <c r="C188" s="80"/>
      <c r="D188" s="80"/>
      <c r="E188" s="80"/>
      <c r="F188" s="203"/>
      <c r="G188" s="203"/>
      <c r="H188" s="69"/>
      <c r="I188" s="75"/>
    </row>
    <row r="189" spans="1:9">
      <c r="A189" s="75"/>
      <c r="B189" s="96" t="s">
        <v>8</v>
      </c>
      <c r="C189" s="97" t="s">
        <v>9</v>
      </c>
      <c r="D189" s="97" t="s">
        <v>10</v>
      </c>
      <c r="E189" s="97" t="s">
        <v>11</v>
      </c>
      <c r="F189" s="203"/>
      <c r="G189" s="203"/>
      <c r="H189" s="69"/>
      <c r="I189" s="75"/>
    </row>
    <row r="190" spans="1:9">
      <c r="A190" s="75"/>
      <c r="B190" s="96" t="s">
        <v>128</v>
      </c>
      <c r="C190" s="87">
        <v>206</v>
      </c>
      <c r="D190" s="87"/>
      <c r="E190" s="87"/>
      <c r="F190" s="203"/>
      <c r="G190" s="203"/>
      <c r="H190" s="69"/>
      <c r="I190" s="75"/>
    </row>
    <row r="191" spans="1:9">
      <c r="A191" s="75"/>
      <c r="B191" s="96" t="s">
        <v>96</v>
      </c>
      <c r="C191" s="87">
        <v>170</v>
      </c>
      <c r="D191" s="87"/>
      <c r="E191" s="87"/>
      <c r="F191" s="203"/>
      <c r="G191" s="203"/>
      <c r="H191" s="69"/>
      <c r="I191" s="75"/>
    </row>
    <row r="192" spans="1:9">
      <c r="A192" s="75"/>
      <c r="B192" s="96" t="s">
        <v>38</v>
      </c>
      <c r="C192" s="87">
        <v>64</v>
      </c>
      <c r="D192" s="87"/>
      <c r="E192" s="87"/>
      <c r="F192" s="203"/>
      <c r="G192" s="203"/>
      <c r="H192" s="69"/>
      <c r="I192" s="75"/>
    </row>
    <row r="193" spans="1:9">
      <c r="A193" s="75"/>
      <c r="B193" s="202" t="s">
        <v>40</v>
      </c>
      <c r="C193" s="198" t="s">
        <v>46</v>
      </c>
      <c r="D193" s="75"/>
      <c r="E193" s="75"/>
      <c r="F193" s="75"/>
      <c r="G193" s="75"/>
      <c r="H193" s="69"/>
      <c r="I193" s="75"/>
    </row>
    <row r="194" spans="1:9">
      <c r="A194" s="75"/>
      <c r="B194" s="202"/>
      <c r="C194" s="198" t="s">
        <v>47</v>
      </c>
      <c r="D194" s="75"/>
      <c r="E194" s="75"/>
      <c r="F194" s="75"/>
      <c r="G194" s="75"/>
      <c r="H194" s="69"/>
      <c r="I194" s="75"/>
    </row>
    <row r="195" spans="1:9">
      <c r="A195" s="75">
        <v>6</v>
      </c>
      <c r="B195" s="201" t="s">
        <v>558</v>
      </c>
      <c r="C195" s="203">
        <v>122</v>
      </c>
      <c r="D195" s="75"/>
      <c r="E195" s="75"/>
      <c r="F195" s="75"/>
      <c r="G195" s="75"/>
      <c r="H195" s="69"/>
      <c r="I195" s="75"/>
    </row>
    <row r="196" spans="1:9">
      <c r="A196" s="75">
        <v>7</v>
      </c>
      <c r="B196" s="201" t="s">
        <v>241</v>
      </c>
      <c r="C196" s="203">
        <v>60</v>
      </c>
      <c r="D196" s="75"/>
      <c r="E196" s="75"/>
      <c r="F196" s="75"/>
      <c r="G196" s="75"/>
      <c r="H196" s="69"/>
      <c r="I196" s="75"/>
    </row>
    <row r="197" ht="46.8" spans="1:9">
      <c r="A197" s="227" t="s">
        <v>1659</v>
      </c>
      <c r="B197" s="228"/>
      <c r="C197" s="228"/>
      <c r="D197" s="228"/>
      <c r="E197" s="228"/>
      <c r="F197" s="228"/>
      <c r="G197" s="229"/>
      <c r="H197" s="70" t="s">
        <v>1660</v>
      </c>
      <c r="I197" s="71" t="s">
        <v>4</v>
      </c>
    </row>
    <row r="198" ht="31.2" spans="1:9">
      <c r="A198" s="72" t="s">
        <v>5</v>
      </c>
      <c r="B198" s="230" t="s">
        <v>6</v>
      </c>
      <c r="C198" s="214" t="s">
        <v>15</v>
      </c>
      <c r="D198" s="216"/>
      <c r="E198" s="215"/>
      <c r="F198" s="75"/>
      <c r="G198" s="75"/>
      <c r="H198" s="69"/>
      <c r="I198" s="75"/>
    </row>
    <row r="199" spans="1:9">
      <c r="A199" s="75"/>
      <c r="B199" s="231"/>
      <c r="C199" s="217"/>
      <c r="D199" s="219"/>
      <c r="E199" s="218"/>
      <c r="F199" s="75"/>
      <c r="G199" s="75"/>
      <c r="H199" s="69"/>
      <c r="I199" s="75"/>
    </row>
    <row r="200" spans="1:9">
      <c r="A200" s="75"/>
      <c r="B200" s="196" t="s">
        <v>16</v>
      </c>
      <c r="C200" s="74" t="s">
        <v>17</v>
      </c>
      <c r="D200" s="74" t="s">
        <v>18</v>
      </c>
      <c r="E200" s="74" t="s">
        <v>19</v>
      </c>
      <c r="F200" s="74" t="s">
        <v>20</v>
      </c>
      <c r="G200" s="74" t="s">
        <v>21</v>
      </c>
      <c r="H200" s="69"/>
      <c r="I200" s="75"/>
    </row>
    <row r="201" spans="1:9">
      <c r="A201" s="75">
        <v>1</v>
      </c>
      <c r="B201" s="232" t="s">
        <v>89</v>
      </c>
      <c r="C201" s="87"/>
      <c r="D201" s="87">
        <v>4</v>
      </c>
      <c r="E201" s="87"/>
      <c r="F201" s="206"/>
      <c r="G201" s="206"/>
      <c r="H201" s="69"/>
      <c r="I201" s="75"/>
    </row>
    <row r="202" spans="1:9">
      <c r="A202" s="75"/>
      <c r="B202" s="193" t="s">
        <v>6</v>
      </c>
      <c r="C202" s="74" t="s">
        <v>24</v>
      </c>
      <c r="D202" s="74"/>
      <c r="E202" s="74"/>
      <c r="F202" s="74"/>
      <c r="G202" s="74"/>
      <c r="H202" s="69"/>
      <c r="I202" s="75"/>
    </row>
    <row r="203" spans="1:9">
      <c r="A203" s="75"/>
      <c r="B203" s="196" t="s">
        <v>16</v>
      </c>
      <c r="C203" s="74" t="s">
        <v>17</v>
      </c>
      <c r="D203" s="74" t="s">
        <v>18</v>
      </c>
      <c r="E203" s="74" t="s">
        <v>19</v>
      </c>
      <c r="F203" s="74" t="s">
        <v>20</v>
      </c>
      <c r="G203" s="74" t="s">
        <v>21</v>
      </c>
      <c r="H203" s="69"/>
      <c r="I203" s="75"/>
    </row>
    <row r="204" spans="1:9">
      <c r="A204" s="75"/>
      <c r="B204" s="200" t="s">
        <v>1661</v>
      </c>
      <c r="C204" s="199"/>
      <c r="D204" s="203">
        <v>3</v>
      </c>
      <c r="E204" s="199"/>
      <c r="F204" s="199"/>
      <c r="G204" s="199"/>
      <c r="H204" s="69"/>
      <c r="I204" s="75"/>
    </row>
    <row r="205" spans="1:9">
      <c r="A205" s="75"/>
      <c r="B205" s="193" t="s">
        <v>6</v>
      </c>
      <c r="C205" s="74" t="s">
        <v>30</v>
      </c>
      <c r="D205" s="74"/>
      <c r="E205" s="74"/>
      <c r="F205" s="74"/>
      <c r="G205" s="199"/>
      <c r="H205" s="69"/>
      <c r="I205" s="75"/>
    </row>
    <row r="206" spans="1:9">
      <c r="A206" s="75"/>
      <c r="B206" s="196" t="s">
        <v>8</v>
      </c>
      <c r="C206" s="74">
        <v>100</v>
      </c>
      <c r="D206" s="74">
        <v>200</v>
      </c>
      <c r="E206" s="74">
        <v>300</v>
      </c>
      <c r="F206" s="74" t="s">
        <v>31</v>
      </c>
      <c r="G206" s="199"/>
      <c r="H206" s="69"/>
      <c r="I206" s="75"/>
    </row>
    <row r="207" spans="1:9">
      <c r="A207" s="75"/>
      <c r="B207" s="200" t="s">
        <v>32</v>
      </c>
      <c r="C207" s="199"/>
      <c r="D207" s="199"/>
      <c r="E207" s="199"/>
      <c r="F207" s="199" t="s">
        <v>680</v>
      </c>
      <c r="G207" s="199"/>
      <c r="H207" s="69"/>
      <c r="I207" s="75"/>
    </row>
    <row r="208" spans="1:9">
      <c r="A208" s="75"/>
      <c r="B208" s="95" t="s">
        <v>6</v>
      </c>
      <c r="C208" s="80" t="s">
        <v>7</v>
      </c>
      <c r="D208" s="80"/>
      <c r="E208" s="80"/>
      <c r="F208" s="75"/>
      <c r="G208" s="199"/>
      <c r="H208" s="69"/>
      <c r="I208" s="75"/>
    </row>
    <row r="209" spans="1:9">
      <c r="A209" s="75"/>
      <c r="B209" s="95"/>
      <c r="C209" s="80"/>
      <c r="D209" s="80"/>
      <c r="E209" s="80"/>
      <c r="F209" s="75"/>
      <c r="G209" s="199"/>
      <c r="H209" s="69"/>
      <c r="I209" s="75"/>
    </row>
    <row r="210" spans="1:9">
      <c r="A210" s="75"/>
      <c r="B210" s="96" t="s">
        <v>8</v>
      </c>
      <c r="C210" s="97" t="s">
        <v>9</v>
      </c>
      <c r="D210" s="97" t="s">
        <v>10</v>
      </c>
      <c r="E210" s="97" t="s">
        <v>11</v>
      </c>
      <c r="F210" s="75"/>
      <c r="G210" s="199"/>
      <c r="H210" s="69"/>
      <c r="I210" s="75"/>
    </row>
    <row r="211" spans="1:9">
      <c r="A211" s="75"/>
      <c r="B211" s="233" t="s">
        <v>91</v>
      </c>
      <c r="C211" s="234">
        <v>65</v>
      </c>
      <c r="D211" s="87"/>
      <c r="E211" s="87"/>
      <c r="F211" s="206"/>
      <c r="G211" s="203"/>
      <c r="H211" s="223"/>
      <c r="I211" s="75"/>
    </row>
    <row r="212" spans="1:9">
      <c r="A212" s="75"/>
      <c r="B212" s="233" t="s">
        <v>178</v>
      </c>
      <c r="C212" s="234">
        <v>50</v>
      </c>
      <c r="D212" s="87"/>
      <c r="E212" s="87"/>
      <c r="F212" s="206"/>
      <c r="G212" s="203"/>
      <c r="H212" s="223"/>
      <c r="I212" s="75"/>
    </row>
    <row r="213" spans="1:9">
      <c r="A213" s="75"/>
      <c r="B213" s="233" t="s">
        <v>96</v>
      </c>
      <c r="C213" s="203">
        <v>99</v>
      </c>
      <c r="D213" s="203"/>
      <c r="E213" s="203"/>
      <c r="F213" s="203"/>
      <c r="G213" s="203"/>
      <c r="H213" s="223"/>
      <c r="I213" s="75"/>
    </row>
    <row r="214" spans="1:9">
      <c r="A214" s="75"/>
      <c r="B214" s="233" t="s">
        <v>363</v>
      </c>
      <c r="C214" s="234">
        <v>22</v>
      </c>
      <c r="D214" s="203"/>
      <c r="E214" s="203"/>
      <c r="F214" s="203"/>
      <c r="G214" s="203"/>
      <c r="H214" s="223"/>
      <c r="I214" s="75"/>
    </row>
    <row r="215" spans="1:9">
      <c r="A215" s="75"/>
      <c r="B215" s="202" t="s">
        <v>40</v>
      </c>
      <c r="C215" s="198" t="s">
        <v>41</v>
      </c>
      <c r="D215" s="198"/>
      <c r="E215" s="198"/>
      <c r="F215" s="75"/>
      <c r="G215" s="75"/>
      <c r="H215" s="69"/>
      <c r="I215" s="75"/>
    </row>
    <row r="216" spans="1:9">
      <c r="A216" s="75"/>
      <c r="B216" s="202"/>
      <c r="C216" s="74" t="s">
        <v>42</v>
      </c>
      <c r="D216" s="74" t="s">
        <v>43</v>
      </c>
      <c r="E216" s="74" t="s">
        <v>44</v>
      </c>
      <c r="F216" s="75"/>
      <c r="G216" s="75"/>
      <c r="H216" s="69"/>
      <c r="I216" s="75"/>
    </row>
    <row r="217" spans="1:9">
      <c r="A217" s="75">
        <v>3</v>
      </c>
      <c r="B217" s="233" t="s">
        <v>220</v>
      </c>
      <c r="D217" s="203" t="s">
        <v>787</v>
      </c>
      <c r="E217" s="203">
        <v>49</v>
      </c>
      <c r="F217" s="75"/>
      <c r="G217" s="75"/>
      <c r="H217" s="69"/>
      <c r="I217" s="75"/>
    </row>
    <row r="218" spans="1:9">
      <c r="A218" s="75"/>
      <c r="B218" s="202" t="s">
        <v>40</v>
      </c>
      <c r="C218" s="198" t="s">
        <v>46</v>
      </c>
      <c r="D218" s="75"/>
      <c r="E218" s="75"/>
      <c r="F218" s="75"/>
      <c r="G218" s="75"/>
      <c r="H218" s="69"/>
      <c r="I218" s="75"/>
    </row>
    <row r="219" spans="1:9">
      <c r="A219" s="75"/>
      <c r="B219" s="202"/>
      <c r="C219" s="198" t="s">
        <v>47</v>
      </c>
      <c r="D219" s="75"/>
      <c r="E219" s="75"/>
      <c r="F219" s="75"/>
      <c r="G219" s="75"/>
      <c r="H219" s="69"/>
      <c r="I219" s="75"/>
    </row>
    <row r="220" spans="1:9">
      <c r="A220" s="75"/>
      <c r="B220" s="233" t="s">
        <v>1381</v>
      </c>
      <c r="C220" s="234">
        <v>12</v>
      </c>
      <c r="D220" s="206"/>
      <c r="E220" s="206"/>
      <c r="F220" s="206"/>
      <c r="G220" s="206"/>
      <c r="H220" s="223"/>
      <c r="I220" s="206"/>
    </row>
    <row r="221" spans="1:9">
      <c r="A221" s="75"/>
      <c r="B221" s="233" t="s">
        <v>1489</v>
      </c>
      <c r="C221" s="234">
        <v>14</v>
      </c>
      <c r="D221" s="206"/>
      <c r="E221" s="206"/>
      <c r="F221" s="206"/>
      <c r="G221" s="206"/>
      <c r="H221" s="223"/>
      <c r="I221" s="206"/>
    </row>
    <row r="222" spans="1:9">
      <c r="A222" s="75"/>
      <c r="B222" s="233" t="s">
        <v>206</v>
      </c>
      <c r="C222" s="235">
        <v>33</v>
      </c>
      <c r="D222" s="206"/>
      <c r="E222" s="206"/>
      <c r="F222" s="206"/>
      <c r="G222" s="206"/>
      <c r="H222" s="223"/>
      <c r="I222" s="206"/>
    </row>
    <row r="223" spans="1:9">
      <c r="A223" s="75"/>
      <c r="B223" s="236" t="s">
        <v>40</v>
      </c>
      <c r="C223" s="198" t="s">
        <v>287</v>
      </c>
      <c r="D223" s="198"/>
      <c r="E223" s="198"/>
      <c r="F223" s="75"/>
      <c r="G223" s="75"/>
      <c r="H223" s="69"/>
      <c r="I223" s="75"/>
    </row>
    <row r="224" spans="1:9">
      <c r="A224" s="75"/>
      <c r="B224" s="237"/>
      <c r="C224" s="74" t="s">
        <v>288</v>
      </c>
      <c r="D224" s="74" t="s">
        <v>268</v>
      </c>
      <c r="E224" s="74" t="s">
        <v>289</v>
      </c>
      <c r="F224" s="75"/>
      <c r="G224" s="75"/>
      <c r="H224" s="69"/>
      <c r="I224" s="75"/>
    </row>
    <row r="225" spans="1:9">
      <c r="A225" s="75">
        <v>13</v>
      </c>
      <c r="B225" s="201" t="s">
        <v>288</v>
      </c>
      <c r="C225" s="203">
        <v>102</v>
      </c>
      <c r="D225" s="203"/>
      <c r="E225" s="203"/>
      <c r="F225" s="75"/>
      <c r="G225" s="75"/>
      <c r="H225" s="69"/>
      <c r="I225" s="75"/>
    </row>
    <row r="226" ht="46.8" spans="1:9">
      <c r="A226" s="71" t="s">
        <v>1662</v>
      </c>
      <c r="B226" s="220"/>
      <c r="C226" s="71"/>
      <c r="D226" s="71"/>
      <c r="E226" s="71"/>
      <c r="F226" s="71"/>
      <c r="G226" s="71"/>
      <c r="H226" s="70" t="s">
        <v>1663</v>
      </c>
      <c r="I226" s="71" t="s">
        <v>4</v>
      </c>
    </row>
    <row r="227" ht="31.2" spans="1:9">
      <c r="A227" s="72" t="s">
        <v>5</v>
      </c>
      <c r="B227" s="193" t="s">
        <v>6</v>
      </c>
      <c r="C227" s="89" t="s">
        <v>15</v>
      </c>
      <c r="D227" s="90"/>
      <c r="E227" s="90"/>
      <c r="F227" s="90"/>
      <c r="G227" s="91"/>
      <c r="H227" s="69"/>
      <c r="I227" s="75"/>
    </row>
    <row r="228" spans="1:9">
      <c r="A228" s="75"/>
      <c r="B228" s="196" t="s">
        <v>16</v>
      </c>
      <c r="C228" s="74" t="s">
        <v>17</v>
      </c>
      <c r="D228" s="74" t="s">
        <v>18</v>
      </c>
      <c r="E228" s="74" t="s">
        <v>19</v>
      </c>
      <c r="F228" s="74" t="s">
        <v>20</v>
      </c>
      <c r="G228" s="74" t="s">
        <v>21</v>
      </c>
      <c r="H228" s="69"/>
      <c r="I228" s="75"/>
    </row>
    <row r="229" spans="1:9">
      <c r="A229" s="75">
        <v>1</v>
      </c>
      <c r="B229" s="208" t="s">
        <v>140</v>
      </c>
      <c r="C229" s="199"/>
      <c r="D229" s="199" t="s">
        <v>680</v>
      </c>
      <c r="E229" s="199"/>
      <c r="F229" s="199"/>
      <c r="G229" s="199"/>
      <c r="H229" s="69"/>
      <c r="I229" s="75"/>
    </row>
    <row r="230" spans="1:9">
      <c r="A230" s="75"/>
      <c r="B230" s="193" t="s">
        <v>6</v>
      </c>
      <c r="C230" s="74" t="s">
        <v>24</v>
      </c>
      <c r="D230" s="74"/>
      <c r="E230" s="74"/>
      <c r="F230" s="74"/>
      <c r="G230" s="74"/>
      <c r="H230" s="69"/>
      <c r="I230" s="75"/>
    </row>
    <row r="231" spans="1:9">
      <c r="A231" s="75"/>
      <c r="B231" s="196" t="s">
        <v>16</v>
      </c>
      <c r="C231" s="74" t="s">
        <v>17</v>
      </c>
      <c r="D231" s="74" t="s">
        <v>18</v>
      </c>
      <c r="E231" s="74" t="s">
        <v>19</v>
      </c>
      <c r="F231" s="74" t="s">
        <v>20</v>
      </c>
      <c r="G231" s="74" t="s">
        <v>21</v>
      </c>
      <c r="H231" s="69"/>
      <c r="I231" s="75"/>
    </row>
    <row r="232" spans="1:9">
      <c r="A232" s="75">
        <v>2</v>
      </c>
      <c r="B232" s="200" t="s">
        <v>102</v>
      </c>
      <c r="C232" s="199"/>
      <c r="D232" s="199" t="s">
        <v>678</v>
      </c>
      <c r="E232" s="199"/>
      <c r="F232" s="199"/>
      <c r="G232" s="199"/>
      <c r="H232" s="69"/>
      <c r="I232" s="75"/>
    </row>
    <row r="233" spans="1:9">
      <c r="A233" s="75">
        <v>3</v>
      </c>
      <c r="B233" s="200" t="s">
        <v>124</v>
      </c>
      <c r="C233" s="199"/>
      <c r="D233" s="199"/>
      <c r="E233" s="199" t="s">
        <v>680</v>
      </c>
      <c r="F233" s="199" t="s">
        <v>678</v>
      </c>
      <c r="G233" s="199"/>
      <c r="H233" s="69"/>
      <c r="I233" s="75"/>
    </row>
    <row r="234" spans="1:9">
      <c r="A234" s="75"/>
      <c r="B234" s="193" t="s">
        <v>6</v>
      </c>
      <c r="C234" s="74" t="s">
        <v>30</v>
      </c>
      <c r="D234" s="74"/>
      <c r="E234" s="74"/>
      <c r="F234" s="74"/>
      <c r="G234" s="75"/>
      <c r="H234" s="69"/>
      <c r="I234" s="75"/>
    </row>
    <row r="235" spans="1:9">
      <c r="A235" s="75"/>
      <c r="B235" s="196" t="s">
        <v>8</v>
      </c>
      <c r="C235" s="74">
        <v>100</v>
      </c>
      <c r="D235" s="74">
        <v>200</v>
      </c>
      <c r="E235" s="74">
        <v>300</v>
      </c>
      <c r="F235" s="74" t="s">
        <v>31</v>
      </c>
      <c r="G235" s="75"/>
      <c r="H235" s="69"/>
      <c r="I235" s="75"/>
    </row>
    <row r="236" spans="1:9">
      <c r="A236" s="75">
        <v>4</v>
      </c>
      <c r="B236" s="200" t="s">
        <v>32</v>
      </c>
      <c r="C236" s="199"/>
      <c r="D236" s="199"/>
      <c r="E236" s="199" t="s">
        <v>680</v>
      </c>
      <c r="F236" s="199" t="s">
        <v>679</v>
      </c>
      <c r="G236" s="75"/>
      <c r="H236" s="69"/>
      <c r="I236" s="75"/>
    </row>
    <row r="237" spans="1:9">
      <c r="A237" s="75">
        <v>5</v>
      </c>
      <c r="B237" s="200" t="s">
        <v>66</v>
      </c>
      <c r="C237" s="199"/>
      <c r="D237" s="199"/>
      <c r="E237" s="199" t="s">
        <v>680</v>
      </c>
      <c r="F237" s="199" t="s">
        <v>680</v>
      </c>
      <c r="G237" s="75"/>
      <c r="H237" s="69"/>
      <c r="I237" s="75"/>
    </row>
    <row r="238" spans="1:9">
      <c r="A238" s="75"/>
      <c r="B238" s="238" t="s">
        <v>40</v>
      </c>
      <c r="C238" s="89" t="s">
        <v>35</v>
      </c>
      <c r="D238" s="90"/>
      <c r="E238" s="90"/>
      <c r="F238" s="91"/>
      <c r="G238" s="75"/>
      <c r="H238" s="69"/>
      <c r="I238" s="75"/>
    </row>
    <row r="239" spans="1:9">
      <c r="A239" s="75"/>
      <c r="B239" s="239"/>
      <c r="C239" s="74">
        <v>100</v>
      </c>
      <c r="D239" s="74">
        <v>200</v>
      </c>
      <c r="E239" s="74">
        <v>300</v>
      </c>
      <c r="F239" s="74" t="s">
        <v>31</v>
      </c>
      <c r="G239" s="75"/>
      <c r="H239" s="69"/>
      <c r="I239" s="75"/>
    </row>
    <row r="240" spans="1:9">
      <c r="A240" s="75">
        <v>6</v>
      </c>
      <c r="B240" s="200" t="s">
        <v>141</v>
      </c>
      <c r="C240" s="199"/>
      <c r="D240" s="199"/>
      <c r="E240" s="199"/>
      <c r="F240" s="199" t="s">
        <v>678</v>
      </c>
      <c r="G240" s="75"/>
      <c r="H240" s="69"/>
      <c r="I240" s="75"/>
    </row>
    <row r="241" spans="1:9">
      <c r="A241" s="75"/>
      <c r="B241" s="95" t="s">
        <v>6</v>
      </c>
      <c r="C241" s="80" t="s">
        <v>7</v>
      </c>
      <c r="D241" s="80"/>
      <c r="E241" s="80"/>
      <c r="F241" s="75"/>
      <c r="G241" s="75"/>
      <c r="H241" s="69"/>
      <c r="I241" s="75"/>
    </row>
    <row r="242" spans="1:9">
      <c r="A242" s="75"/>
      <c r="B242" s="95"/>
      <c r="C242" s="80"/>
      <c r="D242" s="80"/>
      <c r="E242" s="80"/>
      <c r="F242" s="75"/>
      <c r="G242" s="75"/>
      <c r="H242" s="69"/>
      <c r="I242" s="75"/>
    </row>
    <row r="243" spans="1:9">
      <c r="A243" s="75"/>
      <c r="B243" s="96" t="s">
        <v>8</v>
      </c>
      <c r="C243" s="97" t="s">
        <v>9</v>
      </c>
      <c r="D243" s="97" t="s">
        <v>10</v>
      </c>
      <c r="E243" s="97" t="s">
        <v>11</v>
      </c>
      <c r="F243" s="75"/>
      <c r="G243" s="75"/>
      <c r="H243" s="69"/>
      <c r="I243" s="75"/>
    </row>
    <row r="244" spans="1:9">
      <c r="A244" s="75">
        <v>7</v>
      </c>
      <c r="B244" s="197" t="s">
        <v>96</v>
      </c>
      <c r="C244" s="87" t="s">
        <v>933</v>
      </c>
      <c r="D244" s="87"/>
      <c r="E244" s="87"/>
      <c r="F244" s="75"/>
      <c r="G244" s="75"/>
      <c r="H244" s="69"/>
      <c r="I244" s="75"/>
    </row>
    <row r="245" spans="1:9">
      <c r="A245" s="75">
        <v>8</v>
      </c>
      <c r="B245" s="197" t="s">
        <v>70</v>
      </c>
      <c r="C245" s="87" t="s">
        <v>1140</v>
      </c>
      <c r="D245" s="87"/>
      <c r="E245" s="87"/>
      <c r="F245" s="75"/>
      <c r="G245" s="75"/>
      <c r="H245" s="69"/>
      <c r="I245" s="75"/>
    </row>
    <row r="246" spans="1:9">
      <c r="A246" s="75">
        <v>9</v>
      </c>
      <c r="B246" s="197" t="s">
        <v>81</v>
      </c>
      <c r="C246" s="87" t="s">
        <v>1664</v>
      </c>
      <c r="D246" s="87"/>
      <c r="E246" s="87"/>
      <c r="F246" s="75"/>
      <c r="G246" s="75"/>
      <c r="H246" s="69"/>
      <c r="I246" s="75"/>
    </row>
    <row r="247" spans="1:9">
      <c r="A247" s="75">
        <v>10</v>
      </c>
      <c r="B247" s="197" t="s">
        <v>12</v>
      </c>
      <c r="C247" s="87"/>
      <c r="D247" s="87" t="s">
        <v>1665</v>
      </c>
      <c r="E247" s="87"/>
      <c r="F247" s="75"/>
      <c r="G247" s="75"/>
      <c r="H247" s="69"/>
      <c r="I247" s="75"/>
    </row>
    <row r="248" spans="1:9">
      <c r="A248" s="75"/>
      <c r="B248" s="202" t="s">
        <v>40</v>
      </c>
      <c r="C248" s="198" t="s">
        <v>46</v>
      </c>
      <c r="D248" s="75"/>
      <c r="E248" s="75"/>
      <c r="F248" s="75"/>
      <c r="G248" s="75"/>
      <c r="H248" s="69"/>
      <c r="I248" s="75"/>
    </row>
    <row r="249" spans="1:9">
      <c r="A249" s="75"/>
      <c r="B249" s="202"/>
      <c r="C249" s="198" t="s">
        <v>47</v>
      </c>
      <c r="D249" s="75"/>
      <c r="E249" s="75"/>
      <c r="F249" s="75"/>
      <c r="G249" s="75"/>
      <c r="H249" s="69"/>
      <c r="I249" s="75"/>
    </row>
    <row r="250" spans="1:9">
      <c r="A250" s="75">
        <v>11</v>
      </c>
      <c r="B250" s="201" t="s">
        <v>258</v>
      </c>
      <c r="C250" s="203" t="s">
        <v>1666</v>
      </c>
      <c r="D250" s="75"/>
      <c r="E250" s="75"/>
      <c r="F250" s="75"/>
      <c r="G250" s="75"/>
      <c r="H250" s="69"/>
      <c r="I250" s="75"/>
    </row>
    <row r="251" spans="1:9">
      <c r="A251" s="75">
        <v>12</v>
      </c>
      <c r="B251" s="201" t="s">
        <v>48</v>
      </c>
      <c r="C251" s="203" t="s">
        <v>1667</v>
      </c>
      <c r="D251" s="75"/>
      <c r="E251" s="75"/>
      <c r="F251" s="75"/>
      <c r="G251" s="75"/>
      <c r="H251" s="69"/>
      <c r="I251" s="75"/>
    </row>
    <row r="252" spans="1:9">
      <c r="A252" s="75"/>
      <c r="B252" s="236" t="s">
        <v>40</v>
      </c>
      <c r="C252" s="198" t="s">
        <v>287</v>
      </c>
      <c r="D252" s="198"/>
      <c r="E252" s="198"/>
      <c r="F252" s="75"/>
      <c r="G252" s="75"/>
      <c r="H252" s="69"/>
      <c r="I252" s="75"/>
    </row>
    <row r="253" spans="1:9">
      <c r="A253" s="75"/>
      <c r="B253" s="237"/>
      <c r="C253" s="74" t="s">
        <v>288</v>
      </c>
      <c r="D253" s="74" t="s">
        <v>268</v>
      </c>
      <c r="E253" s="74" t="s">
        <v>289</v>
      </c>
      <c r="F253" s="75"/>
      <c r="G253" s="75"/>
      <c r="H253" s="69"/>
      <c r="I253" s="75"/>
    </row>
    <row r="254" spans="1:9">
      <c r="A254" s="75">
        <v>13</v>
      </c>
      <c r="B254" s="201" t="s">
        <v>268</v>
      </c>
      <c r="C254" s="203"/>
      <c r="D254" s="203">
        <v>48</v>
      </c>
      <c r="E254" s="203"/>
      <c r="F254" s="75"/>
      <c r="G254" s="75"/>
      <c r="H254" s="69"/>
      <c r="I254" s="75"/>
    </row>
    <row r="255" spans="1:9">
      <c r="A255" s="75"/>
      <c r="B255" s="193" t="s">
        <v>6</v>
      </c>
      <c r="C255" s="198" t="s">
        <v>49</v>
      </c>
      <c r="D255" s="198"/>
      <c r="E255" s="198"/>
      <c r="F255" s="75"/>
      <c r="G255" s="75"/>
      <c r="H255" s="69"/>
      <c r="I255" s="75"/>
    </row>
    <row r="256" spans="1:9">
      <c r="A256" s="75"/>
      <c r="B256" s="196" t="s">
        <v>50</v>
      </c>
      <c r="C256" s="198">
        <v>100</v>
      </c>
      <c r="D256" s="198">
        <v>200</v>
      </c>
      <c r="E256" s="198" t="s">
        <v>51</v>
      </c>
      <c r="F256" s="75"/>
      <c r="G256" s="75"/>
      <c r="H256" s="69"/>
      <c r="I256" s="75"/>
    </row>
    <row r="257" spans="1:9">
      <c r="A257" s="75">
        <v>14</v>
      </c>
      <c r="B257" s="200" t="s">
        <v>52</v>
      </c>
      <c r="C257" s="199"/>
      <c r="D257" s="199" t="s">
        <v>680</v>
      </c>
      <c r="E257" s="199"/>
      <c r="F257" s="75"/>
      <c r="G257" s="75"/>
      <c r="H257" s="69"/>
      <c r="I257" s="75"/>
    </row>
    <row r="258" spans="1:9">
      <c r="A258" s="75">
        <v>15</v>
      </c>
      <c r="B258" s="200" t="s">
        <v>55</v>
      </c>
      <c r="C258" s="199"/>
      <c r="D258" s="199" t="s">
        <v>764</v>
      </c>
      <c r="E258" s="199"/>
      <c r="F258" s="75"/>
      <c r="G258" s="75"/>
      <c r="H258" s="69"/>
      <c r="I258" s="75"/>
    </row>
    <row r="259" ht="46.8" spans="1:9">
      <c r="A259" s="71" t="s">
        <v>1668</v>
      </c>
      <c r="B259" s="220"/>
      <c r="C259" s="71"/>
      <c r="D259" s="71"/>
      <c r="E259" s="71"/>
      <c r="F259" s="71"/>
      <c r="G259" s="71"/>
      <c r="H259" s="70" t="s">
        <v>1669</v>
      </c>
      <c r="I259" s="71" t="s">
        <v>4</v>
      </c>
    </row>
    <row r="260" ht="31.2" spans="1:9">
      <c r="A260" s="72" t="s">
        <v>5</v>
      </c>
      <c r="B260" s="95" t="s">
        <v>6</v>
      </c>
      <c r="C260" s="80" t="s">
        <v>7</v>
      </c>
      <c r="D260" s="80"/>
      <c r="E260" s="80"/>
      <c r="F260" s="75"/>
      <c r="G260" s="75"/>
      <c r="H260" s="69"/>
      <c r="I260" s="75"/>
    </row>
    <row r="261" spans="1:9">
      <c r="A261" s="75"/>
      <c r="B261" s="95"/>
      <c r="C261" s="80"/>
      <c r="D261" s="80"/>
      <c r="E261" s="80"/>
      <c r="F261" s="75"/>
      <c r="G261" s="75"/>
      <c r="H261" s="69"/>
      <c r="I261" s="75"/>
    </row>
    <row r="262" spans="1:9">
      <c r="A262" s="75"/>
      <c r="B262" s="96" t="s">
        <v>8</v>
      </c>
      <c r="C262" s="97" t="s">
        <v>9</v>
      </c>
      <c r="D262" s="97" t="s">
        <v>10</v>
      </c>
      <c r="E262" s="97" t="s">
        <v>11</v>
      </c>
      <c r="F262" s="75"/>
      <c r="G262" s="75"/>
      <c r="H262" s="69"/>
      <c r="I262" s="75"/>
    </row>
    <row r="263" spans="1:9">
      <c r="A263" s="75">
        <v>1</v>
      </c>
      <c r="B263" s="207" t="s">
        <v>96</v>
      </c>
      <c r="C263" s="240">
        <v>106</v>
      </c>
      <c r="D263" s="87"/>
      <c r="E263" s="87"/>
      <c r="F263" s="206"/>
      <c r="G263" s="206"/>
      <c r="H263" s="223"/>
      <c r="I263" s="206"/>
    </row>
    <row r="264" spans="1:9">
      <c r="A264" s="75">
        <v>2</v>
      </c>
      <c r="B264" s="207" t="s">
        <v>128</v>
      </c>
      <c r="C264" s="240">
        <v>70</v>
      </c>
      <c r="D264" s="87"/>
      <c r="E264" s="87"/>
      <c r="F264" s="206"/>
      <c r="G264" s="206"/>
      <c r="H264" s="223"/>
      <c r="I264" s="206"/>
    </row>
    <row r="265" spans="1:9">
      <c r="A265" s="75">
        <v>3</v>
      </c>
      <c r="B265" s="207" t="s">
        <v>111</v>
      </c>
      <c r="C265" s="240">
        <v>71</v>
      </c>
      <c r="D265" s="87"/>
      <c r="E265" s="87"/>
      <c r="F265" s="206"/>
      <c r="G265" s="206"/>
      <c r="H265" s="223"/>
      <c r="I265" s="206"/>
    </row>
    <row r="266" spans="1:9">
      <c r="A266" s="75">
        <v>4</v>
      </c>
      <c r="B266" s="207" t="s">
        <v>118</v>
      </c>
      <c r="C266" s="240">
        <v>373</v>
      </c>
      <c r="D266" s="87"/>
      <c r="E266" s="87"/>
      <c r="F266" s="206"/>
      <c r="G266" s="206"/>
      <c r="H266" s="223"/>
      <c r="I266" s="206"/>
    </row>
    <row r="267" spans="1:9">
      <c r="A267" s="75">
        <v>5</v>
      </c>
      <c r="B267" s="207" t="s">
        <v>599</v>
      </c>
      <c r="C267" s="240">
        <v>48</v>
      </c>
      <c r="D267" s="87"/>
      <c r="E267" s="87"/>
      <c r="F267" s="206"/>
      <c r="G267" s="206"/>
      <c r="H267" s="223"/>
      <c r="I267" s="206"/>
    </row>
    <row r="268" spans="1:9">
      <c r="A268" s="75">
        <v>6</v>
      </c>
      <c r="B268" s="207" t="s">
        <v>63</v>
      </c>
      <c r="C268" s="240">
        <v>48</v>
      </c>
      <c r="D268" s="87"/>
      <c r="E268" s="87"/>
      <c r="F268" s="206"/>
      <c r="G268" s="206"/>
      <c r="H268" s="223"/>
      <c r="I268" s="206"/>
    </row>
    <row r="269" spans="1:9">
      <c r="A269" s="75"/>
      <c r="B269" s="202" t="s">
        <v>40</v>
      </c>
      <c r="C269" s="198" t="s">
        <v>46</v>
      </c>
      <c r="D269" s="75"/>
      <c r="E269" s="75"/>
      <c r="F269" s="75"/>
      <c r="G269" s="75"/>
      <c r="H269" s="69"/>
      <c r="I269" s="75"/>
    </row>
    <row r="270" spans="1:9">
      <c r="A270" s="75"/>
      <c r="B270" s="202"/>
      <c r="C270" s="198" t="s">
        <v>47</v>
      </c>
      <c r="D270" s="75"/>
      <c r="E270" s="75"/>
      <c r="F270" s="75"/>
      <c r="G270" s="75"/>
      <c r="H270" s="69"/>
      <c r="I270" s="75"/>
    </row>
    <row r="271" spans="1:9">
      <c r="A271" s="75">
        <v>7</v>
      </c>
      <c r="B271" s="207" t="s">
        <v>236</v>
      </c>
      <c r="C271" s="240">
        <v>107</v>
      </c>
      <c r="D271" s="75"/>
      <c r="E271" s="75"/>
      <c r="F271" s="75"/>
      <c r="G271" s="75"/>
      <c r="H271" s="69"/>
      <c r="I271" s="75"/>
    </row>
    <row r="272" spans="1:9">
      <c r="A272" s="75">
        <v>8</v>
      </c>
      <c r="B272" s="207" t="s">
        <v>241</v>
      </c>
      <c r="C272" s="240">
        <v>244</v>
      </c>
      <c r="D272" s="75"/>
      <c r="E272" s="75"/>
      <c r="F272" s="75"/>
      <c r="G272" s="75"/>
      <c r="H272" s="69"/>
      <c r="I272" s="75"/>
    </row>
    <row r="273" spans="1:9">
      <c r="A273" s="75">
        <v>9</v>
      </c>
      <c r="B273" s="207" t="s">
        <v>206</v>
      </c>
      <c r="C273" s="240">
        <v>73</v>
      </c>
      <c r="D273" s="75"/>
      <c r="E273" s="75"/>
      <c r="F273" s="75"/>
      <c r="G273" s="75"/>
      <c r="H273" s="69"/>
      <c r="I273" s="75"/>
    </row>
    <row r="274" spans="1:9">
      <c r="A274" s="75">
        <v>10</v>
      </c>
      <c r="B274" s="207" t="s">
        <v>398</v>
      </c>
      <c r="C274" s="240">
        <v>113</v>
      </c>
      <c r="D274" s="75"/>
      <c r="E274" s="75"/>
      <c r="F274" s="75"/>
      <c r="G274" s="75"/>
      <c r="H274" s="69"/>
      <c r="I274" s="75"/>
    </row>
    <row r="275" spans="1:9">
      <c r="A275" s="75">
        <v>11</v>
      </c>
      <c r="B275" s="207" t="s">
        <v>558</v>
      </c>
      <c r="C275" s="240">
        <v>88</v>
      </c>
      <c r="D275" s="75"/>
      <c r="E275" s="75"/>
      <c r="F275" s="75"/>
      <c r="G275" s="75"/>
      <c r="H275" s="69"/>
      <c r="I275" s="75"/>
    </row>
    <row r="276" spans="1:9">
      <c r="A276" s="75">
        <v>12</v>
      </c>
      <c r="B276" s="207" t="s">
        <v>1523</v>
      </c>
      <c r="C276" s="240">
        <v>500</v>
      </c>
      <c r="D276" s="75"/>
      <c r="E276" s="75"/>
      <c r="F276" s="75"/>
      <c r="G276" s="75"/>
      <c r="H276" s="69"/>
      <c r="I276" s="75"/>
    </row>
    <row r="277" spans="1:9">
      <c r="A277" s="75"/>
      <c r="B277" s="193" t="s">
        <v>6</v>
      </c>
      <c r="C277" s="198" t="s">
        <v>49</v>
      </c>
      <c r="D277" s="198"/>
      <c r="E277" s="198"/>
      <c r="F277" s="75"/>
      <c r="G277" s="75"/>
      <c r="H277" s="69"/>
      <c r="I277" s="75"/>
    </row>
    <row r="278" spans="1:9">
      <c r="A278" s="75"/>
      <c r="B278" s="196" t="s">
        <v>50</v>
      </c>
      <c r="C278" s="198">
        <v>100</v>
      </c>
      <c r="D278" s="198">
        <v>200</v>
      </c>
      <c r="E278" s="198" t="s">
        <v>51</v>
      </c>
      <c r="F278" s="75"/>
      <c r="G278" s="75"/>
      <c r="H278" s="69"/>
      <c r="I278" s="75"/>
    </row>
    <row r="279" spans="1:9">
      <c r="A279" s="75">
        <v>13</v>
      </c>
      <c r="B279" s="201" t="s">
        <v>200</v>
      </c>
      <c r="C279" s="203"/>
      <c r="D279" s="203">
        <v>24</v>
      </c>
      <c r="E279" s="203"/>
      <c r="F279" s="206"/>
      <c r="G279" s="206"/>
      <c r="H279" s="223"/>
      <c r="I279" s="206"/>
    </row>
    <row r="280" ht="46.8" spans="1:9">
      <c r="A280" s="71" t="s">
        <v>1670</v>
      </c>
      <c r="B280" s="220"/>
      <c r="C280" s="71"/>
      <c r="D280" s="71"/>
      <c r="E280" s="71"/>
      <c r="F280" s="71"/>
      <c r="G280" s="71"/>
      <c r="H280" s="70" t="s">
        <v>1671</v>
      </c>
      <c r="I280" s="71" t="s">
        <v>4</v>
      </c>
    </row>
    <row r="281" ht="31.2" spans="1:9">
      <c r="A281" s="72" t="s">
        <v>5</v>
      </c>
      <c r="B281" s="95" t="s">
        <v>6</v>
      </c>
      <c r="C281" s="80" t="s">
        <v>7</v>
      </c>
      <c r="D281" s="80"/>
      <c r="E281" s="80"/>
      <c r="F281" s="75"/>
      <c r="G281" s="75"/>
      <c r="H281" s="69"/>
      <c r="I281" s="75"/>
    </row>
    <row r="282" spans="1:9">
      <c r="A282" s="75"/>
      <c r="B282" s="95"/>
      <c r="C282" s="80"/>
      <c r="D282" s="80"/>
      <c r="E282" s="80"/>
      <c r="F282" s="75"/>
      <c r="G282" s="75"/>
      <c r="H282" s="69"/>
      <c r="I282" s="75"/>
    </row>
    <row r="283" spans="1:9">
      <c r="A283" s="75"/>
      <c r="B283" s="96" t="s">
        <v>8</v>
      </c>
      <c r="C283" s="97" t="s">
        <v>9</v>
      </c>
      <c r="D283" s="97" t="s">
        <v>10</v>
      </c>
      <c r="E283" s="97" t="s">
        <v>11</v>
      </c>
      <c r="F283" s="75"/>
      <c r="G283" s="75"/>
      <c r="H283" s="69"/>
      <c r="I283" s="75"/>
    </row>
    <row r="284" spans="1:9">
      <c r="A284" s="75">
        <v>1</v>
      </c>
      <c r="B284" s="197" t="s">
        <v>96</v>
      </c>
      <c r="C284" s="240">
        <v>73</v>
      </c>
      <c r="D284" s="87">
        <v>0</v>
      </c>
      <c r="E284" s="87">
        <v>0</v>
      </c>
      <c r="F284" s="75"/>
      <c r="G284" s="75"/>
      <c r="H284" s="69"/>
      <c r="I284" s="75"/>
    </row>
    <row r="285" spans="1:9">
      <c r="A285" s="75">
        <v>2</v>
      </c>
      <c r="B285" s="197" t="s">
        <v>128</v>
      </c>
      <c r="C285" s="240">
        <v>59</v>
      </c>
      <c r="D285" s="87"/>
      <c r="E285" s="87"/>
      <c r="F285" s="75"/>
      <c r="G285" s="75"/>
      <c r="H285" s="69"/>
      <c r="I285" s="75"/>
    </row>
    <row r="286" ht="46.8" spans="1:9">
      <c r="A286" s="71" t="s">
        <v>1672</v>
      </c>
      <c r="B286" s="220"/>
      <c r="C286" s="71"/>
      <c r="D286" s="71"/>
      <c r="E286" s="71"/>
      <c r="F286" s="71"/>
      <c r="G286" s="71"/>
      <c r="H286" s="70" t="s">
        <v>1673</v>
      </c>
      <c r="I286" s="71" t="s">
        <v>4</v>
      </c>
    </row>
    <row r="287" spans="1:9">
      <c r="A287" s="241" t="s">
        <v>5</v>
      </c>
      <c r="B287" s="95" t="s">
        <v>6</v>
      </c>
      <c r="C287" s="80" t="s">
        <v>7</v>
      </c>
      <c r="D287" s="80"/>
      <c r="E287" s="80"/>
      <c r="F287" s="75"/>
      <c r="G287" s="75"/>
      <c r="H287" s="69"/>
      <c r="I287" s="75"/>
    </row>
    <row r="288" spans="1:9">
      <c r="A288" s="242"/>
      <c r="B288" s="95"/>
      <c r="C288" s="80"/>
      <c r="D288" s="80"/>
      <c r="E288" s="80"/>
      <c r="F288" s="75"/>
      <c r="G288" s="75"/>
      <c r="H288" s="69"/>
      <c r="I288" s="75"/>
    </row>
    <row r="289" spans="1:9">
      <c r="A289" s="75"/>
      <c r="B289" s="96" t="s">
        <v>8</v>
      </c>
      <c r="C289" s="97" t="s">
        <v>9</v>
      </c>
      <c r="D289" s="97" t="s">
        <v>10</v>
      </c>
      <c r="E289" s="97" t="s">
        <v>11</v>
      </c>
      <c r="F289" s="75"/>
      <c r="G289" s="75"/>
      <c r="H289" s="69"/>
      <c r="I289" s="75"/>
    </row>
    <row r="290" spans="1:9">
      <c r="A290" s="75">
        <v>1</v>
      </c>
      <c r="B290" s="197" t="s">
        <v>38</v>
      </c>
      <c r="C290" s="87">
        <v>201</v>
      </c>
      <c r="D290" s="87"/>
      <c r="E290" s="87"/>
      <c r="F290" s="75"/>
      <c r="G290" s="75"/>
      <c r="H290" s="69"/>
      <c r="I290" s="75"/>
    </row>
    <row r="291" spans="1:9">
      <c r="A291" s="75">
        <v>2</v>
      </c>
      <c r="B291" s="197" t="s">
        <v>91</v>
      </c>
      <c r="C291" s="87">
        <v>114.3</v>
      </c>
      <c r="D291" s="87"/>
      <c r="E291" s="87"/>
      <c r="F291" s="75"/>
      <c r="G291" s="75"/>
      <c r="H291" s="69"/>
      <c r="I291" s="75"/>
    </row>
    <row r="292" spans="1:9">
      <c r="A292" s="75"/>
      <c r="B292" s="202" t="s">
        <v>40</v>
      </c>
      <c r="C292" s="198" t="s">
        <v>46</v>
      </c>
      <c r="D292" s="75"/>
      <c r="E292" s="75"/>
      <c r="F292" s="75"/>
      <c r="G292" s="75"/>
      <c r="H292" s="69"/>
      <c r="I292" s="75"/>
    </row>
    <row r="293" spans="1:9">
      <c r="A293" s="75"/>
      <c r="B293" s="202"/>
      <c r="C293" s="198" t="s">
        <v>47</v>
      </c>
      <c r="D293" s="75"/>
      <c r="E293" s="75"/>
      <c r="F293" s="75"/>
      <c r="G293" s="75"/>
      <c r="H293" s="69"/>
      <c r="I293" s="75"/>
    </row>
    <row r="294" spans="1:9">
      <c r="A294" s="75">
        <v>3</v>
      </c>
      <c r="B294" s="201" t="s">
        <v>48</v>
      </c>
      <c r="C294" s="203">
        <v>46.9</v>
      </c>
      <c r="D294" s="75"/>
      <c r="E294" s="75"/>
      <c r="F294" s="75"/>
      <c r="G294" s="75"/>
      <c r="H294" s="69"/>
      <c r="I294" s="75"/>
    </row>
    <row r="295" ht="46.8" spans="1:9">
      <c r="A295" s="71" t="s">
        <v>1674</v>
      </c>
      <c r="B295" s="220"/>
      <c r="C295" s="71"/>
      <c r="D295" s="71"/>
      <c r="E295" s="71"/>
      <c r="F295" s="71"/>
      <c r="G295" s="71"/>
      <c r="H295" s="70" t="s">
        <v>1675</v>
      </c>
      <c r="I295" s="71" t="s">
        <v>4</v>
      </c>
    </row>
    <row r="296" spans="1:9">
      <c r="A296" s="241" t="s">
        <v>5</v>
      </c>
      <c r="B296" s="193" t="s">
        <v>6</v>
      </c>
      <c r="C296" s="74" t="s">
        <v>30</v>
      </c>
      <c r="D296" s="74"/>
      <c r="E296" s="74"/>
      <c r="F296" s="74"/>
      <c r="G296" s="75"/>
      <c r="H296" s="69"/>
      <c r="I296" s="75"/>
    </row>
    <row r="297" spans="1:9">
      <c r="A297" s="242"/>
      <c r="B297" s="196" t="s">
        <v>8</v>
      </c>
      <c r="C297" s="74">
        <v>100</v>
      </c>
      <c r="D297" s="74">
        <v>200</v>
      </c>
      <c r="E297" s="74">
        <v>300</v>
      </c>
      <c r="F297" s="74" t="s">
        <v>31</v>
      </c>
      <c r="G297" s="75"/>
      <c r="H297" s="69"/>
      <c r="I297" s="75"/>
    </row>
    <row r="298" spans="1:9">
      <c r="A298" s="75">
        <v>1</v>
      </c>
      <c r="B298" s="200" t="s">
        <v>63</v>
      </c>
      <c r="C298" s="199">
        <v>2</v>
      </c>
      <c r="D298" s="199">
        <v>3</v>
      </c>
      <c r="E298" s="199">
        <v>1</v>
      </c>
      <c r="F298" s="199">
        <v>0</v>
      </c>
      <c r="G298" s="75"/>
      <c r="H298" s="69"/>
      <c r="I298" s="75"/>
    </row>
    <row r="299" spans="1:9">
      <c r="A299" s="75"/>
      <c r="B299" s="95" t="s">
        <v>6</v>
      </c>
      <c r="C299" s="80" t="s">
        <v>7</v>
      </c>
      <c r="D299" s="80"/>
      <c r="E299" s="80"/>
      <c r="F299" s="75"/>
      <c r="G299" s="75"/>
      <c r="H299" s="69"/>
      <c r="I299" s="75"/>
    </row>
    <row r="300" spans="1:9">
      <c r="A300" s="75"/>
      <c r="B300" s="95"/>
      <c r="C300" s="80"/>
      <c r="D300" s="80"/>
      <c r="E300" s="80"/>
      <c r="F300" s="75"/>
      <c r="G300" s="75"/>
      <c r="H300" s="69"/>
      <c r="I300" s="75"/>
    </row>
    <row r="301" spans="1:9">
      <c r="A301" s="75"/>
      <c r="B301" s="96" t="s">
        <v>8</v>
      </c>
      <c r="C301" s="97" t="s">
        <v>9</v>
      </c>
      <c r="D301" s="97" t="s">
        <v>10</v>
      </c>
      <c r="E301" s="97" t="s">
        <v>11</v>
      </c>
      <c r="F301" s="75"/>
      <c r="G301" s="75"/>
      <c r="H301" s="69"/>
      <c r="I301" s="75"/>
    </row>
    <row r="302" spans="1:9">
      <c r="A302" s="75">
        <v>2</v>
      </c>
      <c r="B302" s="197" t="s">
        <v>63</v>
      </c>
      <c r="C302" s="87">
        <v>386.9</v>
      </c>
      <c r="D302" s="87">
        <v>0</v>
      </c>
      <c r="E302" s="87">
        <v>0</v>
      </c>
      <c r="F302" s="75"/>
      <c r="G302" s="75"/>
      <c r="H302" s="69"/>
      <c r="I302" s="75"/>
    </row>
    <row r="303" spans="1:9">
      <c r="A303" s="75">
        <v>3</v>
      </c>
      <c r="B303" s="197" t="s">
        <v>118</v>
      </c>
      <c r="C303" s="87">
        <v>521.2</v>
      </c>
      <c r="D303" s="87">
        <v>0</v>
      </c>
      <c r="E303" s="87">
        <v>0</v>
      </c>
      <c r="F303" s="75"/>
      <c r="G303" s="75"/>
      <c r="H303" s="69"/>
      <c r="I303" s="75"/>
    </row>
    <row r="304" spans="1:9">
      <c r="A304" s="75"/>
      <c r="B304" s="236" t="s">
        <v>40</v>
      </c>
      <c r="C304" s="198" t="s">
        <v>46</v>
      </c>
      <c r="D304" s="75"/>
      <c r="E304" s="75"/>
      <c r="F304" s="75"/>
      <c r="G304" s="75"/>
      <c r="H304" s="69"/>
      <c r="I304" s="75"/>
    </row>
    <row r="305" spans="1:9">
      <c r="A305" s="75"/>
      <c r="B305" s="237"/>
      <c r="C305" s="198" t="s">
        <v>47</v>
      </c>
      <c r="D305" s="75"/>
      <c r="E305" s="75"/>
      <c r="F305" s="75"/>
      <c r="G305" s="75"/>
      <c r="H305" s="69"/>
      <c r="I305" s="75"/>
    </row>
    <row r="306" spans="1:9">
      <c r="A306" s="75">
        <v>4</v>
      </c>
      <c r="B306" s="201" t="s">
        <v>400</v>
      </c>
      <c r="C306" s="203">
        <v>830.100000000001</v>
      </c>
      <c r="D306" s="75"/>
      <c r="E306" s="75"/>
      <c r="F306" s="75"/>
      <c r="G306" s="75"/>
      <c r="H306" s="69"/>
      <c r="I306" s="75"/>
    </row>
    <row r="307" spans="1:9">
      <c r="A307" s="75">
        <v>5</v>
      </c>
      <c r="B307" s="201" t="s">
        <v>72</v>
      </c>
      <c r="C307" s="203">
        <v>2.1</v>
      </c>
      <c r="D307" s="75"/>
      <c r="E307" s="75"/>
      <c r="F307" s="75"/>
      <c r="G307" s="75"/>
      <c r="H307" s="69"/>
      <c r="I307" s="75"/>
    </row>
    <row r="308" spans="1:9">
      <c r="A308" s="75">
        <v>6</v>
      </c>
      <c r="B308" s="201" t="s">
        <v>143</v>
      </c>
      <c r="C308" s="203">
        <v>441.5</v>
      </c>
      <c r="D308" s="75"/>
      <c r="E308" s="75"/>
      <c r="F308" s="75"/>
      <c r="G308" s="75"/>
      <c r="H308" s="69"/>
      <c r="I308" s="75"/>
    </row>
    <row r="309" spans="1:9">
      <c r="A309" s="75"/>
      <c r="B309" s="193" t="s">
        <v>6</v>
      </c>
      <c r="C309" s="198" t="s">
        <v>49</v>
      </c>
      <c r="D309" s="198"/>
      <c r="E309" s="198"/>
      <c r="F309" s="75"/>
      <c r="G309" s="75"/>
      <c r="H309" s="69"/>
      <c r="I309" s="75"/>
    </row>
    <row r="310" spans="1:9">
      <c r="A310" s="75"/>
      <c r="B310" s="196" t="s">
        <v>50</v>
      </c>
      <c r="C310" s="198">
        <v>100</v>
      </c>
      <c r="D310" s="198">
        <v>200</v>
      </c>
      <c r="E310" s="198" t="s">
        <v>51</v>
      </c>
      <c r="F310" s="75"/>
      <c r="G310" s="75"/>
      <c r="H310" s="69"/>
      <c r="I310" s="75"/>
    </row>
    <row r="311" spans="1:9">
      <c r="A311" s="75">
        <v>7</v>
      </c>
      <c r="B311" s="200" t="s">
        <v>84</v>
      </c>
      <c r="C311" s="199">
        <v>0</v>
      </c>
      <c r="D311" s="199">
        <v>358</v>
      </c>
      <c r="E311" s="199">
        <v>10</v>
      </c>
      <c r="F311" s="75"/>
      <c r="G311" s="75"/>
      <c r="H311" s="69"/>
      <c r="I311" s="75"/>
    </row>
    <row r="312" ht="46.8" spans="1:9">
      <c r="A312" s="71" t="s">
        <v>1676</v>
      </c>
      <c r="B312" s="220"/>
      <c r="C312" s="71"/>
      <c r="D312" s="71"/>
      <c r="E312" s="71"/>
      <c r="F312" s="71"/>
      <c r="G312" s="71"/>
      <c r="H312" s="70" t="s">
        <v>1677</v>
      </c>
      <c r="I312" s="71" t="s">
        <v>4</v>
      </c>
    </row>
    <row r="313" spans="1:9">
      <c r="A313" s="241" t="s">
        <v>5</v>
      </c>
      <c r="B313" s="95" t="s">
        <v>6</v>
      </c>
      <c r="C313" s="80" t="s">
        <v>7</v>
      </c>
      <c r="D313" s="80"/>
      <c r="E313" s="80"/>
      <c r="F313" s="75"/>
      <c r="G313" s="75"/>
      <c r="H313" s="69"/>
      <c r="I313" s="75"/>
    </row>
    <row r="314" spans="1:9">
      <c r="A314" s="242"/>
      <c r="B314" s="95"/>
      <c r="C314" s="80"/>
      <c r="D314" s="80"/>
      <c r="E314" s="80"/>
      <c r="F314" s="75"/>
      <c r="G314" s="75"/>
      <c r="H314" s="69"/>
      <c r="I314" s="75"/>
    </row>
    <row r="315" spans="1:9">
      <c r="A315" s="75"/>
      <c r="B315" s="96" t="s">
        <v>8</v>
      </c>
      <c r="C315" s="97" t="s">
        <v>9</v>
      </c>
      <c r="D315" s="97" t="s">
        <v>10</v>
      </c>
      <c r="E315" s="97" t="s">
        <v>11</v>
      </c>
      <c r="F315" s="75"/>
      <c r="G315" s="75"/>
      <c r="H315" s="69"/>
      <c r="I315" s="75"/>
    </row>
    <row r="316" spans="1:9">
      <c r="A316" s="75">
        <v>1</v>
      </c>
      <c r="B316" s="197" t="s">
        <v>38</v>
      </c>
      <c r="C316" s="87">
        <v>361.6</v>
      </c>
      <c r="D316" s="87"/>
      <c r="E316" s="87"/>
      <c r="F316" s="75"/>
      <c r="G316" s="75"/>
      <c r="H316" s="69"/>
      <c r="I316" s="75"/>
    </row>
    <row r="317" spans="1:9">
      <c r="A317" s="75">
        <v>2</v>
      </c>
      <c r="B317" s="197" t="s">
        <v>91</v>
      </c>
      <c r="C317" s="87">
        <v>71.7</v>
      </c>
      <c r="D317" s="87"/>
      <c r="E317" s="87"/>
      <c r="F317" s="75"/>
      <c r="G317" s="75"/>
      <c r="H317" s="69"/>
      <c r="I317" s="75"/>
    </row>
    <row r="318" spans="1:9">
      <c r="A318" s="75"/>
      <c r="B318" s="236" t="s">
        <v>40</v>
      </c>
      <c r="C318" s="198" t="s">
        <v>46</v>
      </c>
      <c r="D318" s="75"/>
      <c r="E318" s="75"/>
      <c r="F318" s="75"/>
      <c r="G318" s="75"/>
      <c r="H318" s="69"/>
      <c r="I318" s="75"/>
    </row>
    <row r="319" spans="1:9">
      <c r="A319" s="75"/>
      <c r="B319" s="237"/>
      <c r="C319" s="198" t="s">
        <v>47</v>
      </c>
      <c r="D319" s="75"/>
      <c r="E319" s="75"/>
      <c r="F319" s="75"/>
      <c r="G319" s="75"/>
      <c r="H319" s="69"/>
      <c r="I319" s="75"/>
    </row>
    <row r="320" spans="1:9">
      <c r="A320" s="75">
        <v>3</v>
      </c>
      <c r="B320" s="201" t="s">
        <v>48</v>
      </c>
      <c r="C320" s="203">
        <v>84.8</v>
      </c>
      <c r="D320" s="75"/>
      <c r="E320" s="75"/>
      <c r="F320" s="75"/>
      <c r="G320" s="75"/>
      <c r="H320" s="69"/>
      <c r="I320" s="75"/>
    </row>
    <row r="321" ht="46.8" spans="1:9">
      <c r="A321" s="71" t="s">
        <v>1678</v>
      </c>
      <c r="B321" s="220"/>
      <c r="C321" s="71"/>
      <c r="D321" s="71"/>
      <c r="E321" s="71"/>
      <c r="F321" s="71"/>
      <c r="G321" s="71"/>
      <c r="H321" s="70" t="s">
        <v>1679</v>
      </c>
      <c r="I321" s="71" t="s">
        <v>4</v>
      </c>
    </row>
    <row r="322" spans="1:9">
      <c r="A322" s="241" t="s">
        <v>5</v>
      </c>
      <c r="B322" s="95" t="s">
        <v>6</v>
      </c>
      <c r="C322" s="80" t="s">
        <v>7</v>
      </c>
      <c r="D322" s="80"/>
      <c r="E322" s="80"/>
      <c r="F322" s="75"/>
      <c r="G322" s="75"/>
      <c r="H322" s="69"/>
      <c r="I322" s="75"/>
    </row>
    <row r="323" spans="1:9">
      <c r="A323" s="242"/>
      <c r="B323" s="95"/>
      <c r="C323" s="80"/>
      <c r="D323" s="80"/>
      <c r="E323" s="80"/>
      <c r="F323" s="75"/>
      <c r="G323" s="75"/>
      <c r="H323" s="69"/>
      <c r="I323" s="75"/>
    </row>
    <row r="324" spans="1:9">
      <c r="A324" s="75"/>
      <c r="B324" s="96" t="s">
        <v>8</v>
      </c>
      <c r="C324" s="97" t="s">
        <v>9</v>
      </c>
      <c r="D324" s="97" t="s">
        <v>10</v>
      </c>
      <c r="E324" s="97" t="s">
        <v>11</v>
      </c>
      <c r="F324" s="75"/>
      <c r="G324" s="75"/>
      <c r="H324" s="69"/>
      <c r="I324" s="75"/>
    </row>
    <row r="325" spans="1:9">
      <c r="A325" s="75">
        <v>8</v>
      </c>
      <c r="B325" s="96" t="s">
        <v>38</v>
      </c>
      <c r="C325" s="87">
        <v>234.5</v>
      </c>
      <c r="D325" s="87"/>
      <c r="E325" s="87"/>
      <c r="F325" s="75"/>
      <c r="G325" s="75"/>
      <c r="H325" s="69"/>
      <c r="I325" s="75"/>
    </row>
    <row r="326" ht="46.8" spans="1:9">
      <c r="A326" s="71" t="s">
        <v>1680</v>
      </c>
      <c r="B326" s="220"/>
      <c r="C326" s="71"/>
      <c r="D326" s="71"/>
      <c r="E326" s="71"/>
      <c r="F326" s="71"/>
      <c r="G326" s="71"/>
      <c r="H326" s="70" t="s">
        <v>1681</v>
      </c>
      <c r="I326" s="71" t="s">
        <v>615</v>
      </c>
    </row>
    <row r="327" spans="1:9">
      <c r="A327" s="241" t="s">
        <v>5</v>
      </c>
      <c r="B327" s="193" t="s">
        <v>6</v>
      </c>
      <c r="C327" s="74" t="s">
        <v>24</v>
      </c>
      <c r="D327" s="74"/>
      <c r="E327" s="74"/>
      <c r="F327" s="74"/>
      <c r="G327" s="74"/>
      <c r="H327" s="69"/>
      <c r="I327" s="75"/>
    </row>
    <row r="328" spans="1:9">
      <c r="A328" s="242"/>
      <c r="B328" s="196" t="s">
        <v>16</v>
      </c>
      <c r="C328" s="74" t="s">
        <v>17</v>
      </c>
      <c r="D328" s="74" t="s">
        <v>18</v>
      </c>
      <c r="E328" s="74" t="s">
        <v>19</v>
      </c>
      <c r="F328" s="74" t="s">
        <v>20</v>
      </c>
      <c r="G328" s="74" t="s">
        <v>21</v>
      </c>
      <c r="H328" s="69"/>
      <c r="I328" s="75"/>
    </row>
    <row r="329" spans="1:9">
      <c r="A329" s="75">
        <v>1</v>
      </c>
      <c r="B329" s="200" t="s">
        <v>107</v>
      </c>
      <c r="C329" s="199" t="s">
        <v>680</v>
      </c>
      <c r="D329" s="199"/>
      <c r="E329" s="199"/>
      <c r="F329" s="199"/>
      <c r="G329" s="199"/>
      <c r="H329" s="69"/>
      <c r="I329" s="75"/>
    </row>
    <row r="330" spans="1:9">
      <c r="A330" s="75">
        <v>2</v>
      </c>
      <c r="B330" s="200" t="s">
        <v>62</v>
      </c>
      <c r="C330" s="199"/>
      <c r="D330" s="199"/>
      <c r="E330" s="199" t="s">
        <v>680</v>
      </c>
      <c r="F330" s="199"/>
      <c r="G330" s="199"/>
      <c r="H330" s="69"/>
      <c r="I330" s="75"/>
    </row>
    <row r="331" spans="1:9">
      <c r="A331" s="75"/>
      <c r="B331" s="193" t="s">
        <v>6</v>
      </c>
      <c r="C331" s="74" t="s">
        <v>30</v>
      </c>
      <c r="D331" s="74"/>
      <c r="E331" s="74"/>
      <c r="F331" s="74"/>
      <c r="G331" s="75"/>
      <c r="H331" s="69"/>
      <c r="I331" s="75"/>
    </row>
    <row r="332" spans="1:9">
      <c r="A332" s="75"/>
      <c r="B332" s="196" t="s">
        <v>8</v>
      </c>
      <c r="C332" s="74">
        <v>100</v>
      </c>
      <c r="D332" s="74">
        <v>200</v>
      </c>
      <c r="E332" s="74">
        <v>300</v>
      </c>
      <c r="F332" s="74" t="s">
        <v>31</v>
      </c>
      <c r="G332" s="75"/>
      <c r="H332" s="69"/>
      <c r="I332" s="75"/>
    </row>
    <row r="333" spans="1:9">
      <c r="A333" s="75">
        <v>3</v>
      </c>
      <c r="B333" s="200" t="s">
        <v>32</v>
      </c>
      <c r="C333" s="199"/>
      <c r="D333" s="199"/>
      <c r="E333" s="199"/>
      <c r="F333" s="199" t="s">
        <v>680</v>
      </c>
      <c r="G333" s="75"/>
      <c r="H333" s="69"/>
      <c r="I333" s="75"/>
    </row>
    <row r="334" spans="1:9">
      <c r="A334" s="75">
        <v>4</v>
      </c>
      <c r="B334" s="200" t="s">
        <v>110</v>
      </c>
      <c r="C334" s="199"/>
      <c r="D334" s="199" t="s">
        <v>680</v>
      </c>
      <c r="E334" s="199" t="s">
        <v>678</v>
      </c>
      <c r="F334" s="199" t="s">
        <v>680</v>
      </c>
      <c r="G334" s="75"/>
      <c r="H334" s="69"/>
      <c r="I334" s="75"/>
    </row>
    <row r="335" spans="1:9">
      <c r="A335" s="75"/>
      <c r="B335" s="95" t="s">
        <v>6</v>
      </c>
      <c r="C335" s="80" t="s">
        <v>7</v>
      </c>
      <c r="D335" s="80"/>
      <c r="E335" s="80"/>
      <c r="F335" s="75"/>
      <c r="G335" s="75"/>
      <c r="H335" s="69"/>
      <c r="I335" s="75"/>
    </row>
    <row r="336" spans="1:9">
      <c r="A336" s="75"/>
      <c r="B336" s="95"/>
      <c r="C336" s="80"/>
      <c r="D336" s="80"/>
      <c r="E336" s="80"/>
      <c r="F336" s="75"/>
      <c r="G336" s="75"/>
      <c r="H336" s="69"/>
      <c r="I336" s="75"/>
    </row>
    <row r="337" spans="1:9">
      <c r="A337" s="75"/>
      <c r="B337" s="96" t="s">
        <v>8</v>
      </c>
      <c r="C337" s="97" t="s">
        <v>9</v>
      </c>
      <c r="D337" s="97" t="s">
        <v>10</v>
      </c>
      <c r="E337" s="97" t="s">
        <v>11</v>
      </c>
      <c r="F337" s="75"/>
      <c r="G337" s="75"/>
      <c r="H337" s="69"/>
      <c r="I337" s="75"/>
    </row>
    <row r="338" spans="1:9">
      <c r="A338" s="75">
        <v>5</v>
      </c>
      <c r="B338" s="197" t="s">
        <v>38</v>
      </c>
      <c r="C338" s="87">
        <v>28.2</v>
      </c>
      <c r="D338" s="87"/>
      <c r="E338" s="87"/>
      <c r="F338" s="75"/>
      <c r="G338" s="75"/>
      <c r="H338" s="69"/>
      <c r="I338" s="75"/>
    </row>
    <row r="339" spans="1:9">
      <c r="A339" s="75">
        <v>6</v>
      </c>
      <c r="B339" s="197" t="s">
        <v>97</v>
      </c>
      <c r="C339" s="87">
        <v>2</v>
      </c>
      <c r="D339" s="87"/>
      <c r="E339" s="87"/>
      <c r="F339" s="75"/>
      <c r="G339" s="75"/>
      <c r="H339" s="69"/>
      <c r="I339" s="75"/>
    </row>
    <row r="340" spans="1:9">
      <c r="A340" s="75"/>
      <c r="B340" s="202" t="s">
        <v>40</v>
      </c>
      <c r="C340" s="198" t="s">
        <v>46</v>
      </c>
      <c r="D340" s="75"/>
      <c r="E340" s="75"/>
      <c r="F340" s="75"/>
      <c r="G340" s="75"/>
      <c r="H340" s="69"/>
      <c r="I340" s="75"/>
    </row>
    <row r="341" spans="1:9">
      <c r="A341" s="75"/>
      <c r="B341" s="202"/>
      <c r="C341" s="198" t="s">
        <v>47</v>
      </c>
      <c r="D341" s="75"/>
      <c r="E341" s="75"/>
      <c r="F341" s="75"/>
      <c r="G341" s="75"/>
      <c r="H341" s="69"/>
      <c r="I341" s="75"/>
    </row>
    <row r="342" spans="1:9">
      <c r="A342" s="75">
        <v>7</v>
      </c>
      <c r="B342" s="201" t="s">
        <v>48</v>
      </c>
      <c r="C342" s="203">
        <v>3</v>
      </c>
      <c r="D342" s="75"/>
      <c r="E342" s="75"/>
      <c r="F342" s="75"/>
      <c r="G342" s="75"/>
      <c r="H342" s="69"/>
      <c r="I342" s="75"/>
    </row>
    <row r="343" spans="1:9">
      <c r="A343" s="75">
        <v>8</v>
      </c>
      <c r="B343" s="201" t="s">
        <v>73</v>
      </c>
      <c r="C343" s="203">
        <v>20</v>
      </c>
      <c r="D343" s="75"/>
      <c r="E343" s="75"/>
      <c r="F343" s="75"/>
      <c r="G343" s="75"/>
      <c r="H343" s="69"/>
      <c r="I343" s="75"/>
    </row>
    <row r="344" ht="15" customHeight="1" spans="1:9">
      <c r="A344" s="75"/>
      <c r="B344" s="193" t="s">
        <v>6</v>
      </c>
      <c r="C344" s="198" t="s">
        <v>49</v>
      </c>
      <c r="D344" s="198"/>
      <c r="E344" s="198"/>
      <c r="F344" s="75"/>
      <c r="G344" s="75"/>
      <c r="H344" s="69"/>
      <c r="I344" s="75"/>
    </row>
    <row r="345" spans="1:9">
      <c r="A345" s="75"/>
      <c r="B345" s="196" t="s">
        <v>50</v>
      </c>
      <c r="C345" s="198">
        <v>100</v>
      </c>
      <c r="D345" s="198">
        <v>200</v>
      </c>
      <c r="E345" s="198" t="s">
        <v>51</v>
      </c>
      <c r="F345" s="75"/>
      <c r="G345" s="75"/>
      <c r="H345" s="69"/>
      <c r="I345" s="75"/>
    </row>
    <row r="346" spans="1:9">
      <c r="A346" s="75">
        <v>9</v>
      </c>
      <c r="B346" s="200" t="s">
        <v>200</v>
      </c>
      <c r="C346" s="199">
        <v>1</v>
      </c>
      <c r="D346" s="199"/>
      <c r="E346" s="199"/>
      <c r="F346" s="75"/>
      <c r="G346" s="75"/>
      <c r="H346" s="69"/>
      <c r="I346" s="75"/>
    </row>
    <row r="347" spans="1:9">
      <c r="A347" s="75">
        <v>10</v>
      </c>
      <c r="B347" s="200" t="s">
        <v>335</v>
      </c>
      <c r="C347" s="199">
        <v>1</v>
      </c>
      <c r="D347" s="199"/>
      <c r="E347" s="199"/>
      <c r="F347" s="75"/>
      <c r="G347" s="75"/>
      <c r="H347" s="69"/>
      <c r="I347" s="75"/>
    </row>
    <row r="348" spans="1:9">
      <c r="A348" s="75">
        <v>11</v>
      </c>
      <c r="B348" s="200" t="s">
        <v>1550</v>
      </c>
      <c r="C348" s="199">
        <v>2</v>
      </c>
      <c r="D348" s="199"/>
      <c r="E348" s="199"/>
      <c r="F348" s="75"/>
      <c r="G348" s="75"/>
      <c r="H348" s="69"/>
      <c r="I348" s="75"/>
    </row>
    <row r="349" spans="1:9">
      <c r="A349" s="75">
        <v>12</v>
      </c>
      <c r="B349" s="200" t="s">
        <v>84</v>
      </c>
      <c r="C349" s="199">
        <v>1</v>
      </c>
      <c r="D349" s="199"/>
      <c r="E349" s="199"/>
      <c r="F349" s="75"/>
      <c r="G349" s="75"/>
      <c r="H349" s="69"/>
      <c r="I349" s="75"/>
    </row>
    <row r="350" ht="46.8" spans="1:9">
      <c r="A350" s="71" t="s">
        <v>1682</v>
      </c>
      <c r="B350" s="220"/>
      <c r="C350" s="71"/>
      <c r="D350" s="71"/>
      <c r="E350" s="71"/>
      <c r="F350" s="71"/>
      <c r="G350" s="71"/>
      <c r="H350" s="70" t="s">
        <v>1683</v>
      </c>
      <c r="I350" s="71" t="s">
        <v>4</v>
      </c>
    </row>
    <row r="351" ht="31.2" spans="1:9">
      <c r="A351" s="72" t="s">
        <v>5</v>
      </c>
      <c r="B351" s="193" t="s">
        <v>6</v>
      </c>
      <c r="C351" s="74" t="s">
        <v>30</v>
      </c>
      <c r="D351" s="74"/>
      <c r="E351" s="74"/>
      <c r="F351" s="74"/>
      <c r="G351" s="75"/>
      <c r="H351" s="69"/>
      <c r="I351" s="75"/>
    </row>
    <row r="352" spans="1:9">
      <c r="A352" s="75"/>
      <c r="B352" s="196" t="s">
        <v>8</v>
      </c>
      <c r="C352" s="74">
        <v>100</v>
      </c>
      <c r="D352" s="74">
        <v>200</v>
      </c>
      <c r="E352" s="74">
        <v>300</v>
      </c>
      <c r="F352" s="74" t="s">
        <v>31</v>
      </c>
      <c r="G352" s="75"/>
      <c r="H352" s="69"/>
      <c r="I352" s="75"/>
    </row>
    <row r="353" spans="1:9">
      <c r="A353" s="75">
        <v>1</v>
      </c>
      <c r="B353" s="200" t="s">
        <v>32</v>
      </c>
      <c r="C353" s="199">
        <v>0</v>
      </c>
      <c r="D353" s="199">
        <v>1</v>
      </c>
      <c r="E353" s="199"/>
      <c r="F353" s="199"/>
      <c r="G353" s="75"/>
      <c r="H353" s="69"/>
      <c r="I353" s="75"/>
    </row>
    <row r="354" spans="1:9">
      <c r="A354" s="75"/>
      <c r="B354" s="95" t="s">
        <v>6</v>
      </c>
      <c r="C354" s="80" t="s">
        <v>7</v>
      </c>
      <c r="D354" s="80"/>
      <c r="E354" s="80"/>
      <c r="F354" s="80"/>
      <c r="G354" s="80"/>
      <c r="H354" s="80"/>
      <c r="I354" s="80"/>
    </row>
    <row r="355" spans="1:9">
      <c r="A355" s="75"/>
      <c r="B355" s="95"/>
      <c r="C355" s="80"/>
      <c r="D355" s="80"/>
      <c r="E355" s="80"/>
      <c r="F355" s="80"/>
      <c r="G355" s="80"/>
      <c r="H355" s="80"/>
      <c r="I355" s="80"/>
    </row>
    <row r="356" spans="1:9">
      <c r="A356" s="75"/>
      <c r="B356" s="96" t="s">
        <v>8</v>
      </c>
      <c r="C356" s="97" t="s">
        <v>9</v>
      </c>
      <c r="D356" s="97" t="s">
        <v>10</v>
      </c>
      <c r="E356" s="97" t="s">
        <v>11</v>
      </c>
      <c r="F356" s="97"/>
      <c r="G356" s="97"/>
      <c r="H356" s="82"/>
      <c r="I356" s="97"/>
    </row>
    <row r="357" spans="1:9">
      <c r="A357" s="75">
        <v>2</v>
      </c>
      <c r="B357" s="197" t="s">
        <v>91</v>
      </c>
      <c r="C357" s="87">
        <v>31.4</v>
      </c>
      <c r="D357" s="97"/>
      <c r="E357" s="97"/>
      <c r="F357" s="97"/>
      <c r="G357" s="97"/>
      <c r="H357" s="82"/>
      <c r="I357" s="97"/>
    </row>
    <row r="358" spans="1:9">
      <c r="A358" s="75">
        <v>3</v>
      </c>
      <c r="B358" s="197" t="s">
        <v>97</v>
      </c>
      <c r="C358" s="87">
        <v>66.3</v>
      </c>
      <c r="D358" s="87"/>
      <c r="E358" s="87"/>
      <c r="F358" s="87"/>
      <c r="G358" s="87"/>
      <c r="H358" s="83"/>
      <c r="I358" s="87"/>
    </row>
    <row r="359" spans="1:9">
      <c r="A359" s="75"/>
      <c r="B359" s="193" t="s">
        <v>6</v>
      </c>
      <c r="C359" s="198" t="s">
        <v>49</v>
      </c>
      <c r="D359" s="198"/>
      <c r="E359" s="198"/>
      <c r="F359" s="75"/>
      <c r="G359" s="75"/>
      <c r="H359" s="69"/>
      <c r="I359" s="75"/>
    </row>
    <row r="360" spans="1:9">
      <c r="A360" s="75"/>
      <c r="B360" s="196" t="s">
        <v>50</v>
      </c>
      <c r="C360" s="198">
        <v>100</v>
      </c>
      <c r="D360" s="198">
        <v>200</v>
      </c>
      <c r="E360" s="198" t="s">
        <v>51</v>
      </c>
      <c r="F360" s="75"/>
      <c r="G360" s="75"/>
      <c r="H360" s="69"/>
      <c r="I360" s="75"/>
    </row>
    <row r="361" spans="1:9">
      <c r="A361" s="75">
        <v>4</v>
      </c>
      <c r="B361" s="200" t="s">
        <v>52</v>
      </c>
      <c r="C361" s="199">
        <v>1</v>
      </c>
      <c r="D361" s="199">
        <v>18</v>
      </c>
      <c r="E361" s="199"/>
      <c r="F361" s="75"/>
      <c r="G361" s="75"/>
      <c r="H361" s="69"/>
      <c r="I361" s="75"/>
    </row>
    <row r="362" ht="46.8" spans="1:9">
      <c r="A362" s="71" t="s">
        <v>1684</v>
      </c>
      <c r="B362" s="220"/>
      <c r="C362" s="71"/>
      <c r="D362" s="71"/>
      <c r="E362" s="71"/>
      <c r="F362" s="71"/>
      <c r="G362" s="71"/>
      <c r="H362" s="70" t="s">
        <v>1685</v>
      </c>
      <c r="I362" s="71" t="s">
        <v>4</v>
      </c>
    </row>
    <row r="363" spans="1:9">
      <c r="A363" s="241" t="s">
        <v>5</v>
      </c>
      <c r="B363" s="95" t="s">
        <v>6</v>
      </c>
      <c r="C363" s="80" t="s">
        <v>7</v>
      </c>
      <c r="D363" s="80"/>
      <c r="E363" s="80"/>
      <c r="F363" s="75"/>
      <c r="G363" s="75"/>
      <c r="H363" s="69"/>
      <c r="I363" s="75"/>
    </row>
    <row r="364" spans="1:9">
      <c r="A364" s="242"/>
      <c r="B364" s="95"/>
      <c r="C364" s="80"/>
      <c r="D364" s="80"/>
      <c r="E364" s="80"/>
      <c r="F364" s="75"/>
      <c r="G364" s="75"/>
      <c r="H364" s="69"/>
      <c r="I364" s="75"/>
    </row>
    <row r="365" spans="1:9">
      <c r="A365" s="75"/>
      <c r="B365" s="96" t="s">
        <v>8</v>
      </c>
      <c r="C365" s="97" t="s">
        <v>9</v>
      </c>
      <c r="D365" s="97" t="s">
        <v>10</v>
      </c>
      <c r="E365" s="97" t="s">
        <v>11</v>
      </c>
      <c r="F365" s="75"/>
      <c r="G365" s="75"/>
      <c r="H365" s="69"/>
      <c r="I365" s="75"/>
    </row>
    <row r="366" spans="1:9">
      <c r="A366" s="75">
        <v>1</v>
      </c>
      <c r="B366" s="197" t="s">
        <v>39</v>
      </c>
      <c r="C366" s="87">
        <v>11.3</v>
      </c>
      <c r="D366" s="87"/>
      <c r="E366" s="87"/>
      <c r="F366" s="75"/>
      <c r="G366" s="75"/>
      <c r="H366" s="69"/>
      <c r="I366" s="75"/>
    </row>
    <row r="367" spans="1:9">
      <c r="A367" s="75"/>
      <c r="B367" s="193" t="s">
        <v>6</v>
      </c>
      <c r="C367" s="198" t="s">
        <v>49</v>
      </c>
      <c r="D367" s="198"/>
      <c r="E367" s="198"/>
      <c r="F367" s="75"/>
      <c r="G367" s="75"/>
      <c r="H367" s="69"/>
      <c r="I367" s="75"/>
    </row>
    <row r="368" spans="1:9">
      <c r="A368" s="75"/>
      <c r="B368" s="196" t="s">
        <v>50</v>
      </c>
      <c r="C368" s="198">
        <v>100</v>
      </c>
      <c r="D368" s="198">
        <v>200</v>
      </c>
      <c r="E368" s="198" t="s">
        <v>51</v>
      </c>
      <c r="F368" s="75"/>
      <c r="G368" s="75"/>
      <c r="H368" s="69"/>
      <c r="I368" s="75"/>
    </row>
    <row r="369" spans="1:9">
      <c r="A369" s="75">
        <v>2</v>
      </c>
      <c r="B369" s="200" t="s">
        <v>52</v>
      </c>
      <c r="C369" s="199">
        <v>0</v>
      </c>
      <c r="D369" s="199">
        <v>1</v>
      </c>
      <c r="E369" s="199">
        <v>0</v>
      </c>
      <c r="F369" s="75"/>
      <c r="G369" s="75"/>
      <c r="H369" s="69"/>
      <c r="I369" s="75"/>
    </row>
    <row r="370" ht="46.8" spans="1:9">
      <c r="A370" s="71" t="s">
        <v>1686</v>
      </c>
      <c r="B370" s="220"/>
      <c r="C370" s="71"/>
      <c r="D370" s="71"/>
      <c r="E370" s="71"/>
      <c r="F370" s="71"/>
      <c r="G370" s="71"/>
      <c r="H370" s="70" t="s">
        <v>1687</v>
      </c>
      <c r="I370" s="71" t="s">
        <v>4</v>
      </c>
    </row>
    <row r="371" ht="31.2" spans="1:9">
      <c r="A371" s="72" t="s">
        <v>5</v>
      </c>
      <c r="B371" s="193" t="s">
        <v>6</v>
      </c>
      <c r="C371" s="74" t="s">
        <v>15</v>
      </c>
      <c r="D371" s="74"/>
      <c r="E371" s="74"/>
      <c r="F371" s="74"/>
      <c r="G371" s="74"/>
      <c r="H371" s="69"/>
      <c r="I371" s="75"/>
    </row>
    <row r="372" spans="1:9">
      <c r="A372" s="75"/>
      <c r="B372" s="196" t="s">
        <v>16</v>
      </c>
      <c r="C372" s="74" t="s">
        <v>17</v>
      </c>
      <c r="D372" s="74" t="s">
        <v>18</v>
      </c>
      <c r="E372" s="74" t="s">
        <v>19</v>
      </c>
      <c r="F372" s="74" t="s">
        <v>20</v>
      </c>
      <c r="G372" s="74" t="s">
        <v>21</v>
      </c>
      <c r="H372" s="69"/>
      <c r="I372" s="75"/>
    </row>
    <row r="373" spans="1:9">
      <c r="A373" s="75">
        <v>1</v>
      </c>
      <c r="B373" s="208" t="s">
        <v>76</v>
      </c>
      <c r="C373" s="199"/>
      <c r="D373" s="199"/>
      <c r="E373" s="199" t="s">
        <v>682</v>
      </c>
      <c r="F373" s="199" t="s">
        <v>678</v>
      </c>
      <c r="G373" s="199" t="s">
        <v>678</v>
      </c>
      <c r="H373" s="69"/>
      <c r="I373" s="75"/>
    </row>
    <row r="374" spans="1:9">
      <c r="A374" s="75"/>
      <c r="B374" s="193" t="s">
        <v>6</v>
      </c>
      <c r="C374" s="74" t="s">
        <v>24</v>
      </c>
      <c r="D374" s="74"/>
      <c r="E374" s="74"/>
      <c r="F374" s="74"/>
      <c r="G374" s="74"/>
      <c r="H374" s="69"/>
      <c r="I374" s="75"/>
    </row>
    <row r="375" spans="1:9">
      <c r="A375" s="75"/>
      <c r="B375" s="196" t="s">
        <v>16</v>
      </c>
      <c r="C375" s="74" t="s">
        <v>17</v>
      </c>
      <c r="D375" s="74" t="s">
        <v>18</v>
      </c>
      <c r="E375" s="74" t="s">
        <v>19</v>
      </c>
      <c r="F375" s="74" t="s">
        <v>20</v>
      </c>
      <c r="G375" s="74" t="s">
        <v>21</v>
      </c>
      <c r="H375" s="69"/>
      <c r="I375" s="75"/>
    </row>
    <row r="376" spans="1:9">
      <c r="A376" s="75">
        <v>2</v>
      </c>
      <c r="B376" s="200" t="s">
        <v>102</v>
      </c>
      <c r="C376" s="199"/>
      <c r="D376" s="199" t="s">
        <v>679</v>
      </c>
      <c r="E376" s="199"/>
      <c r="F376" s="199"/>
      <c r="G376" s="199"/>
      <c r="H376" s="69"/>
      <c r="I376" s="75"/>
    </row>
    <row r="377" spans="1:9">
      <c r="A377" s="75">
        <v>3</v>
      </c>
      <c r="B377" s="200" t="s">
        <v>61</v>
      </c>
      <c r="C377" s="199" t="s">
        <v>678</v>
      </c>
      <c r="D377" s="199"/>
      <c r="E377" s="199"/>
      <c r="F377" s="199"/>
      <c r="G377" s="199"/>
      <c r="H377" s="69"/>
      <c r="I377" s="75"/>
    </row>
    <row r="378" spans="1:9">
      <c r="A378" s="72"/>
      <c r="B378" s="193" t="s">
        <v>6</v>
      </c>
      <c r="C378" s="74" t="s">
        <v>30</v>
      </c>
      <c r="D378" s="74"/>
      <c r="E378" s="74"/>
      <c r="F378" s="74"/>
      <c r="G378" s="75"/>
      <c r="H378" s="69"/>
      <c r="I378" s="75"/>
    </row>
    <row r="379" spans="1:9">
      <c r="A379" s="75"/>
      <c r="B379" s="196" t="s">
        <v>8</v>
      </c>
      <c r="C379" s="74">
        <v>100</v>
      </c>
      <c r="D379" s="74">
        <v>200</v>
      </c>
      <c r="E379" s="74">
        <v>300</v>
      </c>
      <c r="F379" s="74" t="s">
        <v>31</v>
      </c>
      <c r="G379" s="75"/>
      <c r="H379" s="69"/>
      <c r="I379" s="75"/>
    </row>
    <row r="380" spans="1:9">
      <c r="A380" s="75">
        <v>4</v>
      </c>
      <c r="B380" s="200" t="s">
        <v>32</v>
      </c>
      <c r="C380" s="199"/>
      <c r="D380" s="199"/>
      <c r="E380" s="199"/>
      <c r="F380" s="199" t="s">
        <v>679</v>
      </c>
      <c r="G380" s="75"/>
      <c r="H380" s="69"/>
      <c r="I380" s="75"/>
    </row>
    <row r="381" spans="1:9">
      <c r="A381" s="75">
        <v>5</v>
      </c>
      <c r="B381" s="200" t="s">
        <v>110</v>
      </c>
      <c r="C381" s="199"/>
      <c r="D381" s="199"/>
      <c r="E381" s="199" t="s">
        <v>678</v>
      </c>
      <c r="F381" s="199" t="s">
        <v>680</v>
      </c>
      <c r="G381" s="75"/>
      <c r="H381" s="69"/>
      <c r="I381" s="75"/>
    </row>
    <row r="382" spans="1:9">
      <c r="A382" s="75"/>
      <c r="B382" s="193" t="s">
        <v>6</v>
      </c>
      <c r="C382" s="74" t="s">
        <v>35</v>
      </c>
      <c r="D382" s="74"/>
      <c r="E382" s="74"/>
      <c r="F382" s="74"/>
      <c r="G382" s="75"/>
      <c r="H382" s="69"/>
      <c r="I382" s="75"/>
    </row>
    <row r="383" spans="1:9">
      <c r="A383" s="75"/>
      <c r="B383" s="196" t="s">
        <v>8</v>
      </c>
      <c r="C383" s="74">
        <v>100</v>
      </c>
      <c r="D383" s="74">
        <v>200</v>
      </c>
      <c r="E383" s="74">
        <v>300</v>
      </c>
      <c r="F383" s="74" t="s">
        <v>31</v>
      </c>
      <c r="G383" s="75"/>
      <c r="H383" s="69"/>
      <c r="I383" s="75"/>
    </row>
    <row r="384" spans="1:9">
      <c r="A384" s="75">
        <v>6</v>
      </c>
      <c r="B384" s="200" t="s">
        <v>141</v>
      </c>
      <c r="C384" s="199"/>
      <c r="D384" s="199"/>
      <c r="E384" s="199"/>
      <c r="F384" s="199" t="s">
        <v>678</v>
      </c>
      <c r="G384" s="75"/>
      <c r="H384" s="69"/>
      <c r="I384" s="75"/>
    </row>
    <row r="385" spans="1:9">
      <c r="A385" s="75">
        <v>7</v>
      </c>
      <c r="B385" s="200" t="s">
        <v>69</v>
      </c>
      <c r="C385" s="199"/>
      <c r="D385" s="199"/>
      <c r="E385" s="199"/>
      <c r="F385" s="199" t="s">
        <v>678</v>
      </c>
      <c r="G385" s="75"/>
      <c r="H385" s="69"/>
      <c r="I385" s="75"/>
    </row>
    <row r="386" spans="1:9">
      <c r="A386" s="75"/>
      <c r="B386" s="95" t="s">
        <v>6</v>
      </c>
      <c r="C386" s="80" t="s">
        <v>7</v>
      </c>
      <c r="D386" s="80"/>
      <c r="E386" s="80"/>
      <c r="F386" s="75"/>
      <c r="G386" s="75"/>
      <c r="H386" s="69"/>
      <c r="I386" s="75"/>
    </row>
    <row r="387" spans="1:9">
      <c r="A387" s="75"/>
      <c r="B387" s="95"/>
      <c r="C387" s="80"/>
      <c r="D387" s="80"/>
      <c r="E387" s="80"/>
      <c r="F387" s="75"/>
      <c r="G387" s="75"/>
      <c r="H387" s="69"/>
      <c r="I387" s="75"/>
    </row>
    <row r="388" spans="1:9">
      <c r="A388" s="75"/>
      <c r="B388" s="96" t="s">
        <v>8</v>
      </c>
      <c r="C388" s="97" t="s">
        <v>9</v>
      </c>
      <c r="D388" s="97" t="s">
        <v>10</v>
      </c>
      <c r="E388" s="97" t="s">
        <v>11</v>
      </c>
      <c r="F388" s="75"/>
      <c r="G388" s="75"/>
      <c r="H388" s="69"/>
      <c r="I388" s="75"/>
    </row>
    <row r="389" spans="1:9">
      <c r="A389" s="75">
        <v>8</v>
      </c>
      <c r="B389" s="197" t="s">
        <v>96</v>
      </c>
      <c r="C389" s="87" t="s">
        <v>1688</v>
      </c>
      <c r="D389" s="97"/>
      <c r="E389" s="97"/>
      <c r="F389" s="75"/>
      <c r="G389" s="75"/>
      <c r="H389" s="69"/>
      <c r="I389" s="75"/>
    </row>
    <row r="390" spans="1:9">
      <c r="A390" s="75">
        <v>9</v>
      </c>
      <c r="B390" s="197" t="s">
        <v>91</v>
      </c>
      <c r="C390" s="87" t="s">
        <v>1689</v>
      </c>
      <c r="D390" s="87"/>
      <c r="E390" s="87"/>
      <c r="F390" s="75"/>
      <c r="G390" s="75"/>
      <c r="H390" s="69"/>
      <c r="I390" s="75"/>
    </row>
    <row r="391" spans="1:9">
      <c r="A391" s="75">
        <v>10</v>
      </c>
      <c r="B391" s="197" t="s">
        <v>81</v>
      </c>
      <c r="C391" s="87" t="s">
        <v>1690</v>
      </c>
      <c r="D391" s="87"/>
      <c r="E391" s="87"/>
      <c r="F391" s="75"/>
      <c r="G391" s="75"/>
      <c r="H391" s="69"/>
      <c r="I391" s="75"/>
    </row>
    <row r="392" spans="1:9">
      <c r="A392" s="75"/>
      <c r="B392" s="202" t="s">
        <v>40</v>
      </c>
      <c r="C392" s="198" t="s">
        <v>46</v>
      </c>
      <c r="D392" s="75"/>
      <c r="E392" s="75"/>
      <c r="F392" s="75"/>
      <c r="G392" s="75"/>
      <c r="H392" s="69"/>
      <c r="I392" s="75"/>
    </row>
    <row r="393" spans="1:9">
      <c r="A393" s="75"/>
      <c r="B393" s="202"/>
      <c r="C393" s="198" t="s">
        <v>47</v>
      </c>
      <c r="D393" s="75"/>
      <c r="E393" s="75"/>
      <c r="F393" s="75"/>
      <c r="G393" s="75"/>
      <c r="H393" s="69"/>
      <c r="I393" s="75"/>
    </row>
    <row r="394" spans="1:9">
      <c r="A394" s="75">
        <v>11</v>
      </c>
      <c r="B394" s="201" t="s">
        <v>72</v>
      </c>
      <c r="C394" s="203" t="s">
        <v>1691</v>
      </c>
      <c r="D394" s="75"/>
      <c r="E394" s="75"/>
      <c r="F394" s="75"/>
      <c r="G394" s="75"/>
      <c r="H394" s="69"/>
      <c r="I394" s="75"/>
    </row>
    <row r="395" spans="1:9">
      <c r="A395" s="75">
        <v>12</v>
      </c>
      <c r="B395" s="201" t="s">
        <v>258</v>
      </c>
      <c r="C395" s="203" t="s">
        <v>874</v>
      </c>
      <c r="D395" s="75"/>
      <c r="E395" s="75"/>
      <c r="F395" s="75"/>
      <c r="G395" s="75"/>
      <c r="H395" s="69"/>
      <c r="I395" s="75"/>
    </row>
    <row r="396" spans="1:9">
      <c r="A396" s="75">
        <v>13</v>
      </c>
      <c r="B396" s="201" t="s">
        <v>48</v>
      </c>
      <c r="C396" s="203" t="s">
        <v>1692</v>
      </c>
      <c r="D396" s="75"/>
      <c r="E396" s="75"/>
      <c r="F396" s="75"/>
      <c r="G396" s="75"/>
      <c r="H396" s="69"/>
      <c r="I396" s="75"/>
    </row>
    <row r="397" spans="1:9">
      <c r="A397" s="75"/>
      <c r="B397" s="193" t="s">
        <v>6</v>
      </c>
      <c r="C397" s="198" t="s">
        <v>49</v>
      </c>
      <c r="D397" s="198"/>
      <c r="E397" s="198"/>
      <c r="F397" s="75"/>
      <c r="G397" s="75"/>
      <c r="H397" s="69"/>
      <c r="I397" s="75"/>
    </row>
    <row r="398" spans="1:9">
      <c r="A398" s="75"/>
      <c r="B398" s="196" t="s">
        <v>50</v>
      </c>
      <c r="C398" s="198">
        <v>100</v>
      </c>
      <c r="D398" s="198">
        <v>200</v>
      </c>
      <c r="E398" s="198" t="s">
        <v>51</v>
      </c>
      <c r="F398" s="75"/>
      <c r="G398" s="75"/>
      <c r="H398" s="69"/>
      <c r="I398" s="75"/>
    </row>
    <row r="399" spans="1:9">
      <c r="A399" s="75">
        <v>14</v>
      </c>
      <c r="B399" s="200" t="s">
        <v>271</v>
      </c>
      <c r="C399" s="199" t="s">
        <v>680</v>
      </c>
      <c r="D399" s="199"/>
      <c r="E399" s="199"/>
      <c r="F399" s="75"/>
      <c r="G399" s="75"/>
      <c r="H399" s="69"/>
      <c r="I399" s="75"/>
    </row>
    <row r="400" spans="1:9">
      <c r="A400" s="75">
        <v>15</v>
      </c>
      <c r="B400" s="200" t="s">
        <v>52</v>
      </c>
      <c r="C400" s="199" t="s">
        <v>678</v>
      </c>
      <c r="D400" s="199" t="s">
        <v>680</v>
      </c>
      <c r="E400" s="199"/>
      <c r="F400" s="75"/>
      <c r="G400" s="75"/>
      <c r="H400" s="69"/>
      <c r="I400" s="75"/>
    </row>
    <row r="401" spans="1:9">
      <c r="A401" s="75">
        <v>16</v>
      </c>
      <c r="B401" s="200" t="s">
        <v>84</v>
      </c>
      <c r="C401" s="199" t="s">
        <v>680</v>
      </c>
      <c r="D401" s="199"/>
      <c r="E401" s="199"/>
      <c r="F401" s="75"/>
      <c r="G401" s="75"/>
      <c r="H401" s="69"/>
      <c r="I401" s="75"/>
    </row>
    <row r="402" ht="46.8" spans="1:9">
      <c r="A402" s="71" t="s">
        <v>1693</v>
      </c>
      <c r="B402" s="220"/>
      <c r="C402" s="71"/>
      <c r="D402" s="71"/>
      <c r="E402" s="71"/>
      <c r="F402" s="71"/>
      <c r="G402" s="71"/>
      <c r="H402" s="70" t="s">
        <v>1694</v>
      </c>
      <c r="I402" s="71" t="s">
        <v>4</v>
      </c>
    </row>
    <row r="403" ht="31.2" spans="1:9">
      <c r="A403" s="72" t="s">
        <v>5</v>
      </c>
      <c r="B403" s="193" t="s">
        <v>6</v>
      </c>
      <c r="C403" s="74" t="s">
        <v>15</v>
      </c>
      <c r="D403" s="74"/>
      <c r="E403" s="74"/>
      <c r="F403" s="74"/>
      <c r="G403" s="74"/>
      <c r="H403" s="69"/>
      <c r="I403" s="75"/>
    </row>
    <row r="404" spans="1:9">
      <c r="A404" s="75"/>
      <c r="B404" s="196" t="s">
        <v>16</v>
      </c>
      <c r="C404" s="74" t="s">
        <v>17</v>
      </c>
      <c r="D404" s="74" t="s">
        <v>18</v>
      </c>
      <c r="E404" s="74" t="s">
        <v>19</v>
      </c>
      <c r="F404" s="74" t="s">
        <v>20</v>
      </c>
      <c r="G404" s="74" t="s">
        <v>21</v>
      </c>
      <c r="H404" s="69"/>
      <c r="I404" s="75"/>
    </row>
    <row r="405" spans="1:9">
      <c r="A405" s="75">
        <v>1</v>
      </c>
      <c r="B405" s="196" t="s">
        <v>60</v>
      </c>
      <c r="C405" s="203"/>
      <c r="D405" s="203">
        <v>4</v>
      </c>
      <c r="E405" s="203"/>
      <c r="F405" s="203"/>
      <c r="G405" s="203"/>
      <c r="H405" s="69"/>
      <c r="I405" s="75"/>
    </row>
    <row r="406" spans="1:9">
      <c r="A406" s="75"/>
      <c r="B406" s="193" t="s">
        <v>6</v>
      </c>
      <c r="C406" s="74" t="s">
        <v>24</v>
      </c>
      <c r="D406" s="74"/>
      <c r="E406" s="74"/>
      <c r="F406" s="74"/>
      <c r="G406" s="74"/>
      <c r="H406" s="69"/>
      <c r="I406" s="75"/>
    </row>
    <row r="407" spans="1:9">
      <c r="A407" s="75"/>
      <c r="B407" s="196" t="s">
        <v>16</v>
      </c>
      <c r="C407" s="74" t="s">
        <v>17</v>
      </c>
      <c r="D407" s="74" t="s">
        <v>18</v>
      </c>
      <c r="E407" s="74" t="s">
        <v>19</v>
      </c>
      <c r="F407" s="74" t="s">
        <v>20</v>
      </c>
      <c r="G407" s="74" t="s">
        <v>21</v>
      </c>
      <c r="H407" s="69"/>
      <c r="I407" s="75"/>
    </row>
    <row r="408" spans="1:9">
      <c r="A408" s="75">
        <v>2</v>
      </c>
      <c r="B408" s="200" t="s">
        <v>526</v>
      </c>
      <c r="C408" s="199"/>
      <c r="D408" s="199" t="s">
        <v>679</v>
      </c>
      <c r="E408" s="199" t="s">
        <v>684</v>
      </c>
      <c r="F408" s="199" t="s">
        <v>679</v>
      </c>
      <c r="G408" s="199"/>
      <c r="H408" s="69"/>
      <c r="I408" s="75"/>
    </row>
    <row r="409" spans="1:9">
      <c r="A409" s="75">
        <v>3</v>
      </c>
      <c r="B409" s="200" t="s">
        <v>62</v>
      </c>
      <c r="C409" s="199"/>
      <c r="D409" s="199"/>
      <c r="E409" s="199"/>
      <c r="F409" s="199" t="s">
        <v>680</v>
      </c>
      <c r="G409" s="199" t="s">
        <v>682</v>
      </c>
      <c r="H409" s="69"/>
      <c r="I409" s="75"/>
    </row>
    <row r="410" spans="1:9">
      <c r="A410" s="75"/>
      <c r="B410" s="193" t="s">
        <v>6</v>
      </c>
      <c r="C410" s="74" t="s">
        <v>30</v>
      </c>
      <c r="D410" s="74"/>
      <c r="E410" s="74"/>
      <c r="F410" s="74"/>
      <c r="G410" s="75"/>
      <c r="H410" s="69"/>
      <c r="I410" s="75"/>
    </row>
    <row r="411" spans="1:9">
      <c r="A411" s="75"/>
      <c r="B411" s="196" t="s">
        <v>8</v>
      </c>
      <c r="C411" s="74">
        <v>100</v>
      </c>
      <c r="D411" s="74">
        <v>200</v>
      </c>
      <c r="E411" s="74">
        <v>300</v>
      </c>
      <c r="F411" s="74" t="s">
        <v>31</v>
      </c>
      <c r="G411" s="75"/>
      <c r="H411" s="69"/>
      <c r="I411" s="75"/>
    </row>
    <row r="412" spans="1:9">
      <c r="A412" s="75">
        <v>4</v>
      </c>
      <c r="B412" s="200" t="s">
        <v>32</v>
      </c>
      <c r="C412" s="199"/>
      <c r="D412" s="199"/>
      <c r="E412" s="199" t="s">
        <v>706</v>
      </c>
      <c r="F412" s="199"/>
      <c r="G412" s="75"/>
      <c r="H412" s="69"/>
      <c r="I412" s="75"/>
    </row>
    <row r="413" spans="1:9">
      <c r="A413" s="75"/>
      <c r="B413" s="193" t="s">
        <v>6</v>
      </c>
      <c r="C413" s="74" t="s">
        <v>35</v>
      </c>
      <c r="D413" s="74"/>
      <c r="E413" s="74"/>
      <c r="F413" s="74"/>
      <c r="G413" s="75"/>
      <c r="H413" s="69"/>
      <c r="I413" s="75"/>
    </row>
    <row r="414" spans="1:9">
      <c r="A414" s="75"/>
      <c r="B414" s="196" t="s">
        <v>8</v>
      </c>
      <c r="C414" s="74">
        <v>100</v>
      </c>
      <c r="D414" s="74">
        <v>200</v>
      </c>
      <c r="E414" s="74">
        <v>300</v>
      </c>
      <c r="F414" s="74" t="s">
        <v>31</v>
      </c>
      <c r="G414" s="75"/>
      <c r="H414" s="69"/>
      <c r="I414" s="75"/>
    </row>
    <row r="415" s="58" customFormat="1" spans="1:9">
      <c r="A415" s="75">
        <v>5</v>
      </c>
      <c r="B415" s="200" t="s">
        <v>68</v>
      </c>
      <c r="C415" s="203"/>
      <c r="D415" s="203"/>
      <c r="E415" s="203"/>
      <c r="F415" s="203">
        <v>10</v>
      </c>
      <c r="G415" s="206"/>
      <c r="H415" s="69"/>
      <c r="I415" s="75"/>
    </row>
    <row r="416" s="58" customFormat="1" spans="1:9">
      <c r="A416" s="75">
        <v>6</v>
      </c>
      <c r="B416" s="200" t="s">
        <v>61</v>
      </c>
      <c r="C416" s="203"/>
      <c r="D416" s="203">
        <v>1</v>
      </c>
      <c r="E416" s="203"/>
      <c r="F416" s="203">
        <v>6</v>
      </c>
      <c r="G416" s="206"/>
      <c r="H416" s="69"/>
      <c r="I416" s="75"/>
    </row>
    <row r="417" s="58" customFormat="1" spans="1:9">
      <c r="A417" s="75">
        <v>7</v>
      </c>
      <c r="B417" s="200" t="s">
        <v>107</v>
      </c>
      <c r="C417" s="203"/>
      <c r="D417" s="203"/>
      <c r="E417" s="203">
        <v>1</v>
      </c>
      <c r="F417" s="203"/>
      <c r="G417" s="206"/>
      <c r="H417" s="69"/>
      <c r="I417" s="75"/>
    </row>
    <row r="418" spans="1:9">
      <c r="A418" s="75"/>
      <c r="B418" s="95" t="s">
        <v>6</v>
      </c>
      <c r="C418" s="80" t="s">
        <v>7</v>
      </c>
      <c r="D418" s="80"/>
      <c r="E418" s="80"/>
      <c r="F418" s="75"/>
      <c r="G418" s="75"/>
      <c r="H418" s="69"/>
      <c r="I418" s="75"/>
    </row>
    <row r="419" spans="1:9">
      <c r="A419" s="75"/>
      <c r="B419" s="95"/>
      <c r="C419" s="80"/>
      <c r="D419" s="80"/>
      <c r="E419" s="80"/>
      <c r="F419" s="75"/>
      <c r="G419" s="75"/>
      <c r="H419" s="69"/>
      <c r="I419" s="75"/>
    </row>
    <row r="420" spans="1:9">
      <c r="A420" s="75"/>
      <c r="B420" s="96" t="s">
        <v>8</v>
      </c>
      <c r="C420" s="97" t="s">
        <v>9</v>
      </c>
      <c r="D420" s="97" t="s">
        <v>10</v>
      </c>
      <c r="E420" s="97" t="s">
        <v>11</v>
      </c>
      <c r="F420" s="75"/>
      <c r="G420" s="75"/>
      <c r="H420" s="69"/>
      <c r="I420" s="75"/>
    </row>
    <row r="421" spans="1:9">
      <c r="A421" s="75">
        <v>8</v>
      </c>
      <c r="B421" s="96" t="s">
        <v>96</v>
      </c>
      <c r="C421" s="87">
        <v>52.5</v>
      </c>
      <c r="D421" s="87"/>
      <c r="E421" s="87"/>
      <c r="F421" s="206"/>
      <c r="G421" s="75"/>
      <c r="H421" s="69"/>
      <c r="I421" s="75"/>
    </row>
    <row r="422" spans="1:9">
      <c r="A422" s="75">
        <v>9</v>
      </c>
      <c r="B422" s="96" t="s">
        <v>97</v>
      </c>
      <c r="C422" s="87">
        <v>52</v>
      </c>
      <c r="D422" s="87"/>
      <c r="E422" s="87"/>
      <c r="F422" s="206"/>
      <c r="G422" s="75"/>
      <c r="H422" s="69"/>
      <c r="I422" s="75"/>
    </row>
    <row r="423" spans="1:9">
      <c r="A423" s="75">
        <v>10</v>
      </c>
      <c r="B423" s="96" t="s">
        <v>118</v>
      </c>
      <c r="C423" s="87">
        <v>54</v>
      </c>
      <c r="D423" s="87"/>
      <c r="E423" s="87"/>
      <c r="F423" s="206"/>
      <c r="G423" s="75"/>
      <c r="H423" s="69"/>
      <c r="I423" s="75"/>
    </row>
    <row r="424" spans="1:9">
      <c r="A424" s="75"/>
      <c r="B424" s="202" t="s">
        <v>40</v>
      </c>
      <c r="C424" s="198" t="s">
        <v>46</v>
      </c>
      <c r="D424" s="75"/>
      <c r="E424" s="75"/>
      <c r="F424" s="75"/>
      <c r="G424" s="75"/>
      <c r="H424" s="69"/>
      <c r="I424" s="75"/>
    </row>
    <row r="425" spans="1:9">
      <c r="A425" s="75"/>
      <c r="B425" s="202"/>
      <c r="C425" s="198" t="s">
        <v>47</v>
      </c>
      <c r="D425" s="75"/>
      <c r="E425" s="75"/>
      <c r="F425" s="75"/>
      <c r="G425" s="75"/>
      <c r="H425" s="69"/>
      <c r="I425" s="75"/>
    </row>
    <row r="426" s="58" customFormat="1" spans="1:9">
      <c r="A426" s="75">
        <v>11</v>
      </c>
      <c r="B426" s="201" t="s">
        <v>48</v>
      </c>
      <c r="C426" s="203">
        <v>399</v>
      </c>
      <c r="D426" s="75"/>
      <c r="E426" s="75"/>
      <c r="F426" s="75"/>
      <c r="G426" s="75"/>
      <c r="H426" s="69"/>
      <c r="I426" s="75"/>
    </row>
    <row r="427" spans="1:9">
      <c r="A427" s="75"/>
      <c r="B427" s="193" t="s">
        <v>6</v>
      </c>
      <c r="C427" s="198" t="s">
        <v>49</v>
      </c>
      <c r="D427" s="198"/>
      <c r="E427" s="198"/>
      <c r="F427" s="75"/>
      <c r="G427" s="75"/>
      <c r="H427" s="69"/>
      <c r="I427" s="75"/>
    </row>
    <row r="428" spans="1:9">
      <c r="A428" s="75"/>
      <c r="B428" s="196" t="s">
        <v>50</v>
      </c>
      <c r="C428" s="198">
        <v>100</v>
      </c>
      <c r="D428" s="198">
        <v>200</v>
      </c>
      <c r="E428" s="198" t="s">
        <v>51</v>
      </c>
      <c r="F428" s="75"/>
      <c r="G428" s="75"/>
      <c r="H428" s="69"/>
      <c r="I428" s="75"/>
    </row>
    <row r="429" s="61" customFormat="1" spans="1:9">
      <c r="A429" s="75">
        <v>12</v>
      </c>
      <c r="B429" s="196" t="s">
        <v>84</v>
      </c>
      <c r="C429" s="235"/>
      <c r="D429" s="235">
        <v>2</v>
      </c>
      <c r="E429" s="235"/>
      <c r="F429" s="206"/>
      <c r="G429" s="75"/>
      <c r="H429" s="69"/>
      <c r="I429" s="75"/>
    </row>
    <row r="430" s="61" customFormat="1" spans="1:9">
      <c r="A430" s="75">
        <v>13</v>
      </c>
      <c r="B430" s="196" t="s">
        <v>1695</v>
      </c>
      <c r="C430" s="235">
        <v>2</v>
      </c>
      <c r="D430" s="235"/>
      <c r="E430" s="235"/>
      <c r="F430" s="206"/>
      <c r="G430" s="75"/>
      <c r="H430" s="69"/>
      <c r="I430" s="75"/>
    </row>
    <row r="431" s="61" customFormat="1" spans="1:9">
      <c r="A431" s="75">
        <v>14</v>
      </c>
      <c r="B431" s="196" t="s">
        <v>1696</v>
      </c>
      <c r="C431" s="235"/>
      <c r="D431" s="235">
        <v>2</v>
      </c>
      <c r="E431" s="235"/>
      <c r="F431" s="206"/>
      <c r="G431" s="75"/>
      <c r="H431" s="69"/>
      <c r="I431" s="75"/>
    </row>
    <row r="432" s="58" customFormat="1" spans="1:9">
      <c r="A432" s="75">
        <v>15</v>
      </c>
      <c r="B432" s="200" t="s">
        <v>335</v>
      </c>
      <c r="C432" s="203"/>
      <c r="D432" s="203">
        <v>9</v>
      </c>
      <c r="E432" s="203"/>
      <c r="F432" s="206"/>
      <c r="G432" s="75"/>
      <c r="H432" s="69"/>
      <c r="I432" s="75"/>
    </row>
    <row r="433" s="58" customFormat="1" spans="1:9">
      <c r="A433" s="75">
        <v>16</v>
      </c>
      <c r="B433" s="200" t="s">
        <v>275</v>
      </c>
      <c r="C433" s="203"/>
      <c r="D433" s="203">
        <v>5</v>
      </c>
      <c r="E433" s="203"/>
      <c r="F433" s="206"/>
      <c r="G433" s="75"/>
      <c r="H433" s="69"/>
      <c r="I433" s="75"/>
    </row>
    <row r="434" s="58" customFormat="1" spans="1:9">
      <c r="A434" s="75">
        <v>17</v>
      </c>
      <c r="B434" s="200" t="s">
        <v>55</v>
      </c>
      <c r="C434" s="203"/>
      <c r="D434" s="203">
        <v>5</v>
      </c>
      <c r="E434" s="203"/>
      <c r="F434" s="206"/>
      <c r="G434" s="75"/>
      <c r="H434" s="69"/>
      <c r="I434" s="75"/>
    </row>
    <row r="435" s="58" customFormat="1" spans="1:9">
      <c r="A435" s="75"/>
      <c r="B435" s="95" t="s">
        <v>6</v>
      </c>
      <c r="C435" s="214" t="s">
        <v>37</v>
      </c>
      <c r="D435" s="215"/>
      <c r="E435" s="199"/>
      <c r="F435" s="75"/>
      <c r="G435" s="75"/>
      <c r="H435" s="69"/>
      <c r="I435" s="75"/>
    </row>
    <row r="436" s="58" customFormat="1" spans="1:9">
      <c r="A436" s="75"/>
      <c r="B436" s="95"/>
      <c r="C436" s="217"/>
      <c r="D436" s="218"/>
      <c r="E436" s="199"/>
      <c r="F436" s="75"/>
      <c r="G436" s="75"/>
      <c r="H436" s="69"/>
      <c r="I436" s="75"/>
    </row>
    <row r="437" s="58" customFormat="1" spans="1:9">
      <c r="A437" s="75"/>
      <c r="B437" s="96" t="s">
        <v>8</v>
      </c>
      <c r="C437" s="97" t="s">
        <v>10</v>
      </c>
      <c r="D437" s="97" t="s">
        <v>11</v>
      </c>
      <c r="E437" s="199"/>
      <c r="F437" s="75"/>
      <c r="G437" s="75"/>
      <c r="H437" s="69"/>
      <c r="I437" s="75"/>
    </row>
    <row r="438" s="58" customFormat="1" spans="1:9">
      <c r="A438" s="75">
        <v>18</v>
      </c>
      <c r="B438" s="200" t="s">
        <v>12</v>
      </c>
      <c r="C438" s="203"/>
      <c r="D438" s="203">
        <v>55</v>
      </c>
      <c r="E438" s="203"/>
      <c r="F438" s="75"/>
      <c r="G438" s="75"/>
      <c r="H438" s="69"/>
      <c r="I438" s="75"/>
    </row>
    <row r="439" s="58" customFormat="1" spans="1:9">
      <c r="A439" s="75"/>
      <c r="B439" s="200"/>
      <c r="C439" s="199"/>
      <c r="D439" s="199"/>
      <c r="E439" s="199"/>
      <c r="F439" s="75"/>
      <c r="G439" s="75"/>
      <c r="H439" s="69"/>
      <c r="I439" s="75"/>
    </row>
    <row r="440" ht="31.2" spans="1:9">
      <c r="A440" s="71" t="s">
        <v>1697</v>
      </c>
      <c r="B440" s="220"/>
      <c r="C440" s="71"/>
      <c r="D440" s="71"/>
      <c r="E440" s="71"/>
      <c r="F440" s="71"/>
      <c r="G440" s="71"/>
      <c r="H440" s="70" t="s">
        <v>1698</v>
      </c>
      <c r="I440" s="71" t="s">
        <v>4</v>
      </c>
    </row>
    <row r="441" spans="1:9">
      <c r="A441" s="241" t="s">
        <v>5</v>
      </c>
      <c r="B441" s="95" t="s">
        <v>6</v>
      </c>
      <c r="C441" s="80" t="s">
        <v>7</v>
      </c>
      <c r="D441" s="80"/>
      <c r="E441" s="80"/>
      <c r="F441" s="75"/>
      <c r="G441" s="75"/>
      <c r="H441" s="69"/>
      <c r="I441" s="75"/>
    </row>
    <row r="442" spans="1:9">
      <c r="A442" s="242"/>
      <c r="B442" s="95"/>
      <c r="C442" s="80"/>
      <c r="D442" s="80"/>
      <c r="E442" s="80"/>
      <c r="F442" s="75"/>
      <c r="G442" s="75"/>
      <c r="H442" s="69"/>
      <c r="I442" s="75"/>
    </row>
    <row r="443" spans="1:9">
      <c r="A443" s="75">
        <v>1</v>
      </c>
      <c r="B443" s="96" t="s">
        <v>12</v>
      </c>
      <c r="C443" s="87">
        <v>0</v>
      </c>
      <c r="D443" s="87">
        <v>0</v>
      </c>
      <c r="E443" s="87">
        <v>5.9</v>
      </c>
      <c r="F443" s="75"/>
      <c r="G443" s="75"/>
      <c r="H443" s="69"/>
      <c r="I443" s="75"/>
    </row>
    <row r="444" spans="1:9">
      <c r="A444" s="75"/>
      <c r="B444" s="202" t="s">
        <v>40</v>
      </c>
      <c r="C444" s="198" t="s">
        <v>46</v>
      </c>
      <c r="D444" s="75"/>
      <c r="E444" s="75"/>
      <c r="F444" s="75"/>
      <c r="G444" s="75"/>
      <c r="H444" s="69"/>
      <c r="I444" s="75"/>
    </row>
    <row r="445" spans="1:9">
      <c r="A445" s="75"/>
      <c r="B445" s="202"/>
      <c r="C445" s="198" t="s">
        <v>47</v>
      </c>
      <c r="D445" s="75"/>
      <c r="E445" s="75"/>
      <c r="F445" s="75"/>
      <c r="G445" s="75"/>
      <c r="H445" s="69"/>
      <c r="I445" s="75"/>
    </row>
    <row r="446" spans="1:9">
      <c r="A446" s="75">
        <v>2</v>
      </c>
      <c r="B446" s="201" t="s">
        <v>48</v>
      </c>
      <c r="C446" s="203">
        <v>3.4</v>
      </c>
      <c r="D446" s="75"/>
      <c r="E446" s="75"/>
      <c r="F446" s="75"/>
      <c r="G446" s="75"/>
      <c r="H446" s="69"/>
      <c r="I446" s="75"/>
    </row>
    <row r="447" ht="46.8" spans="1:9">
      <c r="A447" s="71" t="s">
        <v>1699</v>
      </c>
      <c r="B447" s="220"/>
      <c r="C447" s="71"/>
      <c r="D447" s="71"/>
      <c r="E447" s="71"/>
      <c r="F447" s="71"/>
      <c r="G447" s="71"/>
      <c r="H447" s="70" t="s">
        <v>1700</v>
      </c>
      <c r="I447" s="71" t="s">
        <v>4</v>
      </c>
    </row>
    <row r="448" ht="31.2" spans="1:9">
      <c r="A448" s="72" t="s">
        <v>5</v>
      </c>
      <c r="B448" s="193" t="s">
        <v>6</v>
      </c>
      <c r="C448" s="74" t="s">
        <v>15</v>
      </c>
      <c r="D448" s="74"/>
      <c r="E448" s="74"/>
      <c r="F448" s="74"/>
      <c r="G448" s="74"/>
      <c r="H448" s="69"/>
      <c r="I448" s="75"/>
    </row>
    <row r="449" spans="1:9">
      <c r="A449" s="75"/>
      <c r="B449" s="196" t="s">
        <v>16</v>
      </c>
      <c r="C449" s="74" t="s">
        <v>17</v>
      </c>
      <c r="D449" s="74" t="s">
        <v>18</v>
      </c>
      <c r="E449" s="74" t="s">
        <v>19</v>
      </c>
      <c r="F449" s="74" t="s">
        <v>20</v>
      </c>
      <c r="G449" s="74" t="s">
        <v>21</v>
      </c>
      <c r="H449" s="69"/>
      <c r="I449" s="75"/>
    </row>
    <row r="450" spans="1:9">
      <c r="A450" s="75">
        <v>1</v>
      </c>
      <c r="B450" s="208" t="s">
        <v>89</v>
      </c>
      <c r="C450" s="199">
        <v>2</v>
      </c>
      <c r="D450" s="199">
        <v>2</v>
      </c>
      <c r="E450" s="199">
        <v>1</v>
      </c>
      <c r="F450" s="199">
        <v>2</v>
      </c>
      <c r="G450" s="199"/>
      <c r="H450" s="69"/>
      <c r="I450" s="75"/>
    </row>
    <row r="451" spans="1:9">
      <c r="A451" s="75"/>
      <c r="B451" s="193" t="s">
        <v>6</v>
      </c>
      <c r="C451" s="74" t="s">
        <v>24</v>
      </c>
      <c r="D451" s="74"/>
      <c r="E451" s="74"/>
      <c r="F451" s="74"/>
      <c r="G451" s="74"/>
      <c r="H451" s="69"/>
      <c r="I451" s="75"/>
    </row>
    <row r="452" spans="1:9">
      <c r="A452" s="75"/>
      <c r="B452" s="196" t="s">
        <v>16</v>
      </c>
      <c r="C452" s="74" t="s">
        <v>17</v>
      </c>
      <c r="D452" s="74" t="s">
        <v>18</v>
      </c>
      <c r="E452" s="74" t="s">
        <v>19</v>
      </c>
      <c r="F452" s="74" t="s">
        <v>20</v>
      </c>
      <c r="G452" s="74" t="s">
        <v>21</v>
      </c>
      <c r="H452" s="69"/>
      <c r="I452" s="75"/>
    </row>
    <row r="453" spans="1:9">
      <c r="A453" s="75">
        <v>2</v>
      </c>
      <c r="B453" s="200" t="s">
        <v>62</v>
      </c>
      <c r="C453" s="199">
        <v>0</v>
      </c>
      <c r="D453" s="199">
        <v>0</v>
      </c>
      <c r="E453" s="199">
        <v>0</v>
      </c>
      <c r="F453" s="199">
        <v>1</v>
      </c>
      <c r="G453" s="199">
        <v>0</v>
      </c>
      <c r="H453" s="69"/>
      <c r="I453" s="75"/>
    </row>
    <row r="454" spans="1:9">
      <c r="A454" s="75"/>
      <c r="B454" s="95" t="s">
        <v>6</v>
      </c>
      <c r="C454" s="80" t="s">
        <v>7</v>
      </c>
      <c r="D454" s="80"/>
      <c r="E454" s="80"/>
      <c r="F454" s="80" t="s">
        <v>7</v>
      </c>
      <c r="G454" s="80"/>
      <c r="H454" s="80"/>
      <c r="I454" s="75"/>
    </row>
    <row r="455" spans="1:9">
      <c r="A455" s="75"/>
      <c r="B455" s="95"/>
      <c r="C455" s="80"/>
      <c r="D455" s="80"/>
      <c r="E455" s="80"/>
      <c r="F455" s="80"/>
      <c r="G455" s="80"/>
      <c r="H455" s="80"/>
      <c r="I455" s="75"/>
    </row>
    <row r="456" spans="1:9">
      <c r="A456" s="75"/>
      <c r="B456" s="96" t="s">
        <v>8</v>
      </c>
      <c r="C456" s="97" t="s">
        <v>9</v>
      </c>
      <c r="D456" s="97" t="s">
        <v>10</v>
      </c>
      <c r="E456" s="97" t="s">
        <v>11</v>
      </c>
      <c r="F456" s="97" t="s">
        <v>9</v>
      </c>
      <c r="G456" s="97" t="s">
        <v>10</v>
      </c>
      <c r="H456" s="97" t="s">
        <v>11</v>
      </c>
      <c r="I456" s="75"/>
    </row>
    <row r="457" spans="1:9">
      <c r="A457" s="75">
        <v>3</v>
      </c>
      <c r="B457" s="197" t="s">
        <v>38</v>
      </c>
      <c r="C457" s="97"/>
      <c r="D457" s="97"/>
      <c r="E457" s="97"/>
      <c r="F457" s="97"/>
      <c r="G457" s="87">
        <v>12.6</v>
      </c>
      <c r="H457" s="97"/>
      <c r="I457" s="75"/>
    </row>
    <row r="458" spans="1:9">
      <c r="A458" s="75">
        <v>4</v>
      </c>
      <c r="B458" s="197" t="s">
        <v>12</v>
      </c>
      <c r="C458" s="87"/>
      <c r="D458" s="87"/>
      <c r="E458" s="87">
        <v>13.9</v>
      </c>
      <c r="F458" s="87"/>
      <c r="G458" s="87"/>
      <c r="H458" s="87"/>
      <c r="I458" s="75"/>
    </row>
    <row r="459" spans="1:9">
      <c r="A459" s="75"/>
      <c r="B459" s="202" t="s">
        <v>40</v>
      </c>
      <c r="C459" s="198" t="s">
        <v>46</v>
      </c>
      <c r="D459" s="75"/>
      <c r="E459" s="75"/>
      <c r="F459" s="75"/>
      <c r="G459" s="75"/>
      <c r="H459" s="69"/>
      <c r="I459" s="75"/>
    </row>
    <row r="460" spans="1:9">
      <c r="A460" s="75"/>
      <c r="B460" s="202"/>
      <c r="C460" s="198" t="s">
        <v>47</v>
      </c>
      <c r="D460" s="75"/>
      <c r="E460" s="75"/>
      <c r="F460" s="75"/>
      <c r="G460" s="75"/>
      <c r="H460" s="69"/>
      <c r="I460" s="75"/>
    </row>
    <row r="461" spans="1:9">
      <c r="A461" s="75">
        <v>5</v>
      </c>
      <c r="B461" s="201" t="s">
        <v>48</v>
      </c>
      <c r="C461" s="203">
        <v>69.3</v>
      </c>
      <c r="D461" s="75"/>
      <c r="E461" s="75"/>
      <c r="F461" s="75"/>
      <c r="G461" s="75"/>
      <c r="H461" s="69"/>
      <c r="I461" s="75"/>
    </row>
    <row r="462" spans="1:9">
      <c r="A462" s="75"/>
      <c r="B462" s="202" t="s">
        <v>40</v>
      </c>
      <c r="C462" s="198" t="s">
        <v>194</v>
      </c>
      <c r="D462" s="198"/>
      <c r="E462" s="198"/>
      <c r="F462" s="75"/>
      <c r="G462" s="75"/>
      <c r="H462" s="69"/>
      <c r="I462" s="75"/>
    </row>
    <row r="463" ht="31.2" spans="1:9">
      <c r="A463" s="75"/>
      <c r="B463" s="202"/>
      <c r="C463" s="88" t="s">
        <v>195</v>
      </c>
      <c r="D463" s="88" t="s">
        <v>196</v>
      </c>
      <c r="E463" s="88" t="s">
        <v>197</v>
      </c>
      <c r="F463" s="75"/>
      <c r="G463" s="75"/>
      <c r="H463" s="69"/>
      <c r="I463" s="75"/>
    </row>
    <row r="464" spans="1:9">
      <c r="A464" s="75">
        <v>6</v>
      </c>
      <c r="B464" s="201" t="s">
        <v>1508</v>
      </c>
      <c r="C464" s="203"/>
      <c r="D464" s="203">
        <v>4.5</v>
      </c>
      <c r="E464" s="199"/>
      <c r="F464" s="75"/>
      <c r="G464" s="75"/>
      <c r="H464" s="69"/>
      <c r="I464" s="75"/>
    </row>
    <row r="465" ht="46.8" spans="1:9">
      <c r="A465" s="71" t="s">
        <v>1701</v>
      </c>
      <c r="B465" s="220"/>
      <c r="C465" s="71"/>
      <c r="D465" s="71"/>
      <c r="E465" s="71"/>
      <c r="F465" s="71"/>
      <c r="G465" s="71"/>
      <c r="H465" s="70" t="s">
        <v>1702</v>
      </c>
      <c r="I465" s="71" t="s">
        <v>4</v>
      </c>
    </row>
    <row r="466" ht="31.2" spans="1:9">
      <c r="A466" s="72" t="s">
        <v>5</v>
      </c>
      <c r="B466" s="193" t="s">
        <v>6</v>
      </c>
      <c r="C466" s="74" t="s">
        <v>15</v>
      </c>
      <c r="D466" s="74"/>
      <c r="E466" s="74"/>
      <c r="F466" s="74"/>
      <c r="G466" s="74"/>
      <c r="H466" s="69"/>
      <c r="I466" s="75"/>
    </row>
    <row r="467" spans="1:9">
      <c r="A467" s="75"/>
      <c r="B467" s="196" t="s">
        <v>8</v>
      </c>
      <c r="C467" s="74">
        <v>100</v>
      </c>
      <c r="D467" s="74">
        <v>200</v>
      </c>
      <c r="E467" s="74">
        <v>300</v>
      </c>
      <c r="F467" s="74" t="s">
        <v>31</v>
      </c>
      <c r="G467" s="75"/>
      <c r="H467" s="69"/>
      <c r="I467" s="75"/>
    </row>
    <row r="468" spans="1:9">
      <c r="A468" s="75">
        <v>1</v>
      </c>
      <c r="B468" s="200" t="s">
        <v>203</v>
      </c>
      <c r="C468" s="199"/>
      <c r="D468" s="199"/>
      <c r="E468" s="203">
        <v>1</v>
      </c>
      <c r="F468" s="199"/>
      <c r="G468" s="75"/>
      <c r="H468" s="69"/>
      <c r="I468" s="75"/>
    </row>
    <row r="469" spans="1:9">
      <c r="A469" s="75"/>
      <c r="B469" s="95" t="s">
        <v>6</v>
      </c>
      <c r="C469" s="80" t="s">
        <v>7</v>
      </c>
      <c r="D469" s="80"/>
      <c r="E469" s="80"/>
      <c r="F469" s="75"/>
      <c r="G469" s="75"/>
      <c r="H469" s="69"/>
      <c r="I469" s="75"/>
    </row>
    <row r="470" spans="1:9">
      <c r="A470" s="75"/>
      <c r="B470" s="95"/>
      <c r="C470" s="80"/>
      <c r="D470" s="80"/>
      <c r="E470" s="80"/>
      <c r="F470" s="75"/>
      <c r="G470" s="75"/>
      <c r="H470" s="69"/>
      <c r="I470" s="75"/>
    </row>
    <row r="471" spans="1:9">
      <c r="A471" s="75"/>
      <c r="B471" s="96" t="s">
        <v>8</v>
      </c>
      <c r="C471" s="97" t="s">
        <v>9</v>
      </c>
      <c r="D471" s="97" t="s">
        <v>10</v>
      </c>
      <c r="E471" s="97" t="s">
        <v>11</v>
      </c>
      <c r="F471" s="75"/>
      <c r="G471" s="75"/>
      <c r="H471" s="69"/>
      <c r="I471" s="75"/>
    </row>
    <row r="472" spans="1:9">
      <c r="A472" s="75">
        <v>2</v>
      </c>
      <c r="B472" s="233" t="s">
        <v>286</v>
      </c>
      <c r="C472" s="243">
        <v>263.5</v>
      </c>
      <c r="D472" s="97"/>
      <c r="E472" s="97"/>
      <c r="F472" s="75"/>
      <c r="G472" s="75"/>
      <c r="H472" s="69"/>
      <c r="I472" s="75"/>
    </row>
    <row r="473" spans="1:9">
      <c r="A473" s="75">
        <v>3</v>
      </c>
      <c r="B473" s="207" t="s">
        <v>38</v>
      </c>
      <c r="C473" s="243">
        <v>432</v>
      </c>
      <c r="D473" s="97"/>
      <c r="E473" s="97"/>
      <c r="F473" s="75"/>
      <c r="G473" s="75"/>
      <c r="H473" s="69"/>
      <c r="I473" s="75"/>
    </row>
    <row r="474" spans="1:9">
      <c r="A474" s="75">
        <v>4</v>
      </c>
      <c r="B474" s="207" t="s">
        <v>97</v>
      </c>
      <c r="C474" s="206">
        <v>444</v>
      </c>
      <c r="D474" s="97"/>
      <c r="E474" s="97"/>
      <c r="F474" s="75"/>
      <c r="G474" s="75"/>
      <c r="H474" s="69"/>
      <c r="I474" s="75"/>
    </row>
    <row r="475" spans="1:9">
      <c r="A475" s="75">
        <v>5</v>
      </c>
      <c r="B475" s="96" t="s">
        <v>111</v>
      </c>
      <c r="C475" s="87">
        <v>31</v>
      </c>
      <c r="D475" s="244"/>
      <c r="E475" s="244"/>
      <c r="F475" s="75"/>
      <c r="G475" s="75"/>
      <c r="H475" s="69"/>
      <c r="I475" s="75"/>
    </row>
    <row r="476" spans="1:9">
      <c r="A476" s="75">
        <v>6</v>
      </c>
      <c r="B476" s="96" t="s">
        <v>38</v>
      </c>
      <c r="C476" s="87">
        <v>35</v>
      </c>
      <c r="D476" s="244"/>
      <c r="E476" s="244"/>
      <c r="F476" s="75"/>
      <c r="G476" s="75"/>
      <c r="H476" s="69"/>
      <c r="I476" s="75"/>
    </row>
    <row r="477" spans="1:9">
      <c r="A477" s="75"/>
      <c r="B477" s="202" t="s">
        <v>40</v>
      </c>
      <c r="C477" s="198" t="s">
        <v>46</v>
      </c>
      <c r="D477" s="75"/>
      <c r="E477" s="75"/>
      <c r="F477" s="75"/>
      <c r="G477" s="75"/>
      <c r="H477" s="69"/>
      <c r="I477" s="75"/>
    </row>
    <row r="478" spans="1:9">
      <c r="A478" s="75"/>
      <c r="B478" s="202"/>
      <c r="C478" s="198" t="s">
        <v>47</v>
      </c>
      <c r="D478" s="75"/>
      <c r="E478" s="75"/>
      <c r="F478" s="75"/>
      <c r="G478" s="75"/>
      <c r="H478" s="69"/>
      <c r="I478" s="75"/>
    </row>
    <row r="479" spans="1:9">
      <c r="A479" s="75">
        <v>7</v>
      </c>
      <c r="B479" s="201" t="s">
        <v>48</v>
      </c>
      <c r="C479" s="203">
        <v>22</v>
      </c>
      <c r="D479" s="75"/>
      <c r="E479" s="75"/>
      <c r="F479" s="75"/>
      <c r="G479" s="75"/>
      <c r="H479" s="69"/>
      <c r="I479" s="75"/>
    </row>
    <row r="480" spans="1:9">
      <c r="A480" s="75"/>
      <c r="B480" s="193" t="s">
        <v>6</v>
      </c>
      <c r="C480" s="198" t="s">
        <v>49</v>
      </c>
      <c r="D480" s="198"/>
      <c r="E480" s="198"/>
      <c r="F480" s="75"/>
      <c r="G480" s="75"/>
      <c r="H480" s="69"/>
      <c r="I480" s="75"/>
    </row>
    <row r="481" spans="1:9">
      <c r="A481" s="75"/>
      <c r="B481" s="196" t="s">
        <v>50</v>
      </c>
      <c r="C481" s="198">
        <v>100</v>
      </c>
      <c r="D481" s="198">
        <v>200</v>
      </c>
      <c r="E481" s="198" t="s">
        <v>51</v>
      </c>
      <c r="F481" s="75"/>
      <c r="G481" s="75"/>
      <c r="H481" s="69"/>
      <c r="I481" s="75"/>
    </row>
    <row r="482" spans="1:9">
      <c r="A482" s="75">
        <v>8</v>
      </c>
      <c r="B482" s="200" t="s">
        <v>335</v>
      </c>
      <c r="C482" s="199" t="s">
        <v>680</v>
      </c>
      <c r="D482" s="199"/>
      <c r="E482" s="198"/>
      <c r="F482" s="75"/>
      <c r="G482" s="75"/>
      <c r="H482" s="69"/>
      <c r="I482" s="75"/>
    </row>
    <row r="483" spans="1:9">
      <c r="A483" s="75">
        <v>9</v>
      </c>
      <c r="B483" s="200" t="s">
        <v>607</v>
      </c>
      <c r="C483" s="199" t="s">
        <v>680</v>
      </c>
      <c r="D483" s="199"/>
      <c r="E483" s="198"/>
      <c r="F483" s="75"/>
      <c r="G483" s="75"/>
      <c r="H483" s="69"/>
      <c r="I483" s="75"/>
    </row>
    <row r="484" spans="1:9">
      <c r="A484" s="75">
        <v>10</v>
      </c>
      <c r="B484" s="200" t="s">
        <v>1695</v>
      </c>
      <c r="C484" s="199" t="s">
        <v>680</v>
      </c>
      <c r="D484" s="199"/>
      <c r="E484" s="198"/>
      <c r="F484" s="75"/>
      <c r="G484" s="75"/>
      <c r="H484" s="69"/>
      <c r="I484" s="75"/>
    </row>
    <row r="485" spans="1:9">
      <c r="A485" s="75">
        <v>11</v>
      </c>
      <c r="B485" s="200" t="s">
        <v>1604</v>
      </c>
      <c r="C485" s="199" t="s">
        <v>680</v>
      </c>
      <c r="D485" s="199"/>
      <c r="E485" s="198"/>
      <c r="F485" s="75"/>
      <c r="G485" s="75"/>
      <c r="H485" s="69"/>
      <c r="I485" s="75"/>
    </row>
    <row r="486" ht="46.8" spans="1:9">
      <c r="A486" s="71" t="s">
        <v>1703</v>
      </c>
      <c r="B486" s="220"/>
      <c r="C486" s="71"/>
      <c r="D486" s="71"/>
      <c r="E486" s="71"/>
      <c r="F486" s="71"/>
      <c r="G486" s="71"/>
      <c r="H486" s="70" t="s">
        <v>1704</v>
      </c>
      <c r="I486" s="71" t="s">
        <v>4</v>
      </c>
    </row>
    <row r="487" ht="31.2" spans="1:9">
      <c r="A487" s="72" t="s">
        <v>5</v>
      </c>
      <c r="B487" s="193" t="s">
        <v>6</v>
      </c>
      <c r="C487" s="74" t="s">
        <v>15</v>
      </c>
      <c r="D487" s="74"/>
      <c r="E487" s="74"/>
      <c r="F487" s="74"/>
      <c r="G487" s="74"/>
      <c r="H487" s="69"/>
      <c r="I487" s="75"/>
    </row>
    <row r="488" spans="1:9">
      <c r="A488" s="75">
        <v>1</v>
      </c>
      <c r="B488" s="196" t="s">
        <v>16</v>
      </c>
      <c r="C488" s="74" t="s">
        <v>17</v>
      </c>
      <c r="D488" s="74" t="s">
        <v>18</v>
      </c>
      <c r="E488" s="74" t="s">
        <v>19</v>
      </c>
      <c r="F488" s="74" t="s">
        <v>20</v>
      </c>
      <c r="G488" s="74" t="s">
        <v>21</v>
      </c>
      <c r="H488" s="69"/>
      <c r="I488" s="75"/>
    </row>
    <row r="489" spans="1:9">
      <c r="A489" s="75">
        <v>2</v>
      </c>
      <c r="B489" s="208" t="s">
        <v>140</v>
      </c>
      <c r="C489" s="199"/>
      <c r="D489" s="199" t="s">
        <v>679</v>
      </c>
      <c r="E489" s="199"/>
      <c r="F489" s="199"/>
      <c r="G489" s="199"/>
      <c r="H489" s="69"/>
      <c r="I489" s="75"/>
    </row>
    <row r="490" spans="1:9">
      <c r="A490" s="75">
        <v>3</v>
      </c>
      <c r="B490" s="208" t="s">
        <v>1705</v>
      </c>
      <c r="C490" s="199"/>
      <c r="D490" s="199" t="s">
        <v>680</v>
      </c>
      <c r="E490" s="199"/>
      <c r="F490" s="199"/>
      <c r="G490" s="199"/>
      <c r="H490" s="69"/>
      <c r="I490" s="75"/>
    </row>
    <row r="491" spans="1:9">
      <c r="A491" s="75">
        <v>4</v>
      </c>
      <c r="B491" s="208" t="s">
        <v>294</v>
      </c>
      <c r="C491" s="199"/>
      <c r="D491" s="199" t="s">
        <v>680</v>
      </c>
      <c r="E491" s="199"/>
      <c r="F491" s="199" t="s">
        <v>680</v>
      </c>
      <c r="G491" s="199"/>
      <c r="H491" s="69"/>
      <c r="I491" s="75"/>
    </row>
    <row r="492" spans="1:9">
      <c r="A492" s="75">
        <v>5</v>
      </c>
      <c r="B492" s="208" t="s">
        <v>89</v>
      </c>
      <c r="C492" s="199"/>
      <c r="D492" s="199"/>
      <c r="E492" s="199" t="s">
        <v>706</v>
      </c>
      <c r="F492" s="199" t="s">
        <v>680</v>
      </c>
      <c r="G492" s="199"/>
      <c r="H492" s="69"/>
      <c r="I492" s="75"/>
    </row>
    <row r="493" spans="1:9">
      <c r="A493" s="75">
        <v>6</v>
      </c>
      <c r="B493" s="208" t="s">
        <v>76</v>
      </c>
      <c r="C493" s="199"/>
      <c r="D493" s="199" t="s">
        <v>680</v>
      </c>
      <c r="E493" s="199" t="s">
        <v>678</v>
      </c>
      <c r="F493" s="199"/>
      <c r="G493" s="199"/>
      <c r="H493" s="69"/>
      <c r="I493" s="75"/>
    </row>
    <row r="494" spans="1:9">
      <c r="A494" s="75"/>
      <c r="B494" s="193" t="s">
        <v>6</v>
      </c>
      <c r="C494" s="89" t="s">
        <v>24</v>
      </c>
      <c r="D494" s="90"/>
      <c r="E494" s="90"/>
      <c r="F494" s="90"/>
      <c r="G494" s="91"/>
      <c r="H494" s="69"/>
      <c r="I494" s="75"/>
    </row>
    <row r="495" spans="1:9">
      <c r="A495" s="75"/>
      <c r="B495" s="196" t="s">
        <v>16</v>
      </c>
      <c r="C495" s="74" t="s">
        <v>17</v>
      </c>
      <c r="D495" s="74" t="s">
        <v>18</v>
      </c>
      <c r="E495" s="74" t="s">
        <v>19</v>
      </c>
      <c r="F495" s="74" t="s">
        <v>20</v>
      </c>
      <c r="G495" s="74" t="s">
        <v>21</v>
      </c>
      <c r="H495" s="69"/>
      <c r="I495" s="75"/>
    </row>
    <row r="496" spans="1:9">
      <c r="A496" s="75">
        <v>7</v>
      </c>
      <c r="B496" s="200" t="s">
        <v>61</v>
      </c>
      <c r="C496" s="199" t="s">
        <v>682</v>
      </c>
      <c r="D496" s="199" t="s">
        <v>684</v>
      </c>
      <c r="E496" s="199"/>
      <c r="F496" s="199"/>
      <c r="G496" s="199"/>
      <c r="H496" s="69"/>
      <c r="I496" s="75"/>
    </row>
    <row r="497" spans="1:9">
      <c r="A497" s="75">
        <v>8</v>
      </c>
      <c r="B497" s="200" t="s">
        <v>107</v>
      </c>
      <c r="C497" s="199" t="s">
        <v>862</v>
      </c>
      <c r="D497" s="199"/>
      <c r="E497" s="199"/>
      <c r="F497" s="199"/>
      <c r="G497" s="199"/>
      <c r="H497" s="69"/>
      <c r="I497" s="75"/>
    </row>
    <row r="498" spans="1:9">
      <c r="A498" s="75">
        <v>9</v>
      </c>
      <c r="B498" s="200" t="s">
        <v>108</v>
      </c>
      <c r="C498" s="199"/>
      <c r="D498" s="199" t="s">
        <v>716</v>
      </c>
      <c r="E498" s="199" t="s">
        <v>679</v>
      </c>
      <c r="F498" s="199" t="s">
        <v>679</v>
      </c>
      <c r="G498" s="199"/>
      <c r="H498" s="69"/>
      <c r="I498" s="75"/>
    </row>
    <row r="499" spans="1:9">
      <c r="A499" s="75"/>
      <c r="B499" s="193" t="s">
        <v>6</v>
      </c>
      <c r="C499" s="74" t="s">
        <v>30</v>
      </c>
      <c r="D499" s="74"/>
      <c r="E499" s="74"/>
      <c r="F499" s="74"/>
      <c r="G499" s="75"/>
      <c r="H499" s="69"/>
      <c r="I499" s="75"/>
    </row>
    <row r="500" spans="1:9">
      <c r="A500" s="75"/>
      <c r="B500" s="196" t="s">
        <v>8</v>
      </c>
      <c r="C500" s="74">
        <v>100</v>
      </c>
      <c r="D500" s="74">
        <v>200</v>
      </c>
      <c r="E500" s="74">
        <v>300</v>
      </c>
      <c r="F500" s="74" t="s">
        <v>31</v>
      </c>
      <c r="G500" s="75"/>
      <c r="H500" s="69"/>
      <c r="I500" s="75"/>
    </row>
    <row r="501" spans="1:9">
      <c r="A501" s="75">
        <v>10</v>
      </c>
      <c r="B501" s="200" t="s">
        <v>63</v>
      </c>
      <c r="C501" s="199"/>
      <c r="D501" s="199" t="s">
        <v>684</v>
      </c>
      <c r="E501" s="199"/>
      <c r="F501" s="199"/>
      <c r="G501" s="75"/>
      <c r="H501" s="69"/>
      <c r="I501" s="75"/>
    </row>
    <row r="502" spans="1:9">
      <c r="A502" s="75">
        <v>11</v>
      </c>
      <c r="B502" s="200" t="s">
        <v>32</v>
      </c>
      <c r="C502" s="199"/>
      <c r="D502" s="199"/>
      <c r="E502" s="199" t="s">
        <v>680</v>
      </c>
      <c r="F502" s="199" t="s">
        <v>716</v>
      </c>
      <c r="G502" s="75"/>
      <c r="H502" s="69"/>
      <c r="I502" s="75"/>
    </row>
    <row r="503" spans="1:9">
      <c r="A503" s="75">
        <v>12</v>
      </c>
      <c r="B503" s="200" t="s">
        <v>1706</v>
      </c>
      <c r="C503" s="199"/>
      <c r="D503" s="199" t="s">
        <v>682</v>
      </c>
      <c r="E503" s="199"/>
      <c r="F503" s="199"/>
      <c r="G503" s="75"/>
      <c r="H503" s="69"/>
      <c r="I503" s="75"/>
    </row>
    <row r="504" spans="1:9">
      <c r="A504" s="75">
        <v>13</v>
      </c>
      <c r="B504" s="200" t="s">
        <v>177</v>
      </c>
      <c r="C504" s="199"/>
      <c r="D504" s="199" t="s">
        <v>679</v>
      </c>
      <c r="E504" s="199"/>
      <c r="F504" s="199"/>
      <c r="G504" s="75"/>
      <c r="H504" s="69"/>
      <c r="I504" s="75"/>
    </row>
    <row r="505" spans="1:9">
      <c r="A505" s="75">
        <v>14</v>
      </c>
      <c r="B505" s="200" t="s">
        <v>65</v>
      </c>
      <c r="C505" s="199"/>
      <c r="D505" s="199" t="s">
        <v>682</v>
      </c>
      <c r="E505" s="199"/>
      <c r="F505" s="199"/>
      <c r="G505" s="75"/>
      <c r="H505" s="69"/>
      <c r="I505" s="75"/>
    </row>
    <row r="506" spans="1:9">
      <c r="A506" s="75"/>
      <c r="B506" s="193" t="s">
        <v>6</v>
      </c>
      <c r="C506" s="74" t="s">
        <v>35</v>
      </c>
      <c r="D506" s="74"/>
      <c r="E506" s="74"/>
      <c r="F506" s="74"/>
      <c r="G506" s="75"/>
      <c r="H506" s="69"/>
      <c r="I506" s="75"/>
    </row>
    <row r="507" spans="1:9">
      <c r="A507" s="75"/>
      <c r="B507" s="196" t="s">
        <v>8</v>
      </c>
      <c r="C507" s="74">
        <v>100</v>
      </c>
      <c r="D507" s="74">
        <v>200</v>
      </c>
      <c r="E507" s="74">
        <v>300</v>
      </c>
      <c r="F507" s="74" t="s">
        <v>31</v>
      </c>
      <c r="G507" s="75"/>
      <c r="H507" s="69"/>
      <c r="I507" s="75"/>
    </row>
    <row r="508" spans="1:9">
      <c r="A508" s="75">
        <v>15</v>
      </c>
      <c r="B508" s="200" t="s">
        <v>298</v>
      </c>
      <c r="C508" s="199"/>
      <c r="D508" s="199" t="s">
        <v>682</v>
      </c>
      <c r="E508" s="199"/>
      <c r="F508" s="199"/>
      <c r="G508" s="75"/>
      <c r="H508" s="69"/>
      <c r="I508" s="75"/>
    </row>
    <row r="509" spans="1:9">
      <c r="A509" s="75">
        <v>16</v>
      </c>
      <c r="B509" s="200" t="s">
        <v>142</v>
      </c>
      <c r="C509" s="199"/>
      <c r="D509" s="199" t="s">
        <v>682</v>
      </c>
      <c r="E509" s="199" t="s">
        <v>682</v>
      </c>
      <c r="F509" s="199"/>
      <c r="G509" s="75"/>
      <c r="H509" s="69"/>
      <c r="I509" s="75"/>
    </row>
    <row r="510" spans="1:9">
      <c r="A510" s="75">
        <v>17</v>
      </c>
      <c r="B510" s="200" t="s">
        <v>217</v>
      </c>
      <c r="C510" s="199"/>
      <c r="D510" s="199" t="s">
        <v>678</v>
      </c>
      <c r="E510" s="199" t="s">
        <v>680</v>
      </c>
      <c r="F510" s="199"/>
      <c r="G510" s="75"/>
      <c r="H510" s="69"/>
      <c r="I510" s="75"/>
    </row>
    <row r="511" spans="1:9">
      <c r="A511" s="75">
        <v>18</v>
      </c>
      <c r="B511" s="200" t="s">
        <v>69</v>
      </c>
      <c r="C511" s="199"/>
      <c r="D511" s="199"/>
      <c r="E511" s="199" t="s">
        <v>774</v>
      </c>
      <c r="F511" s="199"/>
      <c r="G511" s="75"/>
      <c r="H511" s="69"/>
      <c r="I511" s="75"/>
    </row>
    <row r="512" spans="1:9">
      <c r="A512" s="75"/>
      <c r="B512" s="95" t="s">
        <v>6</v>
      </c>
      <c r="C512" s="80" t="s">
        <v>7</v>
      </c>
      <c r="D512" s="80"/>
      <c r="E512" s="80"/>
      <c r="F512" s="75"/>
      <c r="G512" s="75"/>
      <c r="H512" s="69"/>
      <c r="I512" s="75"/>
    </row>
    <row r="513" spans="1:9">
      <c r="A513" s="75"/>
      <c r="B513" s="95"/>
      <c r="C513" s="80"/>
      <c r="D513" s="80"/>
      <c r="E513" s="80"/>
      <c r="F513" s="75"/>
      <c r="G513" s="75"/>
      <c r="H513" s="69"/>
      <c r="I513" s="75"/>
    </row>
    <row r="514" spans="1:9">
      <c r="A514" s="75"/>
      <c r="B514" s="96" t="s">
        <v>8</v>
      </c>
      <c r="C514" s="97" t="s">
        <v>9</v>
      </c>
      <c r="D514" s="97" t="s">
        <v>10</v>
      </c>
      <c r="E514" s="97" t="s">
        <v>11</v>
      </c>
      <c r="F514" s="75"/>
      <c r="G514" s="75"/>
      <c r="H514" s="69"/>
      <c r="I514" s="75"/>
    </row>
    <row r="515" spans="1:9">
      <c r="A515" s="75">
        <v>19</v>
      </c>
      <c r="B515" s="197" t="s">
        <v>96</v>
      </c>
      <c r="C515" s="87">
        <v>60.1</v>
      </c>
      <c r="D515" s="87"/>
      <c r="E515" s="97"/>
      <c r="F515" s="75"/>
      <c r="G515" s="75"/>
      <c r="H515" s="69"/>
      <c r="I515" s="75"/>
    </row>
    <row r="516" spans="1:9">
      <c r="A516" s="75">
        <v>20</v>
      </c>
      <c r="B516" s="197" t="s">
        <v>118</v>
      </c>
      <c r="C516" s="87" t="s">
        <v>1707</v>
      </c>
      <c r="D516" s="87"/>
      <c r="E516" s="97"/>
      <c r="F516" s="75"/>
      <c r="G516" s="75"/>
      <c r="H516" s="69"/>
      <c r="I516" s="75"/>
    </row>
    <row r="517" spans="1:9">
      <c r="A517" s="75">
        <v>21</v>
      </c>
      <c r="B517" s="197" t="s">
        <v>39</v>
      </c>
      <c r="C517" s="87" t="s">
        <v>1708</v>
      </c>
      <c r="D517" s="87"/>
      <c r="E517" s="97"/>
      <c r="F517" s="75"/>
      <c r="G517" s="75"/>
      <c r="H517" s="69"/>
      <c r="I517" s="75"/>
    </row>
    <row r="518" spans="1:9">
      <c r="A518" s="75">
        <v>22</v>
      </c>
      <c r="B518" s="197" t="s">
        <v>91</v>
      </c>
      <c r="C518" s="87" t="s">
        <v>1709</v>
      </c>
      <c r="D518" s="87"/>
      <c r="E518" s="97"/>
      <c r="F518" s="75"/>
      <c r="G518" s="75"/>
      <c r="H518" s="69"/>
      <c r="I518" s="75"/>
    </row>
    <row r="519" spans="1:9">
      <c r="A519" s="75">
        <v>23</v>
      </c>
      <c r="B519" s="197" t="s">
        <v>80</v>
      </c>
      <c r="C519" s="87" t="s">
        <v>763</v>
      </c>
      <c r="D519" s="87"/>
      <c r="E519" s="97"/>
      <c r="F519" s="75"/>
      <c r="G519" s="75"/>
      <c r="H519" s="69"/>
      <c r="I519" s="75"/>
    </row>
    <row r="520" spans="1:9">
      <c r="A520" s="75">
        <v>24</v>
      </c>
      <c r="B520" s="197" t="s">
        <v>97</v>
      </c>
      <c r="C520" s="87" t="s">
        <v>1710</v>
      </c>
      <c r="D520" s="87"/>
      <c r="E520" s="87"/>
      <c r="F520" s="75"/>
      <c r="G520" s="75"/>
      <c r="H520" s="69"/>
      <c r="I520" s="75"/>
    </row>
    <row r="521" spans="1:9">
      <c r="A521" s="75">
        <v>25</v>
      </c>
      <c r="B521" s="197" t="s">
        <v>12</v>
      </c>
      <c r="C521" s="87"/>
      <c r="D521" s="87" t="s">
        <v>1711</v>
      </c>
      <c r="E521" s="87"/>
      <c r="F521" s="75"/>
      <c r="G521" s="75"/>
      <c r="H521" s="69"/>
      <c r="I521" s="75"/>
    </row>
    <row r="522" spans="1:9">
      <c r="A522" s="75"/>
      <c r="B522" s="202" t="s">
        <v>40</v>
      </c>
      <c r="C522" s="198" t="s">
        <v>41</v>
      </c>
      <c r="D522" s="198"/>
      <c r="E522" s="198"/>
      <c r="F522" s="75"/>
      <c r="G522" s="75"/>
      <c r="H522" s="69"/>
      <c r="I522" s="75"/>
    </row>
    <row r="523" spans="1:9">
      <c r="A523" s="75"/>
      <c r="B523" s="202"/>
      <c r="C523" s="74" t="s">
        <v>42</v>
      </c>
      <c r="D523" s="74" t="s">
        <v>43</v>
      </c>
      <c r="E523" s="74" t="s">
        <v>44</v>
      </c>
      <c r="F523" s="75"/>
      <c r="G523" s="75"/>
      <c r="H523" s="69"/>
      <c r="I523" s="75"/>
    </row>
    <row r="524" spans="1:9">
      <c r="A524" s="75">
        <v>26</v>
      </c>
      <c r="B524" s="196" t="s">
        <v>191</v>
      </c>
      <c r="C524" s="203"/>
      <c r="D524" s="203"/>
      <c r="E524" s="203" t="s">
        <v>1712</v>
      </c>
      <c r="F524" s="75"/>
      <c r="G524" s="75"/>
      <c r="H524" s="69"/>
      <c r="I524" s="75"/>
    </row>
    <row r="525" spans="1:9">
      <c r="A525" s="75"/>
      <c r="B525" s="202" t="s">
        <v>40</v>
      </c>
      <c r="C525" s="198" t="s">
        <v>46</v>
      </c>
      <c r="D525" s="75"/>
      <c r="E525" s="75"/>
      <c r="F525" s="75"/>
      <c r="G525" s="75"/>
      <c r="H525" s="69"/>
      <c r="I525" s="75"/>
    </row>
    <row r="526" spans="1:9">
      <c r="A526" s="75"/>
      <c r="B526" s="202"/>
      <c r="C526" s="198" t="s">
        <v>47</v>
      </c>
      <c r="D526" s="75"/>
      <c r="E526" s="75"/>
      <c r="F526" s="75"/>
      <c r="G526" s="75"/>
      <c r="H526" s="69"/>
      <c r="I526" s="75"/>
    </row>
    <row r="527" spans="1:9">
      <c r="A527" s="75">
        <v>27</v>
      </c>
      <c r="B527" s="201" t="s">
        <v>72</v>
      </c>
      <c r="C527" s="203" t="s">
        <v>1713</v>
      </c>
      <c r="D527" s="75"/>
      <c r="E527" s="75"/>
      <c r="F527" s="75"/>
      <c r="G527" s="75"/>
      <c r="H527" s="69"/>
      <c r="I527" s="75"/>
    </row>
    <row r="528" spans="1:9">
      <c r="A528" s="75">
        <v>28</v>
      </c>
      <c r="B528" s="201" t="s">
        <v>48</v>
      </c>
      <c r="C528" s="203" t="s">
        <v>1714</v>
      </c>
      <c r="D528" s="75"/>
      <c r="E528" s="75"/>
      <c r="F528" s="75"/>
      <c r="G528" s="75"/>
      <c r="H528" s="69"/>
      <c r="I528" s="75"/>
    </row>
    <row r="529" spans="1:9">
      <c r="A529" s="75"/>
      <c r="B529" s="202" t="s">
        <v>40</v>
      </c>
      <c r="C529" s="198" t="s">
        <v>194</v>
      </c>
      <c r="D529" s="198"/>
      <c r="E529" s="198"/>
      <c r="F529" s="75"/>
      <c r="G529" s="75"/>
      <c r="H529" s="69"/>
      <c r="I529" s="75"/>
    </row>
    <row r="530" ht="31.2" spans="1:9">
      <c r="A530" s="75"/>
      <c r="B530" s="202"/>
      <c r="C530" s="88" t="s">
        <v>195</v>
      </c>
      <c r="D530" s="88" t="s">
        <v>196</v>
      </c>
      <c r="E530" s="88" t="s">
        <v>197</v>
      </c>
      <c r="F530" s="75"/>
      <c r="G530" s="75"/>
      <c r="H530" s="69"/>
      <c r="I530" s="75"/>
    </row>
    <row r="531" spans="1:9">
      <c r="A531" s="75">
        <v>29</v>
      </c>
      <c r="B531" s="201" t="s">
        <v>264</v>
      </c>
      <c r="C531" s="203" t="s">
        <v>1715</v>
      </c>
      <c r="D531" s="203"/>
      <c r="E531" s="203"/>
      <c r="F531" s="75"/>
      <c r="G531" s="75"/>
      <c r="H531" s="69"/>
      <c r="I531" s="75"/>
    </row>
    <row r="532" spans="1:9">
      <c r="A532" s="75">
        <v>30</v>
      </c>
      <c r="B532" s="201" t="s">
        <v>1716</v>
      </c>
      <c r="C532" s="203"/>
      <c r="D532" s="203" t="s">
        <v>773</v>
      </c>
      <c r="E532" s="203"/>
      <c r="F532" s="75"/>
      <c r="G532" s="75"/>
      <c r="H532" s="69"/>
      <c r="I532" s="75"/>
    </row>
    <row r="533" spans="1:9">
      <c r="A533" s="75">
        <v>31</v>
      </c>
      <c r="B533" s="201" t="s">
        <v>212</v>
      </c>
      <c r="C533" s="203" t="s">
        <v>758</v>
      </c>
      <c r="D533" s="203"/>
      <c r="E533" s="203"/>
      <c r="F533" s="75"/>
      <c r="G533" s="75"/>
      <c r="H533" s="69"/>
      <c r="I533" s="75"/>
    </row>
    <row r="534" spans="1:9">
      <c r="A534" s="75"/>
      <c r="B534" s="193" t="s">
        <v>6</v>
      </c>
      <c r="C534" s="198" t="s">
        <v>49</v>
      </c>
      <c r="D534" s="198"/>
      <c r="E534" s="198"/>
      <c r="F534" s="75"/>
      <c r="G534" s="75"/>
      <c r="H534" s="69"/>
      <c r="I534" s="75"/>
    </row>
    <row r="535" spans="1:9">
      <c r="A535" s="75"/>
      <c r="B535" s="196" t="s">
        <v>50</v>
      </c>
      <c r="C535" s="198">
        <v>100</v>
      </c>
      <c r="D535" s="198">
        <v>200</v>
      </c>
      <c r="E535" s="198" t="s">
        <v>51</v>
      </c>
      <c r="F535" s="75"/>
      <c r="G535" s="75"/>
      <c r="H535" s="69"/>
      <c r="I535" s="75"/>
    </row>
    <row r="536" spans="1:9">
      <c r="A536" s="75">
        <v>32</v>
      </c>
      <c r="B536" s="200" t="s">
        <v>52</v>
      </c>
      <c r="C536" s="199"/>
      <c r="D536" s="199" t="s">
        <v>682</v>
      </c>
      <c r="E536" s="198"/>
      <c r="F536" s="75"/>
      <c r="G536" s="75"/>
      <c r="H536" s="69"/>
      <c r="I536" s="75"/>
    </row>
    <row r="537" spans="1:9">
      <c r="A537" s="75">
        <v>33</v>
      </c>
      <c r="B537" s="200" t="s">
        <v>84</v>
      </c>
      <c r="C537" s="199"/>
      <c r="D537" s="199" t="s">
        <v>850</v>
      </c>
      <c r="E537" s="198"/>
      <c r="F537" s="75"/>
      <c r="G537" s="75"/>
      <c r="H537" s="69"/>
      <c r="I537" s="75"/>
    </row>
    <row r="538" spans="1:9">
      <c r="A538" s="75">
        <v>34</v>
      </c>
      <c r="B538" s="200" t="s">
        <v>53</v>
      </c>
      <c r="C538" s="199"/>
      <c r="D538" s="199" t="s">
        <v>678</v>
      </c>
      <c r="E538" s="198"/>
      <c r="F538" s="75"/>
      <c r="G538" s="75"/>
      <c r="H538" s="69"/>
      <c r="I538" s="75"/>
    </row>
    <row r="539" spans="1:9">
      <c r="A539" s="75">
        <v>35</v>
      </c>
      <c r="B539" s="200" t="s">
        <v>252</v>
      </c>
      <c r="C539" s="199" t="s">
        <v>678</v>
      </c>
      <c r="D539" s="199" t="s">
        <v>682</v>
      </c>
      <c r="E539" s="199"/>
      <c r="F539" s="75"/>
      <c r="G539" s="75"/>
      <c r="H539" s="69"/>
      <c r="I539" s="75"/>
    </row>
    <row r="540" spans="1:9">
      <c r="A540" s="75">
        <v>36</v>
      </c>
      <c r="B540" s="200" t="s">
        <v>55</v>
      </c>
      <c r="C540" s="199" t="s">
        <v>678</v>
      </c>
      <c r="D540" s="199" t="s">
        <v>681</v>
      </c>
      <c r="E540" s="199"/>
      <c r="F540" s="75"/>
      <c r="G540" s="75"/>
      <c r="H540" s="69"/>
      <c r="I540" s="75"/>
    </row>
    <row r="541" spans="1:9">
      <c r="A541" s="75">
        <v>37</v>
      </c>
      <c r="B541" s="200" t="s">
        <v>1717</v>
      </c>
      <c r="C541" s="199" t="s">
        <v>683</v>
      </c>
      <c r="D541" s="199" t="s">
        <v>680</v>
      </c>
      <c r="E541" s="199"/>
      <c r="F541" s="75"/>
      <c r="G541" s="75"/>
      <c r="H541" s="69"/>
      <c r="I541" s="75"/>
    </row>
    <row r="542" ht="46.8" spans="1:9">
      <c r="A542" s="71" t="s">
        <v>1718</v>
      </c>
      <c r="B542" s="220"/>
      <c r="C542" s="71"/>
      <c r="D542" s="71"/>
      <c r="E542" s="71"/>
      <c r="F542" s="71"/>
      <c r="G542" s="71"/>
      <c r="H542" s="70" t="s">
        <v>1719</v>
      </c>
      <c r="I542" s="71" t="s">
        <v>4</v>
      </c>
    </row>
    <row r="543" spans="1:9">
      <c r="A543" s="241" t="s">
        <v>5</v>
      </c>
      <c r="B543" s="193" t="s">
        <v>6</v>
      </c>
      <c r="C543" s="74" t="s">
        <v>24</v>
      </c>
      <c r="D543" s="74"/>
      <c r="E543" s="74"/>
      <c r="F543" s="74"/>
      <c r="G543" s="74"/>
      <c r="H543" s="69"/>
      <c r="I543" s="75"/>
    </row>
    <row r="544" spans="1:9">
      <c r="A544" s="242"/>
      <c r="B544" s="196" t="s">
        <v>16</v>
      </c>
      <c r="C544" s="74" t="s">
        <v>17</v>
      </c>
      <c r="D544" s="74" t="s">
        <v>18</v>
      </c>
      <c r="E544" s="74" t="s">
        <v>19</v>
      </c>
      <c r="F544" s="74" t="s">
        <v>20</v>
      </c>
      <c r="G544" s="74" t="s">
        <v>21</v>
      </c>
      <c r="H544" s="69"/>
      <c r="I544" s="75"/>
    </row>
    <row r="545" spans="1:9">
      <c r="A545" s="75">
        <v>1</v>
      </c>
      <c r="B545" s="200" t="s">
        <v>90</v>
      </c>
      <c r="C545" s="199" t="s">
        <v>1633</v>
      </c>
      <c r="D545" s="199" t="s">
        <v>787</v>
      </c>
      <c r="E545" s="199" t="s">
        <v>787</v>
      </c>
      <c r="F545" s="199" t="s">
        <v>787</v>
      </c>
      <c r="G545" s="199" t="s">
        <v>787</v>
      </c>
      <c r="H545" s="69"/>
      <c r="I545" s="75"/>
    </row>
    <row r="546" spans="1:9">
      <c r="A546" s="75"/>
      <c r="B546" s="95" t="s">
        <v>6</v>
      </c>
      <c r="C546" s="80" t="s">
        <v>7</v>
      </c>
      <c r="D546" s="80"/>
      <c r="E546" s="80"/>
      <c r="F546" s="75"/>
      <c r="G546" s="75"/>
      <c r="H546" s="69"/>
      <c r="I546" s="75"/>
    </row>
    <row r="547" spans="1:9">
      <c r="A547" s="75"/>
      <c r="B547" s="95"/>
      <c r="C547" s="80"/>
      <c r="D547" s="80"/>
      <c r="E547" s="80"/>
      <c r="F547" s="75"/>
      <c r="G547" s="75"/>
      <c r="H547" s="69"/>
      <c r="I547" s="75"/>
    </row>
    <row r="548" spans="1:9">
      <c r="A548" s="75"/>
      <c r="B548" s="96" t="s">
        <v>8</v>
      </c>
      <c r="C548" s="97" t="s">
        <v>9</v>
      </c>
      <c r="D548" s="97" t="s">
        <v>10</v>
      </c>
      <c r="E548" s="97" t="s">
        <v>11</v>
      </c>
      <c r="F548" s="75"/>
      <c r="G548" s="75"/>
      <c r="H548" s="69"/>
      <c r="I548" s="75"/>
    </row>
    <row r="549" spans="1:9">
      <c r="A549" s="75">
        <v>2</v>
      </c>
      <c r="B549" s="197" t="s">
        <v>91</v>
      </c>
      <c r="C549" s="87"/>
      <c r="D549" s="87" t="s">
        <v>1720</v>
      </c>
      <c r="E549" s="87"/>
      <c r="F549" s="75"/>
      <c r="G549" s="75"/>
      <c r="H549" s="69"/>
      <c r="I549" s="75"/>
    </row>
    <row r="550" spans="1:9">
      <c r="A550" s="75"/>
      <c r="B550" s="202" t="s">
        <v>40</v>
      </c>
      <c r="C550" s="198" t="s">
        <v>46</v>
      </c>
      <c r="D550" s="75"/>
      <c r="E550" s="75"/>
      <c r="F550" s="75"/>
      <c r="G550" s="75"/>
      <c r="H550" s="69"/>
      <c r="I550" s="75"/>
    </row>
    <row r="551" spans="1:9">
      <c r="A551" s="75"/>
      <c r="B551" s="202"/>
      <c r="C551" s="198" t="s">
        <v>47</v>
      </c>
      <c r="D551" s="75"/>
      <c r="E551" s="75"/>
      <c r="F551" s="75"/>
      <c r="G551" s="75"/>
      <c r="H551" s="69"/>
      <c r="I551" s="75"/>
    </row>
    <row r="552" spans="1:9">
      <c r="A552" s="75">
        <v>3</v>
      </c>
      <c r="B552" s="201" t="s">
        <v>48</v>
      </c>
      <c r="C552" s="203" t="s">
        <v>1721</v>
      </c>
      <c r="D552" s="75"/>
      <c r="E552" s="75"/>
      <c r="F552" s="75"/>
      <c r="G552" s="75"/>
      <c r="H552" s="69"/>
      <c r="I552" s="75"/>
    </row>
    <row r="553" spans="1:9">
      <c r="A553" s="75"/>
      <c r="B553" s="193" t="s">
        <v>6</v>
      </c>
      <c r="C553" s="198" t="s">
        <v>49</v>
      </c>
      <c r="D553" s="198"/>
      <c r="E553" s="198"/>
      <c r="F553" s="75"/>
      <c r="G553" s="75"/>
      <c r="H553" s="69"/>
      <c r="I553" s="75"/>
    </row>
    <row r="554" spans="1:9">
      <c r="A554" s="75"/>
      <c r="B554" s="196" t="s">
        <v>50</v>
      </c>
      <c r="C554" s="198">
        <v>100</v>
      </c>
      <c r="D554" s="198">
        <v>200</v>
      </c>
      <c r="E554" s="198" t="s">
        <v>51</v>
      </c>
      <c r="F554" s="75"/>
      <c r="G554" s="75"/>
      <c r="H554" s="69"/>
      <c r="I554" s="75"/>
    </row>
    <row r="555" spans="1:9">
      <c r="A555" s="75">
        <v>4</v>
      </c>
      <c r="B555" s="200" t="s">
        <v>55</v>
      </c>
      <c r="C555" s="199" t="s">
        <v>787</v>
      </c>
      <c r="D555" s="199" t="s">
        <v>774</v>
      </c>
      <c r="E555" s="199" t="s">
        <v>683</v>
      </c>
      <c r="F555" s="75"/>
      <c r="G555" s="75"/>
      <c r="H555" s="69"/>
      <c r="I555" s="75"/>
    </row>
    <row r="556" ht="46.8" spans="1:9">
      <c r="A556" s="71" t="s">
        <v>1722</v>
      </c>
      <c r="B556" s="220"/>
      <c r="C556" s="71"/>
      <c r="D556" s="71"/>
      <c r="E556" s="71"/>
      <c r="F556" s="71"/>
      <c r="G556" s="71"/>
      <c r="H556" s="70" t="s">
        <v>1723</v>
      </c>
      <c r="I556" s="71" t="s">
        <v>4</v>
      </c>
    </row>
    <row r="557" spans="1:9">
      <c r="A557" s="241" t="s">
        <v>5</v>
      </c>
      <c r="B557" s="193" t="s">
        <v>6</v>
      </c>
      <c r="C557" s="74" t="s">
        <v>30</v>
      </c>
      <c r="D557" s="74"/>
      <c r="E557" s="74"/>
      <c r="F557" s="74"/>
      <c r="G557" s="75"/>
      <c r="H557" s="69"/>
      <c r="I557" s="75"/>
    </row>
    <row r="558" spans="1:9">
      <c r="A558" s="242"/>
      <c r="B558" s="196" t="s">
        <v>8</v>
      </c>
      <c r="C558" s="74">
        <v>100</v>
      </c>
      <c r="D558" s="74">
        <v>200</v>
      </c>
      <c r="E558" s="74">
        <v>300</v>
      </c>
      <c r="F558" s="74" t="s">
        <v>31</v>
      </c>
      <c r="G558" s="75"/>
      <c r="H558" s="69"/>
      <c r="I558" s="75"/>
    </row>
    <row r="559" spans="1:9">
      <c r="A559" s="75">
        <v>1</v>
      </c>
      <c r="B559" s="200" t="s">
        <v>38</v>
      </c>
      <c r="C559" s="199">
        <v>0</v>
      </c>
      <c r="D559" s="199">
        <v>0</v>
      </c>
      <c r="E559" s="199">
        <v>5</v>
      </c>
      <c r="F559" s="199">
        <v>0</v>
      </c>
      <c r="G559" s="75"/>
      <c r="H559" s="69"/>
      <c r="I559" s="75"/>
    </row>
    <row r="560" spans="1:9">
      <c r="A560" s="75"/>
      <c r="B560" s="202" t="s">
        <v>40</v>
      </c>
      <c r="C560" s="198" t="s">
        <v>46</v>
      </c>
      <c r="D560" s="75"/>
      <c r="E560" s="75"/>
      <c r="F560" s="75"/>
      <c r="G560" s="75"/>
      <c r="H560" s="69"/>
      <c r="I560" s="75"/>
    </row>
    <row r="561" spans="1:9">
      <c r="A561" s="75"/>
      <c r="B561" s="202"/>
      <c r="C561" s="198" t="s">
        <v>47</v>
      </c>
      <c r="D561" s="75"/>
      <c r="E561" s="75"/>
      <c r="F561" s="75"/>
      <c r="G561" s="75"/>
      <c r="H561" s="69"/>
      <c r="I561" s="75"/>
    </row>
    <row r="562" spans="1:9">
      <c r="A562" s="75">
        <v>2</v>
      </c>
      <c r="B562" s="201" t="s">
        <v>48</v>
      </c>
      <c r="C562" s="203">
        <v>15.8</v>
      </c>
      <c r="D562" s="75"/>
      <c r="E562" s="75"/>
      <c r="F562" s="75"/>
      <c r="G562" s="75"/>
      <c r="H562" s="69"/>
      <c r="I562" s="75"/>
    </row>
    <row r="563" ht="46.8" spans="1:9">
      <c r="A563" s="71" t="s">
        <v>1724</v>
      </c>
      <c r="B563" s="220"/>
      <c r="C563" s="71"/>
      <c r="D563" s="71"/>
      <c r="E563" s="71"/>
      <c r="F563" s="71"/>
      <c r="G563" s="71"/>
      <c r="H563" s="70" t="s">
        <v>1725</v>
      </c>
      <c r="I563" s="71" t="s">
        <v>4</v>
      </c>
    </row>
    <row r="564" spans="1:9">
      <c r="A564" s="241" t="s">
        <v>5</v>
      </c>
      <c r="B564" s="193" t="s">
        <v>6</v>
      </c>
      <c r="C564" s="74" t="s">
        <v>24</v>
      </c>
      <c r="D564" s="74"/>
      <c r="E564" s="74"/>
      <c r="F564" s="74"/>
      <c r="G564" s="74"/>
      <c r="H564" s="69"/>
      <c r="I564" s="75"/>
    </row>
    <row r="565" spans="1:9">
      <c r="A565" s="242"/>
      <c r="B565" s="196" t="s">
        <v>16</v>
      </c>
      <c r="C565" s="74" t="s">
        <v>17</v>
      </c>
      <c r="D565" s="74" t="s">
        <v>18</v>
      </c>
      <c r="E565" s="74" t="s">
        <v>19</v>
      </c>
      <c r="F565" s="74" t="s">
        <v>20</v>
      </c>
      <c r="G565" s="74" t="s">
        <v>21</v>
      </c>
      <c r="H565" s="69"/>
      <c r="I565" s="75"/>
    </row>
    <row r="566" spans="1:9">
      <c r="A566" s="75">
        <v>1</v>
      </c>
      <c r="B566" s="200" t="s">
        <v>107</v>
      </c>
      <c r="C566" s="199">
        <v>1</v>
      </c>
      <c r="D566" s="199">
        <v>3</v>
      </c>
      <c r="E566" s="199">
        <v>0</v>
      </c>
      <c r="F566" s="199">
        <v>0</v>
      </c>
      <c r="G566" s="199">
        <v>0</v>
      </c>
      <c r="H566" s="69"/>
      <c r="I566" s="75"/>
    </row>
    <row r="567" spans="1:9">
      <c r="A567" s="75"/>
      <c r="B567" s="95" t="s">
        <v>6</v>
      </c>
      <c r="C567" s="80" t="s">
        <v>7</v>
      </c>
      <c r="D567" s="80"/>
      <c r="E567" s="80"/>
      <c r="F567" s="75"/>
      <c r="G567" s="75"/>
      <c r="H567" s="69"/>
      <c r="I567" s="75"/>
    </row>
    <row r="568" spans="1:9">
      <c r="A568" s="75"/>
      <c r="B568" s="95"/>
      <c r="C568" s="80"/>
      <c r="D568" s="80"/>
      <c r="E568" s="80"/>
      <c r="F568" s="75"/>
      <c r="G568" s="75"/>
      <c r="H568" s="69"/>
      <c r="I568" s="75"/>
    </row>
    <row r="569" spans="1:9">
      <c r="A569" s="75"/>
      <c r="B569" s="96" t="s">
        <v>8</v>
      </c>
      <c r="C569" s="97" t="s">
        <v>9</v>
      </c>
      <c r="D569" s="97" t="s">
        <v>10</v>
      </c>
      <c r="E569" s="97" t="s">
        <v>11</v>
      </c>
      <c r="F569" s="75"/>
      <c r="G569" s="75"/>
      <c r="H569" s="69"/>
      <c r="I569" s="75"/>
    </row>
    <row r="570" spans="1:9">
      <c r="A570" s="75">
        <v>2</v>
      </c>
      <c r="B570" s="197" t="s">
        <v>91</v>
      </c>
      <c r="C570" s="87">
        <v>77.5</v>
      </c>
      <c r="D570" s="87">
        <v>43.3</v>
      </c>
      <c r="E570" s="87"/>
      <c r="F570" s="75"/>
      <c r="G570" s="75"/>
      <c r="H570" s="69"/>
      <c r="I570" s="75"/>
    </row>
    <row r="571" spans="1:9">
      <c r="A571" s="75">
        <v>3</v>
      </c>
      <c r="B571" s="197" t="s">
        <v>80</v>
      </c>
      <c r="C571" s="87">
        <v>60.9</v>
      </c>
      <c r="D571" s="87">
        <v>0</v>
      </c>
      <c r="E571" s="87"/>
      <c r="F571" s="75"/>
      <c r="G571" s="75"/>
      <c r="H571" s="69"/>
      <c r="I571" s="75"/>
    </row>
    <row r="572" ht="31.2" spans="1:9">
      <c r="A572" s="71" t="s">
        <v>1726</v>
      </c>
      <c r="B572" s="220"/>
      <c r="C572" s="71"/>
      <c r="D572" s="71"/>
      <c r="E572" s="71"/>
      <c r="F572" s="71"/>
      <c r="G572" s="71"/>
      <c r="H572" s="70" t="s">
        <v>1727</v>
      </c>
      <c r="I572" s="71" t="s">
        <v>4</v>
      </c>
    </row>
    <row r="573" spans="1:9">
      <c r="A573" s="241" t="s">
        <v>5</v>
      </c>
      <c r="B573" s="193" t="s">
        <v>6</v>
      </c>
      <c r="C573" s="74" t="s">
        <v>35</v>
      </c>
      <c r="D573" s="74"/>
      <c r="E573" s="74"/>
      <c r="F573" s="74"/>
      <c r="G573" s="75"/>
      <c r="H573" s="69"/>
      <c r="I573" s="75"/>
    </row>
    <row r="574" spans="1:9">
      <c r="A574" s="242"/>
      <c r="B574" s="196" t="s">
        <v>8</v>
      </c>
      <c r="C574" s="74">
        <v>100</v>
      </c>
      <c r="D574" s="74">
        <v>200</v>
      </c>
      <c r="E574" s="74">
        <v>300</v>
      </c>
      <c r="F574" s="74" t="s">
        <v>31</v>
      </c>
      <c r="G574" s="75"/>
      <c r="H574" s="69"/>
      <c r="I574" s="75"/>
    </row>
    <row r="575" spans="1:9">
      <c r="A575" s="75">
        <v>1</v>
      </c>
      <c r="B575" s="200" t="s">
        <v>134</v>
      </c>
      <c r="C575" s="199">
        <v>0</v>
      </c>
      <c r="D575" s="199">
        <v>0</v>
      </c>
      <c r="E575" s="245">
        <v>1</v>
      </c>
      <c r="F575" s="208"/>
      <c r="G575" s="75"/>
      <c r="H575" s="69"/>
      <c r="I575" s="75"/>
    </row>
    <row r="576" spans="1:9">
      <c r="A576" s="75"/>
      <c r="B576" s="95" t="s">
        <v>6</v>
      </c>
      <c r="C576" s="80" t="s">
        <v>7</v>
      </c>
      <c r="D576" s="80"/>
      <c r="E576" s="80"/>
      <c r="F576" s="75"/>
      <c r="G576" s="75"/>
      <c r="H576" s="69"/>
      <c r="I576" s="75"/>
    </row>
    <row r="577" spans="1:9">
      <c r="A577" s="75"/>
      <c r="B577" s="95"/>
      <c r="C577" s="80"/>
      <c r="D577" s="80"/>
      <c r="E577" s="80"/>
      <c r="F577" s="75"/>
      <c r="G577" s="75"/>
      <c r="H577" s="69"/>
      <c r="I577" s="75"/>
    </row>
    <row r="578" spans="1:9">
      <c r="A578" s="75"/>
      <c r="B578" s="96" t="s">
        <v>8</v>
      </c>
      <c r="C578" s="97" t="s">
        <v>9</v>
      </c>
      <c r="D578" s="97" t="s">
        <v>10</v>
      </c>
      <c r="E578" s="97" t="s">
        <v>11</v>
      </c>
      <c r="F578" s="75"/>
      <c r="G578" s="75"/>
      <c r="H578" s="69"/>
      <c r="I578" s="75"/>
    </row>
    <row r="579" spans="1:9">
      <c r="A579" s="75">
        <v>2</v>
      </c>
      <c r="B579" s="197" t="s">
        <v>91</v>
      </c>
      <c r="C579" s="87">
        <v>0</v>
      </c>
      <c r="D579" s="87">
        <v>147.9</v>
      </c>
      <c r="E579" s="87"/>
      <c r="F579" s="75"/>
      <c r="G579" s="75"/>
      <c r="H579" s="69"/>
      <c r="I579" s="75"/>
    </row>
    <row r="580" spans="1:9">
      <c r="A580" s="75">
        <v>3</v>
      </c>
      <c r="B580" s="197" t="s">
        <v>80</v>
      </c>
      <c r="C580" s="87">
        <v>88.1</v>
      </c>
      <c r="D580" s="87">
        <v>0</v>
      </c>
      <c r="E580" s="87"/>
      <c r="F580" s="75"/>
      <c r="G580" s="75"/>
      <c r="H580" s="69"/>
      <c r="I580" s="75"/>
    </row>
    <row r="581" ht="46.8" spans="1:9">
      <c r="A581" s="71" t="s">
        <v>1728</v>
      </c>
      <c r="B581" s="220"/>
      <c r="C581" s="71"/>
      <c r="D581" s="71"/>
      <c r="E581" s="71"/>
      <c r="F581" s="71"/>
      <c r="G581" s="71"/>
      <c r="H581" s="70" t="s">
        <v>1729</v>
      </c>
      <c r="I581" s="71" t="s">
        <v>4</v>
      </c>
    </row>
    <row r="582" ht="31.2" spans="1:9">
      <c r="A582" s="72" t="s">
        <v>5</v>
      </c>
      <c r="B582" s="193" t="s">
        <v>6</v>
      </c>
      <c r="C582" s="74" t="s">
        <v>15</v>
      </c>
      <c r="D582" s="74"/>
      <c r="E582" s="74"/>
      <c r="F582" s="74"/>
      <c r="G582" s="74"/>
      <c r="H582" s="69"/>
      <c r="I582" s="75"/>
    </row>
    <row r="583" spans="1:9">
      <c r="A583" s="75"/>
      <c r="B583" s="196" t="s">
        <v>16</v>
      </c>
      <c r="C583" s="74" t="s">
        <v>17</v>
      </c>
      <c r="D583" s="74" t="s">
        <v>18</v>
      </c>
      <c r="E583" s="74" t="s">
        <v>19</v>
      </c>
      <c r="F583" s="74" t="s">
        <v>20</v>
      </c>
      <c r="G583" s="74" t="s">
        <v>21</v>
      </c>
      <c r="H583" s="69"/>
      <c r="I583" s="75"/>
    </row>
    <row r="584" spans="1:9">
      <c r="A584" s="75">
        <v>1</v>
      </c>
      <c r="B584" s="208" t="s">
        <v>89</v>
      </c>
      <c r="C584" s="199"/>
      <c r="D584" s="199"/>
      <c r="E584" s="199" t="s">
        <v>680</v>
      </c>
      <c r="F584" s="199" t="s">
        <v>684</v>
      </c>
      <c r="G584" s="199"/>
      <c r="H584" s="69"/>
      <c r="I584" s="75"/>
    </row>
    <row r="585" spans="1:9">
      <c r="A585" s="75"/>
      <c r="B585" s="193" t="s">
        <v>6</v>
      </c>
      <c r="C585" s="74" t="s">
        <v>24</v>
      </c>
      <c r="D585" s="74"/>
      <c r="E585" s="74"/>
      <c r="F585" s="74"/>
      <c r="G585" s="74"/>
      <c r="H585" s="69"/>
      <c r="I585" s="75"/>
    </row>
    <row r="586" spans="1:9">
      <c r="A586" s="75"/>
      <c r="B586" s="196" t="s">
        <v>16</v>
      </c>
      <c r="C586" s="74" t="s">
        <v>17</v>
      </c>
      <c r="D586" s="74" t="s">
        <v>18</v>
      </c>
      <c r="E586" s="74" t="s">
        <v>19</v>
      </c>
      <c r="F586" s="74" t="s">
        <v>20</v>
      </c>
      <c r="G586" s="74" t="s">
        <v>21</v>
      </c>
      <c r="H586" s="69"/>
      <c r="I586" s="75"/>
    </row>
    <row r="587" spans="1:9">
      <c r="A587" s="75">
        <v>2</v>
      </c>
      <c r="B587" s="200" t="s">
        <v>389</v>
      </c>
      <c r="C587" s="199"/>
      <c r="D587" s="199" t="s">
        <v>683</v>
      </c>
      <c r="E587" s="199"/>
      <c r="F587" s="199"/>
      <c r="G587" s="199"/>
      <c r="H587" s="69"/>
      <c r="I587" s="75"/>
    </row>
    <row r="588" spans="1:9">
      <c r="A588" s="75">
        <v>3</v>
      </c>
      <c r="B588" s="200" t="s">
        <v>124</v>
      </c>
      <c r="C588" s="199"/>
      <c r="D588" s="199" t="s">
        <v>682</v>
      </c>
      <c r="E588" s="199" t="s">
        <v>682</v>
      </c>
      <c r="F588" s="199"/>
      <c r="G588" s="199"/>
      <c r="H588" s="69"/>
      <c r="I588" s="75"/>
    </row>
    <row r="589" spans="1:9">
      <c r="A589" s="75"/>
      <c r="B589" s="193" t="s">
        <v>6</v>
      </c>
      <c r="C589" s="74" t="s">
        <v>30</v>
      </c>
      <c r="D589" s="74"/>
      <c r="E589" s="74"/>
      <c r="F589" s="74"/>
      <c r="G589" s="75"/>
      <c r="H589" s="69"/>
      <c r="I589" s="75"/>
    </row>
    <row r="590" spans="1:9">
      <c r="A590" s="75"/>
      <c r="B590" s="196" t="s">
        <v>8</v>
      </c>
      <c r="C590" s="74">
        <v>100</v>
      </c>
      <c r="D590" s="74">
        <v>200</v>
      </c>
      <c r="E590" s="74">
        <v>300</v>
      </c>
      <c r="F590" s="74" t="s">
        <v>31</v>
      </c>
      <c r="G590" s="75"/>
      <c r="H590" s="69"/>
      <c r="I590" s="75"/>
    </row>
    <row r="591" spans="1:9">
      <c r="A591" s="75">
        <v>4</v>
      </c>
      <c r="B591" s="200" t="s">
        <v>63</v>
      </c>
      <c r="C591" s="199" t="s">
        <v>680</v>
      </c>
      <c r="D591" s="199"/>
      <c r="E591" s="199"/>
      <c r="F591" s="199"/>
      <c r="G591" s="75"/>
      <c r="H591" s="69"/>
      <c r="I591" s="75"/>
    </row>
    <row r="592" spans="1:9">
      <c r="A592" s="75">
        <v>5</v>
      </c>
      <c r="B592" s="200" t="s">
        <v>32</v>
      </c>
      <c r="C592" s="199"/>
      <c r="D592" s="199"/>
      <c r="E592" s="199" t="s">
        <v>678</v>
      </c>
      <c r="F592" s="199" t="s">
        <v>774</v>
      </c>
      <c r="G592" s="75"/>
      <c r="H592" s="69"/>
      <c r="I592" s="75"/>
    </row>
    <row r="593" spans="1:9">
      <c r="A593" s="75"/>
      <c r="B593" s="95" t="s">
        <v>6</v>
      </c>
      <c r="C593" s="80" t="s">
        <v>7</v>
      </c>
      <c r="D593" s="80"/>
      <c r="E593" s="80"/>
      <c r="F593" s="75"/>
      <c r="G593" s="75"/>
      <c r="H593" s="69"/>
      <c r="I593" s="75"/>
    </row>
    <row r="594" spans="1:9">
      <c r="A594" s="75"/>
      <c r="B594" s="95"/>
      <c r="C594" s="80"/>
      <c r="D594" s="80"/>
      <c r="E594" s="80"/>
      <c r="F594" s="75"/>
      <c r="G594" s="75"/>
      <c r="H594" s="69"/>
      <c r="I594" s="75"/>
    </row>
    <row r="595" spans="1:9">
      <c r="A595" s="75"/>
      <c r="B595" s="96" t="s">
        <v>8</v>
      </c>
      <c r="C595" s="97" t="s">
        <v>9</v>
      </c>
      <c r="D595" s="97" t="s">
        <v>10</v>
      </c>
      <c r="E595" s="97" t="s">
        <v>11</v>
      </c>
      <c r="F595" s="75"/>
      <c r="G595" s="75"/>
      <c r="H595" s="69"/>
      <c r="I595" s="75"/>
    </row>
    <row r="596" spans="1:9">
      <c r="A596" s="75">
        <v>6</v>
      </c>
      <c r="B596" s="197" t="s">
        <v>111</v>
      </c>
      <c r="C596" s="87" t="s">
        <v>1402</v>
      </c>
      <c r="D596" s="87"/>
      <c r="E596" s="97"/>
      <c r="F596" s="75"/>
      <c r="G596" s="75"/>
      <c r="H596" s="69"/>
      <c r="I596" s="75"/>
    </row>
    <row r="597" spans="1:9">
      <c r="A597" s="75">
        <v>7</v>
      </c>
      <c r="B597" s="197" t="s">
        <v>118</v>
      </c>
      <c r="C597" s="87" t="s">
        <v>1314</v>
      </c>
      <c r="D597" s="87"/>
      <c r="E597" s="97"/>
      <c r="F597" s="75"/>
      <c r="G597" s="75"/>
      <c r="H597" s="69"/>
      <c r="I597" s="75"/>
    </row>
    <row r="598" spans="1:9">
      <c r="A598" s="75">
        <v>8</v>
      </c>
      <c r="B598" s="197" t="s">
        <v>39</v>
      </c>
      <c r="C598" s="87" t="s">
        <v>863</v>
      </c>
      <c r="D598" s="87"/>
      <c r="E598" s="87"/>
      <c r="F598" s="75"/>
      <c r="G598" s="75"/>
      <c r="H598" s="69"/>
      <c r="I598" s="75"/>
    </row>
    <row r="599" spans="1:9">
      <c r="A599" s="75">
        <v>9</v>
      </c>
      <c r="B599" s="197" t="s">
        <v>91</v>
      </c>
      <c r="C599" s="87" t="s">
        <v>1730</v>
      </c>
      <c r="D599" s="87"/>
      <c r="E599" s="87"/>
      <c r="F599" s="75"/>
      <c r="G599" s="75"/>
      <c r="H599" s="69"/>
      <c r="I599" s="75"/>
    </row>
    <row r="600" spans="1:9">
      <c r="A600" s="75">
        <v>10</v>
      </c>
      <c r="B600" s="197" t="s">
        <v>438</v>
      </c>
      <c r="C600" s="87"/>
      <c r="D600" s="87" t="s">
        <v>1731</v>
      </c>
      <c r="E600" s="87"/>
      <c r="F600" s="75"/>
      <c r="G600" s="75"/>
      <c r="H600" s="69"/>
      <c r="I600" s="75"/>
    </row>
    <row r="601" spans="1:9">
      <c r="A601" s="75"/>
      <c r="B601" s="202" t="s">
        <v>40</v>
      </c>
      <c r="C601" s="198" t="s">
        <v>41</v>
      </c>
      <c r="D601" s="198"/>
      <c r="E601" s="198"/>
      <c r="F601" s="75"/>
      <c r="G601" s="75"/>
      <c r="H601" s="69"/>
      <c r="I601" s="75"/>
    </row>
    <row r="602" spans="1:9">
      <c r="A602" s="75"/>
      <c r="B602" s="202"/>
      <c r="C602" s="74" t="s">
        <v>42</v>
      </c>
      <c r="D602" s="74" t="s">
        <v>43</v>
      </c>
      <c r="E602" s="74" t="s">
        <v>44</v>
      </c>
      <c r="F602" s="75"/>
      <c r="G602" s="75"/>
      <c r="H602" s="69"/>
      <c r="I602" s="75"/>
    </row>
    <row r="603" spans="1:9">
      <c r="A603" s="75">
        <v>11</v>
      </c>
      <c r="B603" s="196" t="s">
        <v>334</v>
      </c>
      <c r="C603" s="203"/>
      <c r="D603" s="203"/>
      <c r="E603" s="203" t="s">
        <v>1732</v>
      </c>
      <c r="F603" s="75"/>
      <c r="G603" s="75"/>
      <c r="H603" s="69"/>
      <c r="I603" s="75"/>
    </row>
    <row r="604" spans="1:9">
      <c r="A604" s="72"/>
      <c r="B604" s="202" t="s">
        <v>40</v>
      </c>
      <c r="C604" s="198" t="s">
        <v>46</v>
      </c>
      <c r="D604" s="75"/>
      <c r="E604" s="75"/>
      <c r="F604" s="75"/>
      <c r="G604" s="75"/>
      <c r="H604" s="69"/>
      <c r="I604" s="75"/>
    </row>
    <row r="605" spans="1:9">
      <c r="A605" s="75"/>
      <c r="B605" s="202"/>
      <c r="C605" s="198" t="s">
        <v>47</v>
      </c>
      <c r="D605" s="75"/>
      <c r="E605" s="75"/>
      <c r="F605" s="75"/>
      <c r="G605" s="75"/>
      <c r="H605" s="69"/>
      <c r="I605" s="75"/>
    </row>
    <row r="606" spans="1:9">
      <c r="A606" s="75">
        <v>12</v>
      </c>
      <c r="B606" s="203" t="s">
        <v>206</v>
      </c>
      <c r="C606" s="203" t="s">
        <v>1733</v>
      </c>
      <c r="D606" s="75"/>
      <c r="E606" s="75"/>
      <c r="F606" s="75"/>
      <c r="G606" s="75"/>
      <c r="H606" s="69"/>
      <c r="I606" s="75"/>
    </row>
    <row r="607" spans="1:9">
      <c r="A607" s="75">
        <v>13</v>
      </c>
      <c r="B607" s="203" t="s">
        <v>73</v>
      </c>
      <c r="C607" s="203" t="s">
        <v>1734</v>
      </c>
      <c r="D607" s="75"/>
      <c r="E607" s="75"/>
      <c r="F607" s="75"/>
      <c r="G607" s="75"/>
      <c r="H607" s="69"/>
      <c r="I607" s="75"/>
    </row>
    <row r="608" spans="1:9">
      <c r="A608" s="75">
        <v>14</v>
      </c>
      <c r="B608" s="203" t="s">
        <v>48</v>
      </c>
      <c r="C608" s="203" t="s">
        <v>1735</v>
      </c>
      <c r="D608" s="75"/>
      <c r="E608" s="75"/>
      <c r="F608" s="75"/>
      <c r="G608" s="75"/>
      <c r="H608" s="69"/>
      <c r="I608" s="75"/>
    </row>
    <row r="609" spans="1:9">
      <c r="A609" s="75">
        <v>15</v>
      </c>
      <c r="B609" s="203" t="s">
        <v>259</v>
      </c>
      <c r="C609" s="203" t="s">
        <v>1736</v>
      </c>
      <c r="D609" s="75"/>
      <c r="E609" s="75"/>
      <c r="F609" s="75"/>
      <c r="G609" s="75"/>
      <c r="H609" s="69"/>
      <c r="I609" s="75"/>
    </row>
    <row r="610" spans="1:9">
      <c r="A610" s="75"/>
      <c r="B610" s="207" t="s">
        <v>1306</v>
      </c>
      <c r="C610" s="75" t="s">
        <v>1307</v>
      </c>
      <c r="D610" s="75" t="s">
        <v>1308</v>
      </c>
      <c r="E610" s="209"/>
      <c r="F610" s="209"/>
      <c r="G610" s="209"/>
      <c r="H610" s="70"/>
      <c r="I610" s="71"/>
    </row>
    <row r="611" spans="1:9">
      <c r="A611" s="75">
        <v>16</v>
      </c>
      <c r="B611" s="207" t="s">
        <v>1737</v>
      </c>
      <c r="C611" s="75" t="s">
        <v>1310</v>
      </c>
      <c r="D611" s="75">
        <v>70</v>
      </c>
      <c r="E611" s="75"/>
      <c r="F611" s="75"/>
      <c r="G611" s="75"/>
      <c r="H611" s="70"/>
      <c r="I611" s="71"/>
    </row>
    <row r="612" ht="46.8" spans="1:9">
      <c r="A612" s="71" t="s">
        <v>1738</v>
      </c>
      <c r="B612" s="220"/>
      <c r="C612" s="71"/>
      <c r="D612" s="71"/>
      <c r="E612" s="71"/>
      <c r="F612" s="71"/>
      <c r="G612" s="71"/>
      <c r="H612" s="70" t="s">
        <v>1739</v>
      </c>
      <c r="I612" s="71" t="s">
        <v>4</v>
      </c>
    </row>
    <row r="613" ht="31.2" spans="1:9">
      <c r="A613" s="72" t="s">
        <v>5</v>
      </c>
      <c r="B613" s="193" t="s">
        <v>6</v>
      </c>
      <c r="C613" s="74" t="s">
        <v>15</v>
      </c>
      <c r="D613" s="74"/>
      <c r="E613" s="74"/>
      <c r="F613" s="74"/>
      <c r="G613" s="74"/>
      <c r="H613" s="69"/>
      <c r="I613" s="75"/>
    </row>
    <row r="614" spans="1:9">
      <c r="A614" s="75"/>
      <c r="B614" s="196" t="s">
        <v>16</v>
      </c>
      <c r="C614" s="74" t="s">
        <v>17</v>
      </c>
      <c r="D614" s="74" t="s">
        <v>18</v>
      </c>
      <c r="E614" s="74" t="s">
        <v>19</v>
      </c>
      <c r="F614" s="74" t="s">
        <v>20</v>
      </c>
      <c r="G614" s="74" t="s">
        <v>21</v>
      </c>
      <c r="H614" s="69"/>
      <c r="I614" s="75"/>
    </row>
    <row r="615" customHeight="1" spans="1:9">
      <c r="A615" s="75">
        <v>1</v>
      </c>
      <c r="B615" s="208" t="s">
        <v>89</v>
      </c>
      <c r="C615" s="199">
        <v>0</v>
      </c>
      <c r="D615" s="199">
        <v>0</v>
      </c>
      <c r="E615" s="199">
        <v>1</v>
      </c>
      <c r="F615" s="199">
        <v>4</v>
      </c>
      <c r="G615" s="199">
        <v>0</v>
      </c>
      <c r="H615" s="69"/>
      <c r="I615" s="75"/>
    </row>
    <row r="616" spans="1:9">
      <c r="A616" s="75"/>
      <c r="B616" s="193" t="s">
        <v>6</v>
      </c>
      <c r="C616" s="74" t="s">
        <v>24</v>
      </c>
      <c r="D616" s="74"/>
      <c r="E616" s="74"/>
      <c r="F616" s="74"/>
      <c r="G616" s="74"/>
      <c r="H616" s="69"/>
      <c r="I616" s="75"/>
    </row>
    <row r="617" spans="1:9">
      <c r="A617" s="75"/>
      <c r="B617" s="196" t="s">
        <v>16</v>
      </c>
      <c r="C617" s="74" t="s">
        <v>17</v>
      </c>
      <c r="D617" s="74" t="s">
        <v>18</v>
      </c>
      <c r="E617" s="74" t="s">
        <v>19</v>
      </c>
      <c r="F617" s="74" t="s">
        <v>20</v>
      </c>
      <c r="G617" s="74" t="s">
        <v>21</v>
      </c>
      <c r="H617" s="69"/>
      <c r="I617" s="75"/>
    </row>
    <row r="618" spans="1:9">
      <c r="A618" s="75">
        <v>2</v>
      </c>
      <c r="B618" s="200" t="s">
        <v>124</v>
      </c>
      <c r="C618" s="199">
        <v>0</v>
      </c>
      <c r="D618" s="199">
        <v>3</v>
      </c>
      <c r="E618" s="199">
        <v>4</v>
      </c>
      <c r="F618" s="199">
        <v>0</v>
      </c>
      <c r="G618" s="199">
        <v>0</v>
      </c>
      <c r="H618" s="69"/>
      <c r="I618" s="75"/>
    </row>
    <row r="619" spans="1:9">
      <c r="A619" s="75"/>
      <c r="B619" s="193" t="s">
        <v>6</v>
      </c>
      <c r="C619" s="74" t="s">
        <v>30</v>
      </c>
      <c r="D619" s="74"/>
      <c r="E619" s="74"/>
      <c r="F619" s="74"/>
      <c r="G619" s="75"/>
      <c r="H619" s="69"/>
      <c r="I619" s="75"/>
    </row>
    <row r="620" spans="1:9">
      <c r="A620" s="75"/>
      <c r="B620" s="196" t="s">
        <v>8</v>
      </c>
      <c r="C620" s="74">
        <v>100</v>
      </c>
      <c r="D620" s="74">
        <v>200</v>
      </c>
      <c r="E620" s="74">
        <v>300</v>
      </c>
      <c r="F620" s="74" t="s">
        <v>31</v>
      </c>
      <c r="G620" s="75"/>
      <c r="H620" s="69"/>
      <c r="I620" s="75"/>
    </row>
    <row r="621" spans="1:9">
      <c r="A621" s="75">
        <v>3</v>
      </c>
      <c r="B621" s="200" t="s">
        <v>32</v>
      </c>
      <c r="C621" s="199">
        <v>0</v>
      </c>
      <c r="D621" s="199">
        <v>0</v>
      </c>
      <c r="E621" s="199">
        <v>0</v>
      </c>
      <c r="F621" s="199">
        <v>3</v>
      </c>
      <c r="G621" s="75"/>
      <c r="H621" s="69"/>
      <c r="I621" s="75"/>
    </row>
    <row r="622" spans="1:9">
      <c r="A622" s="75">
        <v>4</v>
      </c>
      <c r="B622" s="200" t="s">
        <v>65</v>
      </c>
      <c r="C622" s="199">
        <v>0</v>
      </c>
      <c r="D622" s="199">
        <v>3</v>
      </c>
      <c r="E622" s="199">
        <v>0</v>
      </c>
      <c r="F622" s="199">
        <v>0</v>
      </c>
      <c r="G622" s="75"/>
      <c r="H622" s="69"/>
      <c r="I622" s="75"/>
    </row>
    <row r="623" spans="1:9">
      <c r="A623" s="75"/>
      <c r="B623" s="193" t="s">
        <v>6</v>
      </c>
      <c r="C623" s="74" t="s">
        <v>35</v>
      </c>
      <c r="D623" s="74"/>
      <c r="E623" s="74"/>
      <c r="F623" s="74"/>
      <c r="G623" s="75"/>
      <c r="H623" s="69"/>
      <c r="I623" s="75"/>
    </row>
    <row r="624" spans="1:9">
      <c r="A624" s="75"/>
      <c r="B624" s="196" t="s">
        <v>8</v>
      </c>
      <c r="C624" s="74">
        <v>100</v>
      </c>
      <c r="D624" s="74">
        <v>200</v>
      </c>
      <c r="E624" s="74">
        <v>300</v>
      </c>
      <c r="F624" s="74" t="s">
        <v>31</v>
      </c>
      <c r="G624" s="75"/>
      <c r="H624" s="69"/>
      <c r="I624" s="75"/>
    </row>
    <row r="625" spans="1:9">
      <c r="A625" s="75">
        <v>5</v>
      </c>
      <c r="B625" s="200" t="s">
        <v>178</v>
      </c>
      <c r="C625" s="199">
        <v>43</v>
      </c>
      <c r="D625" s="246"/>
      <c r="E625" s="199">
        <v>0</v>
      </c>
      <c r="F625" s="199">
        <v>0</v>
      </c>
      <c r="G625" s="75"/>
      <c r="H625" s="69"/>
      <c r="I625" s="75"/>
    </row>
    <row r="626" spans="1:9">
      <c r="A626" s="75"/>
      <c r="B626" s="95" t="s">
        <v>6</v>
      </c>
      <c r="C626" s="216" t="s">
        <v>7</v>
      </c>
      <c r="D626" s="216"/>
      <c r="E626" s="215"/>
      <c r="F626" s="97"/>
      <c r="G626" s="97"/>
      <c r="H626" s="80"/>
      <c r="I626" s="75"/>
    </row>
    <row r="627" spans="1:9">
      <c r="A627" s="75"/>
      <c r="B627" s="95"/>
      <c r="C627" s="219"/>
      <c r="D627" s="219"/>
      <c r="E627" s="218"/>
      <c r="F627" s="97"/>
      <c r="G627" s="97"/>
      <c r="H627" s="80"/>
      <c r="I627" s="75"/>
    </row>
    <row r="628" spans="1:9">
      <c r="A628" s="75"/>
      <c r="B628" s="96" t="s">
        <v>8</v>
      </c>
      <c r="C628" s="247" t="s">
        <v>9</v>
      </c>
      <c r="D628" s="247" t="s">
        <v>10</v>
      </c>
      <c r="E628" s="247" t="s">
        <v>11</v>
      </c>
      <c r="F628" s="97"/>
      <c r="G628" s="97"/>
      <c r="H628" s="82"/>
      <c r="I628" s="75"/>
    </row>
    <row r="629" spans="1:9">
      <c r="A629" s="75">
        <v>6</v>
      </c>
      <c r="B629" s="197" t="s">
        <v>38</v>
      </c>
      <c r="C629" s="87">
        <v>12.4</v>
      </c>
      <c r="D629" s="87">
        <v>0</v>
      </c>
      <c r="E629" s="87">
        <v>0</v>
      </c>
      <c r="F629" s="87"/>
      <c r="G629" s="87"/>
      <c r="H629" s="83"/>
      <c r="I629" s="75"/>
    </row>
    <row r="630" spans="1:9">
      <c r="A630" s="75">
        <v>7</v>
      </c>
      <c r="B630" s="197" t="s">
        <v>118</v>
      </c>
      <c r="C630" s="87">
        <v>37.1</v>
      </c>
      <c r="D630" s="87">
        <v>0</v>
      </c>
      <c r="E630" s="87">
        <v>0</v>
      </c>
      <c r="F630" s="87"/>
      <c r="G630" s="87"/>
      <c r="H630" s="83"/>
      <c r="I630" s="75"/>
    </row>
    <row r="631" spans="1:9">
      <c r="A631" s="75">
        <v>8</v>
      </c>
      <c r="B631" s="197" t="s">
        <v>39</v>
      </c>
      <c r="C631" s="87">
        <v>15</v>
      </c>
      <c r="D631" s="87">
        <v>0</v>
      </c>
      <c r="E631" s="87">
        <v>0</v>
      </c>
      <c r="F631" s="87"/>
      <c r="G631" s="87"/>
      <c r="H631" s="83"/>
      <c r="I631" s="75"/>
    </row>
    <row r="632" spans="1:9">
      <c r="A632" s="75">
        <v>9</v>
      </c>
      <c r="B632" s="197" t="s">
        <v>1057</v>
      </c>
      <c r="C632" s="87">
        <v>18.3</v>
      </c>
      <c r="D632" s="87">
        <v>0</v>
      </c>
      <c r="E632" s="87">
        <v>0</v>
      </c>
      <c r="F632" s="87"/>
      <c r="G632" s="87"/>
      <c r="H632" s="83"/>
      <c r="I632" s="75"/>
    </row>
    <row r="633" spans="1:9">
      <c r="A633" s="75">
        <v>10</v>
      </c>
      <c r="B633" s="197" t="s">
        <v>586</v>
      </c>
      <c r="C633" s="87">
        <v>0</v>
      </c>
      <c r="D633" s="87">
        <v>19.9</v>
      </c>
      <c r="E633" s="87">
        <v>0</v>
      </c>
      <c r="F633" s="87"/>
      <c r="G633" s="87"/>
      <c r="H633" s="83"/>
      <c r="I633" s="75"/>
    </row>
    <row r="634" spans="1:9">
      <c r="A634" s="75"/>
      <c r="B634" s="202" t="s">
        <v>40</v>
      </c>
      <c r="C634" s="198" t="s">
        <v>41</v>
      </c>
      <c r="D634" s="198"/>
      <c r="E634" s="198"/>
      <c r="F634" s="75"/>
      <c r="G634" s="75"/>
      <c r="H634" s="69"/>
      <c r="I634" s="75"/>
    </row>
    <row r="635" spans="1:9">
      <c r="A635" s="75"/>
      <c r="B635" s="202"/>
      <c r="C635" s="74" t="s">
        <v>42</v>
      </c>
      <c r="D635" s="74" t="s">
        <v>43</v>
      </c>
      <c r="E635" s="74" t="s">
        <v>44</v>
      </c>
      <c r="F635" s="75"/>
      <c r="G635" s="75"/>
      <c r="H635" s="69"/>
      <c r="I635" s="75"/>
    </row>
    <row r="636" spans="1:9">
      <c r="A636" s="75">
        <v>11</v>
      </c>
      <c r="B636" s="196" t="s">
        <v>334</v>
      </c>
      <c r="C636" s="203">
        <v>0</v>
      </c>
      <c r="D636" s="203">
        <v>0</v>
      </c>
      <c r="E636" s="203">
        <v>36.6</v>
      </c>
      <c r="F636" s="75"/>
      <c r="G636" s="75"/>
      <c r="H636" s="69"/>
      <c r="I636" s="75"/>
    </row>
    <row r="637" spans="1:9">
      <c r="A637" s="75"/>
      <c r="B637" s="202" t="s">
        <v>40</v>
      </c>
      <c r="C637" s="198" t="s">
        <v>46</v>
      </c>
      <c r="D637" s="75"/>
      <c r="E637" s="75"/>
      <c r="F637" s="75"/>
      <c r="G637" s="75"/>
      <c r="H637" s="69"/>
      <c r="I637" s="75"/>
    </row>
    <row r="638" spans="1:9">
      <c r="A638" s="75"/>
      <c r="B638" s="202"/>
      <c r="C638" s="198" t="s">
        <v>47</v>
      </c>
      <c r="D638" s="75"/>
      <c r="E638" s="75"/>
      <c r="F638" s="75"/>
      <c r="G638" s="75"/>
      <c r="H638" s="69"/>
      <c r="I638" s="75"/>
    </row>
    <row r="639" spans="1:9">
      <c r="A639" s="75">
        <v>12</v>
      </c>
      <c r="B639" s="201" t="s">
        <v>48</v>
      </c>
      <c r="C639" s="203">
        <v>101.9</v>
      </c>
      <c r="D639" s="75"/>
      <c r="E639" s="75"/>
      <c r="F639" s="75"/>
      <c r="G639" s="75"/>
      <c r="H639" s="69"/>
      <c r="I639" s="75"/>
    </row>
    <row r="640" spans="1:9">
      <c r="A640" s="75">
        <v>13</v>
      </c>
      <c r="B640" s="201" t="s">
        <v>259</v>
      </c>
      <c r="C640" s="203">
        <v>21.5</v>
      </c>
      <c r="D640" s="75"/>
      <c r="E640" s="75"/>
      <c r="F640" s="75"/>
      <c r="G640" s="75"/>
      <c r="H640" s="69"/>
      <c r="I640" s="75"/>
    </row>
    <row r="641" spans="1:9">
      <c r="A641" s="75"/>
      <c r="B641" s="207" t="s">
        <v>1306</v>
      </c>
      <c r="C641" s="75" t="s">
        <v>1307</v>
      </c>
      <c r="D641" s="75" t="s">
        <v>1308</v>
      </c>
      <c r="E641" s="209"/>
      <c r="F641" s="209"/>
      <c r="G641" s="209"/>
      <c r="H641" s="70"/>
      <c r="I641" s="71"/>
    </row>
    <row r="642" spans="1:9">
      <c r="A642" s="75">
        <v>14</v>
      </c>
      <c r="B642" s="207" t="s">
        <v>1740</v>
      </c>
      <c r="C642" s="75" t="s">
        <v>1310</v>
      </c>
      <c r="D642" s="75">
        <v>32.1</v>
      </c>
      <c r="E642" s="75"/>
      <c r="F642" s="75"/>
      <c r="G642" s="75"/>
      <c r="H642" s="70"/>
      <c r="I642" s="71"/>
    </row>
    <row r="643" ht="46.8" spans="1:9">
      <c r="A643" s="71" t="s">
        <v>1741</v>
      </c>
      <c r="B643" s="220"/>
      <c r="C643" s="71"/>
      <c r="D643" s="71"/>
      <c r="E643" s="71"/>
      <c r="F643" s="71"/>
      <c r="G643" s="71"/>
      <c r="H643" s="70" t="s">
        <v>1742</v>
      </c>
      <c r="I643" s="71" t="s">
        <v>4</v>
      </c>
    </row>
    <row r="644" ht="31.2" spans="1:9">
      <c r="A644" s="72" t="s">
        <v>5</v>
      </c>
      <c r="B644" s="193" t="s">
        <v>6</v>
      </c>
      <c r="C644" s="74" t="s">
        <v>15</v>
      </c>
      <c r="D644" s="74"/>
      <c r="E644" s="74"/>
      <c r="F644" s="74"/>
      <c r="G644" s="74"/>
      <c r="H644" s="69"/>
      <c r="I644" s="75"/>
    </row>
    <row r="645" spans="1:9">
      <c r="A645" s="75"/>
      <c r="B645" s="196" t="s">
        <v>16</v>
      </c>
      <c r="C645" s="74" t="s">
        <v>17</v>
      </c>
      <c r="D645" s="74" t="s">
        <v>18</v>
      </c>
      <c r="E645" s="74" t="s">
        <v>19</v>
      </c>
      <c r="F645" s="74" t="s">
        <v>20</v>
      </c>
      <c r="G645" s="74" t="s">
        <v>21</v>
      </c>
      <c r="H645" s="69"/>
      <c r="I645" s="75"/>
    </row>
    <row r="646" spans="1:9">
      <c r="A646" s="75">
        <v>1</v>
      </c>
      <c r="B646" s="196" t="s">
        <v>60</v>
      </c>
      <c r="C646" s="199"/>
      <c r="D646" s="199" t="s">
        <v>680</v>
      </c>
      <c r="E646" s="199"/>
      <c r="F646" s="199"/>
      <c r="G646" s="199"/>
      <c r="H646" s="69"/>
      <c r="I646" s="75"/>
    </row>
    <row r="647" spans="1:9">
      <c r="A647" s="75"/>
      <c r="B647" s="193" t="s">
        <v>6</v>
      </c>
      <c r="C647" s="74" t="s">
        <v>24</v>
      </c>
      <c r="D647" s="74"/>
      <c r="E647" s="74"/>
      <c r="F647" s="74"/>
      <c r="G647" s="74"/>
      <c r="H647" s="69"/>
      <c r="I647" s="75"/>
    </row>
    <row r="648" spans="1:9">
      <c r="A648" s="75"/>
      <c r="B648" s="196" t="s">
        <v>16</v>
      </c>
      <c r="C648" s="74" t="s">
        <v>17</v>
      </c>
      <c r="D648" s="74" t="s">
        <v>18</v>
      </c>
      <c r="E648" s="74" t="s">
        <v>19</v>
      </c>
      <c r="F648" s="74" t="s">
        <v>20</v>
      </c>
      <c r="G648" s="74" t="s">
        <v>21</v>
      </c>
      <c r="H648" s="69"/>
      <c r="I648" s="75"/>
    </row>
    <row r="649" spans="1:9">
      <c r="A649" s="75">
        <v>2</v>
      </c>
      <c r="B649" s="200" t="s">
        <v>211</v>
      </c>
      <c r="C649" s="199"/>
      <c r="D649" s="199"/>
      <c r="E649" s="199"/>
      <c r="F649" s="199" t="s">
        <v>678</v>
      </c>
      <c r="G649" s="199"/>
      <c r="H649" s="69"/>
      <c r="I649" s="75"/>
    </row>
    <row r="650" spans="1:9">
      <c r="A650" s="75">
        <v>3</v>
      </c>
      <c r="B650" s="200" t="s">
        <v>107</v>
      </c>
      <c r="C650" s="199" t="s">
        <v>683</v>
      </c>
      <c r="D650" s="199" t="s">
        <v>678</v>
      </c>
      <c r="E650" s="199"/>
      <c r="F650" s="199"/>
      <c r="G650" s="199"/>
      <c r="H650" s="69"/>
      <c r="I650" s="75"/>
    </row>
    <row r="651" spans="1:9">
      <c r="A651" s="75">
        <v>4</v>
      </c>
      <c r="B651" s="200" t="s">
        <v>372</v>
      </c>
      <c r="C651" s="199"/>
      <c r="D651" s="199"/>
      <c r="E651" s="199" t="s">
        <v>680</v>
      </c>
      <c r="F651" s="199"/>
      <c r="G651" s="199"/>
      <c r="H651" s="69"/>
      <c r="I651" s="75"/>
    </row>
    <row r="652" spans="1:9">
      <c r="A652" s="75"/>
      <c r="B652" s="193" t="s">
        <v>6</v>
      </c>
      <c r="C652" s="89" t="s">
        <v>30</v>
      </c>
      <c r="D652" s="90"/>
      <c r="E652" s="90"/>
      <c r="F652" s="91"/>
      <c r="G652" s="75"/>
      <c r="H652" s="69"/>
      <c r="I652" s="75"/>
    </row>
    <row r="653" spans="1:9">
      <c r="A653" s="75"/>
      <c r="B653" s="196" t="s">
        <v>8</v>
      </c>
      <c r="C653" s="248">
        <v>100</v>
      </c>
      <c r="D653" s="248">
        <v>200</v>
      </c>
      <c r="E653" s="248">
        <v>300</v>
      </c>
      <c r="F653" s="248" t="s">
        <v>31</v>
      </c>
      <c r="G653" s="75"/>
      <c r="H653" s="69"/>
      <c r="I653" s="75"/>
    </row>
    <row r="654" spans="1:9">
      <c r="A654" s="75">
        <v>5</v>
      </c>
      <c r="B654" s="200" t="s">
        <v>63</v>
      </c>
      <c r="C654" s="199" t="s">
        <v>680</v>
      </c>
      <c r="D654" s="199" t="s">
        <v>683</v>
      </c>
      <c r="E654" s="199"/>
      <c r="F654" s="199"/>
      <c r="G654" s="75"/>
      <c r="H654" s="69"/>
      <c r="I654" s="75"/>
    </row>
    <row r="655" spans="1:9">
      <c r="A655" s="75">
        <v>6</v>
      </c>
      <c r="B655" s="200" t="s">
        <v>32</v>
      </c>
      <c r="C655" s="199"/>
      <c r="D655" s="199"/>
      <c r="E655" s="199" t="s">
        <v>684</v>
      </c>
      <c r="F655" s="199" t="s">
        <v>680</v>
      </c>
      <c r="G655" s="75"/>
      <c r="H655" s="69"/>
      <c r="I655" s="75"/>
    </row>
    <row r="656" spans="1:9">
      <c r="A656" s="75">
        <v>7</v>
      </c>
      <c r="B656" s="200" t="s">
        <v>34</v>
      </c>
      <c r="C656" s="199"/>
      <c r="D656" s="199"/>
      <c r="E656" s="203">
        <v>3</v>
      </c>
      <c r="F656" s="199"/>
      <c r="G656" s="75"/>
      <c r="H656" s="69"/>
      <c r="I656" s="75"/>
    </row>
    <row r="657" spans="1:9">
      <c r="A657" s="75">
        <v>8</v>
      </c>
      <c r="B657" s="200" t="s">
        <v>117</v>
      </c>
      <c r="C657" s="203">
        <v>3</v>
      </c>
      <c r="D657" s="199"/>
      <c r="E657" s="203"/>
      <c r="F657" s="199"/>
      <c r="G657" s="75"/>
      <c r="H657" s="69"/>
      <c r="I657" s="75"/>
    </row>
    <row r="658" spans="1:9">
      <c r="A658" s="75">
        <v>9</v>
      </c>
      <c r="B658" s="200" t="s">
        <v>110</v>
      </c>
      <c r="C658" s="199"/>
      <c r="D658" s="199"/>
      <c r="E658" s="199"/>
      <c r="F658" s="199" t="s">
        <v>679</v>
      </c>
      <c r="G658" s="75"/>
      <c r="H658" s="69"/>
      <c r="I658" s="75"/>
    </row>
    <row r="659" spans="1:9">
      <c r="A659" s="75"/>
      <c r="B659" s="193" t="s">
        <v>6</v>
      </c>
      <c r="C659" s="74" t="s">
        <v>35</v>
      </c>
      <c r="D659" s="74"/>
      <c r="E659" s="74"/>
      <c r="F659" s="74"/>
      <c r="G659" s="75"/>
      <c r="H659" s="69"/>
      <c r="I659" s="75"/>
    </row>
    <row r="660" spans="1:9">
      <c r="A660" s="75"/>
      <c r="B660" s="196" t="s">
        <v>8</v>
      </c>
      <c r="C660" s="74">
        <v>100</v>
      </c>
      <c r="D660" s="74">
        <v>200</v>
      </c>
      <c r="E660" s="74">
        <v>300</v>
      </c>
      <c r="F660" s="74" t="s">
        <v>31</v>
      </c>
      <c r="G660" s="75"/>
      <c r="H660" s="69"/>
      <c r="I660" s="75"/>
    </row>
    <row r="661" spans="1:9">
      <c r="A661" s="75">
        <v>10</v>
      </c>
      <c r="B661" s="200" t="s">
        <v>141</v>
      </c>
      <c r="C661" s="199"/>
      <c r="D661" s="199"/>
      <c r="E661" s="199"/>
      <c r="F661" s="199" t="s">
        <v>680</v>
      </c>
      <c r="G661" s="75"/>
      <c r="H661" s="69"/>
      <c r="I661" s="75"/>
    </row>
    <row r="662" spans="1:9">
      <c r="A662" s="75">
        <v>11</v>
      </c>
      <c r="B662" s="200" t="s">
        <v>69</v>
      </c>
      <c r="C662" s="199"/>
      <c r="D662" s="199"/>
      <c r="E662" s="199" t="s">
        <v>678</v>
      </c>
      <c r="F662" s="199"/>
      <c r="G662" s="75"/>
      <c r="H662" s="69"/>
      <c r="I662" s="75"/>
    </row>
    <row r="663" spans="1:9">
      <c r="A663" s="75"/>
      <c r="B663" s="95" t="s">
        <v>6</v>
      </c>
      <c r="C663" s="80" t="s">
        <v>7</v>
      </c>
      <c r="D663" s="80"/>
      <c r="E663" s="80"/>
      <c r="F663" s="75"/>
      <c r="G663" s="75"/>
      <c r="H663" s="69"/>
      <c r="I663" s="75"/>
    </row>
    <row r="664" spans="1:9">
      <c r="A664" s="75"/>
      <c r="B664" s="95"/>
      <c r="C664" s="80"/>
      <c r="D664" s="80"/>
      <c r="E664" s="80"/>
      <c r="F664" s="75"/>
      <c r="G664" s="75"/>
      <c r="H664" s="69"/>
      <c r="I664" s="75"/>
    </row>
    <row r="665" spans="1:9">
      <c r="A665" s="75"/>
      <c r="B665" s="96" t="s">
        <v>8</v>
      </c>
      <c r="C665" s="97" t="s">
        <v>9</v>
      </c>
      <c r="D665" s="97" t="s">
        <v>10</v>
      </c>
      <c r="E665" s="97" t="s">
        <v>11</v>
      </c>
      <c r="F665" s="75"/>
      <c r="G665" s="75"/>
      <c r="H665" s="69"/>
      <c r="I665" s="75"/>
    </row>
    <row r="666" spans="1:9">
      <c r="A666" s="75">
        <v>12</v>
      </c>
      <c r="B666" s="197" t="s">
        <v>91</v>
      </c>
      <c r="C666" s="244">
        <v>17.6</v>
      </c>
      <c r="D666" s="87"/>
      <c r="E666" s="87"/>
      <c r="F666" s="75"/>
      <c r="G666" s="75"/>
      <c r="H666" s="69"/>
      <c r="I666" s="75"/>
    </row>
    <row r="667" spans="1:9">
      <c r="A667" s="75">
        <v>13</v>
      </c>
      <c r="B667" s="249" t="s">
        <v>286</v>
      </c>
      <c r="C667" s="87">
        <v>53.34</v>
      </c>
      <c r="D667" s="87"/>
      <c r="E667" s="87"/>
      <c r="F667" s="87"/>
      <c r="G667" s="87"/>
      <c r="H667" s="87"/>
      <c r="I667" s="87"/>
    </row>
    <row r="668" spans="1:9">
      <c r="A668" s="75">
        <v>14</v>
      </c>
      <c r="B668" s="249" t="s">
        <v>118</v>
      </c>
      <c r="C668" s="87">
        <v>31</v>
      </c>
      <c r="D668" s="87"/>
      <c r="E668" s="87"/>
      <c r="F668" s="87"/>
      <c r="G668" s="87"/>
      <c r="H668" s="87"/>
      <c r="I668" s="87"/>
    </row>
    <row r="669" spans="1:9">
      <c r="A669" s="75">
        <v>15</v>
      </c>
      <c r="B669" s="249" t="s">
        <v>111</v>
      </c>
      <c r="C669" s="87">
        <v>6</v>
      </c>
      <c r="D669" s="87"/>
      <c r="E669" s="87"/>
      <c r="F669" s="87"/>
      <c r="G669" s="87"/>
      <c r="H669" s="87"/>
      <c r="I669" s="87"/>
    </row>
    <row r="670" spans="1:9">
      <c r="A670" s="75">
        <v>16</v>
      </c>
      <c r="B670" s="249" t="s">
        <v>97</v>
      </c>
      <c r="C670" s="87">
        <v>14</v>
      </c>
      <c r="D670" s="87"/>
      <c r="E670" s="87"/>
      <c r="F670" s="87"/>
      <c r="G670" s="87"/>
      <c r="H670" s="87"/>
      <c r="I670" s="87"/>
    </row>
    <row r="671" spans="1:9">
      <c r="A671" s="75"/>
      <c r="B671" s="236" t="s">
        <v>40</v>
      </c>
      <c r="C671" s="198" t="s">
        <v>46</v>
      </c>
      <c r="D671" s="75"/>
      <c r="E671" s="75"/>
      <c r="F671" s="75"/>
      <c r="G671" s="75"/>
      <c r="H671" s="69"/>
      <c r="I671" s="75"/>
    </row>
    <row r="672" spans="1:9">
      <c r="A672" s="75"/>
      <c r="B672" s="237"/>
      <c r="C672" s="198" t="s">
        <v>47</v>
      </c>
      <c r="D672" s="75"/>
      <c r="E672" s="75"/>
      <c r="F672" s="75"/>
      <c r="G672" s="75"/>
      <c r="H672" s="69"/>
      <c r="I672" s="75"/>
    </row>
    <row r="673" spans="1:9">
      <c r="A673" s="75">
        <v>17</v>
      </c>
      <c r="B673" s="201" t="s">
        <v>48</v>
      </c>
      <c r="C673" s="203">
        <v>140</v>
      </c>
      <c r="D673" s="75"/>
      <c r="E673" s="75"/>
      <c r="F673" s="75"/>
      <c r="G673" s="75"/>
      <c r="H673" s="69"/>
      <c r="I673" s="75"/>
    </row>
    <row r="674" spans="1:9">
      <c r="A674" s="75"/>
      <c r="B674" s="236" t="s">
        <v>40</v>
      </c>
      <c r="C674" s="88" t="s">
        <v>269</v>
      </c>
      <c r="D674" s="75"/>
      <c r="E674" s="75"/>
      <c r="F674" s="75"/>
      <c r="G674" s="75"/>
      <c r="H674" s="69"/>
      <c r="I674" s="75"/>
    </row>
    <row r="675" spans="1:9">
      <c r="A675" s="75"/>
      <c r="B675" s="237"/>
      <c r="C675" s="88"/>
      <c r="D675" s="75"/>
      <c r="E675" s="75"/>
      <c r="F675" s="75"/>
      <c r="G675" s="75"/>
      <c r="H675" s="69"/>
      <c r="I675" s="75"/>
    </row>
    <row r="676" ht="27" customHeight="1" spans="1:9">
      <c r="A676" s="75">
        <v>18</v>
      </c>
      <c r="B676" s="201" t="s">
        <v>400</v>
      </c>
      <c r="C676" s="222" t="s">
        <v>1743</v>
      </c>
      <c r="D676" s="75"/>
      <c r="E676" s="75"/>
      <c r="F676" s="75"/>
      <c r="G676" s="75"/>
      <c r="H676" s="69"/>
      <c r="I676" s="75"/>
    </row>
    <row r="677" ht="24" customHeight="1" spans="1:9">
      <c r="A677" s="75">
        <v>19</v>
      </c>
      <c r="B677" s="201" t="s">
        <v>1744</v>
      </c>
      <c r="C677" s="222" t="s">
        <v>1019</v>
      </c>
      <c r="D677" s="75"/>
      <c r="E677" s="75"/>
      <c r="F677" s="75"/>
      <c r="G677" s="75"/>
      <c r="H677" s="69"/>
      <c r="I677" s="75"/>
    </row>
    <row r="678" ht="23.1" customHeight="1" spans="1:9">
      <c r="A678" s="75"/>
      <c r="B678" s="193" t="s">
        <v>6</v>
      </c>
      <c r="C678" s="198" t="s">
        <v>49</v>
      </c>
      <c r="D678" s="198"/>
      <c r="E678" s="198"/>
      <c r="F678" s="75"/>
      <c r="G678" s="75"/>
      <c r="H678" s="69"/>
      <c r="I678" s="75"/>
    </row>
    <row r="679" ht="20.1" customHeight="1" spans="1:9">
      <c r="A679" s="75"/>
      <c r="B679" s="196" t="s">
        <v>50</v>
      </c>
      <c r="C679" s="198">
        <v>100</v>
      </c>
      <c r="D679" s="198">
        <v>200</v>
      </c>
      <c r="E679" s="198" t="s">
        <v>51</v>
      </c>
      <c r="F679" s="75"/>
      <c r="G679" s="75"/>
      <c r="H679" s="69"/>
      <c r="I679" s="75"/>
    </row>
    <row r="680" ht="20.1" customHeight="1" spans="1:9">
      <c r="A680" s="75">
        <v>20</v>
      </c>
      <c r="B680" s="200" t="s">
        <v>335</v>
      </c>
      <c r="C680" s="203">
        <v>3</v>
      </c>
      <c r="D680" s="199"/>
      <c r="E680" s="199"/>
      <c r="F680" s="75"/>
      <c r="G680" s="75"/>
      <c r="H680" s="69"/>
      <c r="I680" s="75"/>
    </row>
    <row r="681" ht="20.1" customHeight="1" spans="1:9">
      <c r="A681" s="75">
        <v>21</v>
      </c>
      <c r="B681" s="200" t="s">
        <v>199</v>
      </c>
      <c r="C681" s="203">
        <v>1</v>
      </c>
      <c r="D681" s="199"/>
      <c r="E681" s="199"/>
      <c r="F681" s="75"/>
      <c r="G681" s="75"/>
      <c r="H681" s="69"/>
      <c r="I681" s="75"/>
    </row>
    <row r="682" ht="20.1" customHeight="1" spans="1:9">
      <c r="A682" s="71" t="s">
        <v>1745</v>
      </c>
      <c r="B682" s="220"/>
      <c r="C682" s="71"/>
      <c r="D682" s="71"/>
      <c r="E682" s="71"/>
      <c r="F682" s="71"/>
      <c r="G682" s="71"/>
      <c r="H682" s="70" t="s">
        <v>1746</v>
      </c>
      <c r="I682" s="71" t="s">
        <v>4</v>
      </c>
    </row>
    <row r="683" ht="20.1" customHeight="1" spans="1:9">
      <c r="A683" s="72" t="s">
        <v>5</v>
      </c>
      <c r="B683" s="193" t="s">
        <v>6</v>
      </c>
      <c r="C683" s="74" t="s">
        <v>24</v>
      </c>
      <c r="D683" s="74"/>
      <c r="E683" s="74"/>
      <c r="F683" s="74"/>
      <c r="G683" s="74"/>
      <c r="H683" s="69"/>
      <c r="I683" s="75"/>
    </row>
    <row r="684" ht="20.1" customHeight="1" spans="1:9">
      <c r="A684" s="75"/>
      <c r="B684" s="196" t="s">
        <v>16</v>
      </c>
      <c r="C684" s="74" t="s">
        <v>17</v>
      </c>
      <c r="D684" s="74" t="s">
        <v>18</v>
      </c>
      <c r="E684" s="74" t="s">
        <v>19</v>
      </c>
      <c r="F684" s="74" t="s">
        <v>20</v>
      </c>
      <c r="G684" s="74" t="s">
        <v>21</v>
      </c>
      <c r="H684" s="69"/>
      <c r="I684" s="75"/>
    </row>
    <row r="685" ht="20.1" customHeight="1" spans="1:9">
      <c r="A685" s="75">
        <v>1</v>
      </c>
      <c r="B685" s="200" t="s">
        <v>25</v>
      </c>
      <c r="C685" s="199"/>
      <c r="D685" s="199"/>
      <c r="E685" s="199"/>
      <c r="F685" s="199" t="s">
        <v>680</v>
      </c>
      <c r="G685" s="199"/>
      <c r="H685" s="69"/>
      <c r="I685" s="75"/>
    </row>
    <row r="686" ht="20.1" customHeight="1" spans="1:9">
      <c r="A686" s="75">
        <v>2</v>
      </c>
      <c r="B686" s="200" t="s">
        <v>203</v>
      </c>
      <c r="C686" s="199" t="s">
        <v>679</v>
      </c>
      <c r="D686" s="199"/>
      <c r="E686" s="199"/>
      <c r="F686" s="199"/>
      <c r="G686" s="199"/>
      <c r="H686" s="69"/>
      <c r="I686" s="75"/>
    </row>
    <row r="687" ht="20.1" customHeight="1" spans="1:9">
      <c r="A687" s="75">
        <v>3</v>
      </c>
      <c r="B687" s="200" t="s">
        <v>123</v>
      </c>
      <c r="C687" s="199"/>
      <c r="D687" s="199" t="s">
        <v>680</v>
      </c>
      <c r="E687" s="199"/>
      <c r="F687" s="199"/>
      <c r="G687" s="199"/>
      <c r="H687" s="69"/>
      <c r="I687" s="75"/>
    </row>
    <row r="688" ht="20.1" customHeight="1" spans="1:9">
      <c r="A688" s="75"/>
      <c r="B688" s="95" t="s">
        <v>6</v>
      </c>
      <c r="C688" s="80" t="s">
        <v>7</v>
      </c>
      <c r="D688" s="80"/>
      <c r="E688" s="80"/>
      <c r="F688" s="75"/>
      <c r="G688" s="75"/>
      <c r="H688" s="69"/>
      <c r="I688" s="75"/>
    </row>
    <row r="689" ht="20.1" customHeight="1" spans="1:9">
      <c r="A689" s="75"/>
      <c r="B689" s="95"/>
      <c r="C689" s="80"/>
      <c r="D689" s="80"/>
      <c r="E689" s="80"/>
      <c r="F689" s="75"/>
      <c r="G689" s="75"/>
      <c r="H689" s="69"/>
      <c r="I689" s="75"/>
    </row>
    <row r="690" ht="20.1" customHeight="1" spans="1:9">
      <c r="A690" s="75"/>
      <c r="B690" s="96" t="s">
        <v>8</v>
      </c>
      <c r="C690" s="97" t="s">
        <v>9</v>
      </c>
      <c r="D690" s="97" t="s">
        <v>10</v>
      </c>
      <c r="E690" s="97" t="s">
        <v>11</v>
      </c>
      <c r="F690" s="75"/>
      <c r="G690" s="75"/>
      <c r="H690" s="69"/>
      <c r="I690" s="75"/>
    </row>
    <row r="691" ht="20.1" customHeight="1" spans="1:9">
      <c r="A691" s="75">
        <v>4</v>
      </c>
      <c r="B691" s="197" t="s">
        <v>39</v>
      </c>
      <c r="C691" s="87" t="s">
        <v>1747</v>
      </c>
      <c r="D691" s="87"/>
      <c r="E691" s="87"/>
      <c r="F691" s="75"/>
      <c r="G691" s="75"/>
      <c r="H691" s="69"/>
      <c r="I691" s="75"/>
    </row>
    <row r="692" ht="20.1" customHeight="1" spans="1:9">
      <c r="A692" s="75">
        <v>5</v>
      </c>
      <c r="B692" s="197" t="s">
        <v>91</v>
      </c>
      <c r="C692" s="87" t="s">
        <v>866</v>
      </c>
      <c r="D692" s="87"/>
      <c r="E692" s="87"/>
      <c r="F692" s="75"/>
      <c r="G692" s="75"/>
      <c r="H692" s="69"/>
      <c r="I692" s="75"/>
    </row>
    <row r="693" ht="20.1" customHeight="1" spans="1:9">
      <c r="A693" s="75">
        <v>6</v>
      </c>
      <c r="B693" s="197" t="s">
        <v>97</v>
      </c>
      <c r="C693" s="87" t="s">
        <v>707</v>
      </c>
      <c r="D693" s="87"/>
      <c r="E693" s="87"/>
      <c r="F693" s="75"/>
      <c r="G693" s="75"/>
      <c r="H693" s="69"/>
      <c r="I693" s="75"/>
    </row>
    <row r="694" spans="1:9">
      <c r="A694" s="75"/>
      <c r="B694" s="202" t="s">
        <v>40</v>
      </c>
      <c r="C694" s="198" t="s">
        <v>46</v>
      </c>
      <c r="D694" s="75"/>
      <c r="E694" s="75"/>
      <c r="F694" s="75"/>
      <c r="G694" s="75"/>
      <c r="H694" s="69"/>
      <c r="I694" s="75"/>
    </row>
    <row r="695" spans="1:9">
      <c r="A695" s="75"/>
      <c r="B695" s="202"/>
      <c r="C695" s="198" t="s">
        <v>47</v>
      </c>
      <c r="D695" s="75"/>
      <c r="E695" s="75"/>
      <c r="F695" s="75"/>
      <c r="G695" s="75"/>
      <c r="H695" s="69"/>
      <c r="I695" s="75"/>
    </row>
    <row r="696" spans="1:9">
      <c r="A696" s="75">
        <v>7</v>
      </c>
      <c r="B696" s="201" t="s">
        <v>48</v>
      </c>
      <c r="C696" s="203" t="s">
        <v>1748</v>
      </c>
      <c r="D696" s="75"/>
      <c r="E696" s="75"/>
      <c r="F696" s="75"/>
      <c r="G696" s="75"/>
      <c r="H696" s="69"/>
      <c r="I696" s="75"/>
    </row>
    <row r="697" ht="46.8" spans="1:9">
      <c r="A697" s="71" t="s">
        <v>1749</v>
      </c>
      <c r="B697" s="220"/>
      <c r="C697" s="71"/>
      <c r="D697" s="71"/>
      <c r="E697" s="71"/>
      <c r="F697" s="71"/>
      <c r="G697" s="71"/>
      <c r="H697" s="70" t="s">
        <v>1750</v>
      </c>
      <c r="I697" s="71" t="s">
        <v>4</v>
      </c>
    </row>
    <row r="698" ht="31.2" spans="1:9">
      <c r="A698" s="72" t="s">
        <v>5</v>
      </c>
      <c r="B698" s="193" t="s">
        <v>6</v>
      </c>
      <c r="C698" s="74" t="s">
        <v>15</v>
      </c>
      <c r="D698" s="74"/>
      <c r="E698" s="74"/>
      <c r="F698" s="74"/>
      <c r="G698" s="74"/>
      <c r="H698" s="69"/>
      <c r="I698" s="75"/>
    </row>
    <row r="699" ht="14" customHeight="1" spans="1:9">
      <c r="A699" s="75"/>
      <c r="B699" s="196" t="s">
        <v>16</v>
      </c>
      <c r="C699" s="74" t="s">
        <v>17</v>
      </c>
      <c r="D699" s="74" t="s">
        <v>18</v>
      </c>
      <c r="E699" s="74" t="s">
        <v>19</v>
      </c>
      <c r="F699" s="74" t="s">
        <v>20</v>
      </c>
      <c r="G699" s="74" t="s">
        <v>21</v>
      </c>
      <c r="H699" s="69"/>
      <c r="I699" s="75"/>
    </row>
    <row r="700" spans="1:9">
      <c r="A700" s="75">
        <v>1</v>
      </c>
      <c r="B700" s="208" t="s">
        <v>495</v>
      </c>
      <c r="C700" s="199"/>
      <c r="D700" s="199"/>
      <c r="E700" s="199" t="s">
        <v>680</v>
      </c>
      <c r="F700" s="199"/>
      <c r="G700" s="199"/>
      <c r="H700" s="69"/>
      <c r="I700" s="75"/>
    </row>
    <row r="701" spans="1:9">
      <c r="A701" s="75">
        <v>2</v>
      </c>
      <c r="B701" s="208" t="s">
        <v>89</v>
      </c>
      <c r="C701" s="199"/>
      <c r="D701" s="199" t="s">
        <v>680</v>
      </c>
      <c r="E701" s="203">
        <v>12</v>
      </c>
      <c r="F701" s="203">
        <v>8</v>
      </c>
      <c r="G701" s="199"/>
      <c r="H701" s="69"/>
      <c r="I701" s="75"/>
    </row>
    <row r="702" spans="1:9">
      <c r="A702" s="75">
        <v>3</v>
      </c>
      <c r="B702" s="208" t="s">
        <v>76</v>
      </c>
      <c r="C702" s="199"/>
      <c r="D702" s="199" t="s">
        <v>680</v>
      </c>
      <c r="E702" s="199" t="s">
        <v>678</v>
      </c>
      <c r="F702" s="199"/>
      <c r="G702" s="199" t="s">
        <v>680</v>
      </c>
      <c r="H702" s="69"/>
      <c r="I702" s="75"/>
    </row>
    <row r="703" spans="1:9">
      <c r="A703" s="75"/>
      <c r="B703" s="193" t="s">
        <v>6</v>
      </c>
      <c r="C703" s="74" t="s">
        <v>24</v>
      </c>
      <c r="D703" s="74"/>
      <c r="E703" s="74"/>
      <c r="F703" s="74"/>
      <c r="G703" s="74"/>
      <c r="H703" s="69"/>
      <c r="I703" s="75"/>
    </row>
    <row r="704" spans="1:9">
      <c r="A704" s="75"/>
      <c r="B704" s="196" t="s">
        <v>16</v>
      </c>
      <c r="C704" s="74" t="s">
        <v>17</v>
      </c>
      <c r="D704" s="74" t="s">
        <v>18</v>
      </c>
      <c r="E704" s="74" t="s">
        <v>19</v>
      </c>
      <c r="F704" s="74" t="s">
        <v>20</v>
      </c>
      <c r="G704" s="74" t="s">
        <v>21</v>
      </c>
      <c r="H704" s="69"/>
      <c r="I704" s="75"/>
    </row>
    <row r="705" spans="1:9">
      <c r="A705" s="75">
        <v>4</v>
      </c>
      <c r="B705" s="200" t="s">
        <v>25</v>
      </c>
      <c r="C705" s="199"/>
      <c r="D705" s="199" t="s">
        <v>680</v>
      </c>
      <c r="E705" s="199"/>
      <c r="F705" s="199" t="s">
        <v>678</v>
      </c>
      <c r="G705" s="199"/>
      <c r="H705" s="69"/>
      <c r="I705" s="75"/>
    </row>
    <row r="706" spans="1:9">
      <c r="A706" s="75">
        <v>5</v>
      </c>
      <c r="B706" s="200" t="s">
        <v>224</v>
      </c>
      <c r="C706" s="199"/>
      <c r="D706" s="199"/>
      <c r="E706" s="199" t="s">
        <v>678</v>
      </c>
      <c r="F706" s="199"/>
      <c r="G706" s="199"/>
      <c r="H706" s="69"/>
      <c r="I706" s="75"/>
    </row>
    <row r="707" spans="1:9">
      <c r="A707" s="75"/>
      <c r="B707" s="193" t="s">
        <v>6</v>
      </c>
      <c r="C707" s="74" t="s">
        <v>30</v>
      </c>
      <c r="D707" s="74"/>
      <c r="E707" s="74"/>
      <c r="F707" s="74"/>
      <c r="G707" s="75"/>
      <c r="H707" s="69"/>
      <c r="I707" s="75"/>
    </row>
    <row r="708" spans="1:9">
      <c r="A708" s="75"/>
      <c r="B708" s="196" t="s">
        <v>8</v>
      </c>
      <c r="C708" s="74">
        <v>100</v>
      </c>
      <c r="D708" s="74">
        <v>200</v>
      </c>
      <c r="E708" s="74">
        <v>300</v>
      </c>
      <c r="F708" s="74" t="s">
        <v>31</v>
      </c>
      <c r="G708" s="75"/>
      <c r="H708" s="69"/>
      <c r="I708" s="75"/>
    </row>
    <row r="709" spans="1:9">
      <c r="A709" s="75">
        <v>6</v>
      </c>
      <c r="B709" s="200" t="s">
        <v>32</v>
      </c>
      <c r="C709" s="203"/>
      <c r="D709" s="203"/>
      <c r="E709" s="203"/>
      <c r="F709" s="203">
        <v>42</v>
      </c>
      <c r="G709" s="206"/>
      <c r="H709" s="223"/>
      <c r="I709" s="75"/>
    </row>
    <row r="710" spans="1:9">
      <c r="A710" s="75">
        <v>7</v>
      </c>
      <c r="B710" s="200" t="s">
        <v>64</v>
      </c>
      <c r="C710" s="203"/>
      <c r="D710" s="203"/>
      <c r="E710" s="203">
        <v>13</v>
      </c>
      <c r="F710" s="203"/>
      <c r="G710" s="206"/>
      <c r="H710" s="223"/>
      <c r="I710" s="75"/>
    </row>
    <row r="711" spans="1:9">
      <c r="A711" s="75"/>
      <c r="B711" s="193" t="s">
        <v>6</v>
      </c>
      <c r="C711" s="74" t="s">
        <v>35</v>
      </c>
      <c r="D711" s="74"/>
      <c r="E711" s="74"/>
      <c r="F711" s="74"/>
      <c r="G711" s="75"/>
      <c r="H711" s="69"/>
      <c r="I711" s="75"/>
    </row>
    <row r="712" spans="1:9">
      <c r="A712" s="75"/>
      <c r="B712" s="196" t="s">
        <v>8</v>
      </c>
      <c r="C712" s="74">
        <v>100</v>
      </c>
      <c r="D712" s="74">
        <v>200</v>
      </c>
      <c r="E712" s="74">
        <v>300</v>
      </c>
      <c r="F712" s="74" t="s">
        <v>31</v>
      </c>
      <c r="G712" s="75"/>
      <c r="H712" s="69"/>
      <c r="I712" s="75"/>
    </row>
    <row r="713" spans="1:9">
      <c r="A713" s="75">
        <v>8</v>
      </c>
      <c r="B713" s="200" t="s">
        <v>68</v>
      </c>
      <c r="C713" s="203"/>
      <c r="D713" s="203"/>
      <c r="E713" s="203"/>
      <c r="F713" s="203">
        <v>33</v>
      </c>
      <c r="G713" s="206"/>
      <c r="H713" s="223"/>
      <c r="I713" s="75"/>
    </row>
    <row r="714" spans="1:9">
      <c r="A714" s="75">
        <v>9</v>
      </c>
      <c r="B714" s="200" t="s">
        <v>36</v>
      </c>
      <c r="C714" s="203"/>
      <c r="D714" s="203"/>
      <c r="E714" s="203">
        <v>7</v>
      </c>
      <c r="F714" s="203"/>
      <c r="G714" s="206"/>
      <c r="H714" s="223"/>
      <c r="I714" s="75"/>
    </row>
    <row r="715" spans="1:9">
      <c r="A715" s="75">
        <v>10</v>
      </c>
      <c r="B715" s="200" t="s">
        <v>90</v>
      </c>
      <c r="C715" s="203"/>
      <c r="D715" s="203"/>
      <c r="E715" s="203"/>
      <c r="F715" s="203">
        <v>8</v>
      </c>
      <c r="G715" s="206"/>
      <c r="H715" s="223"/>
      <c r="I715" s="75"/>
    </row>
    <row r="716" spans="1:9">
      <c r="A716" s="75"/>
      <c r="B716" s="95" t="s">
        <v>6</v>
      </c>
      <c r="C716" s="80" t="s">
        <v>7</v>
      </c>
      <c r="D716" s="80"/>
      <c r="E716" s="80"/>
      <c r="F716" s="80" t="s">
        <v>37</v>
      </c>
      <c r="G716" s="80"/>
      <c r="H716" s="80"/>
      <c r="I716" s="75"/>
    </row>
    <row r="717" spans="1:9">
      <c r="A717" s="75"/>
      <c r="B717" s="95"/>
      <c r="C717" s="80"/>
      <c r="D717" s="80"/>
      <c r="E717" s="80"/>
      <c r="F717" s="80"/>
      <c r="G717" s="80"/>
      <c r="H717" s="80"/>
      <c r="I717" s="75"/>
    </row>
    <row r="718" spans="1:9">
      <c r="A718" s="75"/>
      <c r="B718" s="96" t="s">
        <v>8</v>
      </c>
      <c r="C718" s="97" t="s">
        <v>9</v>
      </c>
      <c r="D718" s="97" t="s">
        <v>10</v>
      </c>
      <c r="E718" s="97" t="s">
        <v>11</v>
      </c>
      <c r="F718" s="97" t="s">
        <v>9</v>
      </c>
      <c r="G718" s="97" t="s">
        <v>10</v>
      </c>
      <c r="H718" s="97" t="s">
        <v>11</v>
      </c>
      <c r="I718" s="75"/>
    </row>
    <row r="719" spans="1:9">
      <c r="A719" s="75">
        <v>11</v>
      </c>
      <c r="B719" s="232" t="s">
        <v>12</v>
      </c>
      <c r="C719" s="87"/>
      <c r="D719" s="87"/>
      <c r="E719" s="87"/>
      <c r="F719" s="206"/>
      <c r="G719" s="206"/>
      <c r="H719" s="223">
        <v>135</v>
      </c>
      <c r="I719" s="206"/>
    </row>
    <row r="720" spans="1:9">
      <c r="A720" s="75">
        <v>12</v>
      </c>
      <c r="B720" s="232" t="s">
        <v>38</v>
      </c>
      <c r="C720" s="87"/>
      <c r="D720" s="87">
        <v>25.6</v>
      </c>
      <c r="E720" s="87"/>
      <c r="F720" s="206"/>
      <c r="G720" s="206"/>
      <c r="H720" s="223"/>
      <c r="I720" s="206"/>
    </row>
    <row r="721" spans="1:9">
      <c r="A721" s="75">
        <v>13</v>
      </c>
      <c r="B721" s="232" t="s">
        <v>143</v>
      </c>
      <c r="D721" s="87">
        <v>93.3</v>
      </c>
      <c r="E721" s="87"/>
      <c r="F721" s="206"/>
      <c r="G721" s="206"/>
      <c r="H721" s="223"/>
      <c r="I721" s="206"/>
    </row>
    <row r="722" spans="1:9">
      <c r="A722" s="75">
        <v>14</v>
      </c>
      <c r="B722" s="232" t="s">
        <v>363</v>
      </c>
      <c r="C722" s="87">
        <v>22.4</v>
      </c>
      <c r="D722" s="87"/>
      <c r="E722" s="87"/>
      <c r="F722" s="206"/>
      <c r="G722" s="206"/>
      <c r="H722" s="223"/>
      <c r="I722" s="206"/>
    </row>
    <row r="723" spans="1:9">
      <c r="A723" s="75">
        <v>15</v>
      </c>
      <c r="B723" s="232" t="s">
        <v>91</v>
      </c>
      <c r="C723" s="87"/>
      <c r="D723" s="87">
        <v>244.9</v>
      </c>
      <c r="E723" s="87"/>
      <c r="F723" s="206"/>
      <c r="G723" s="206"/>
      <c r="H723" s="223"/>
      <c r="I723" s="206"/>
    </row>
    <row r="724" spans="1:9">
      <c r="A724" s="75">
        <v>16</v>
      </c>
      <c r="B724" s="232" t="s">
        <v>97</v>
      </c>
      <c r="C724" s="87"/>
      <c r="D724" s="87">
        <v>58</v>
      </c>
      <c r="E724" s="87"/>
      <c r="F724" s="206"/>
      <c r="G724" s="206"/>
      <c r="H724" s="223"/>
      <c r="I724" s="206"/>
    </row>
    <row r="725" spans="1:9">
      <c r="A725" s="75">
        <v>17</v>
      </c>
      <c r="B725" s="232" t="s">
        <v>178</v>
      </c>
      <c r="C725" s="87">
        <v>25</v>
      </c>
      <c r="D725" s="87"/>
      <c r="E725" s="87"/>
      <c r="F725" s="206"/>
      <c r="G725" s="206"/>
      <c r="H725" s="223"/>
      <c r="I725" s="206"/>
    </row>
    <row r="726" spans="1:9">
      <c r="A726" s="75">
        <v>18</v>
      </c>
      <c r="B726" s="232" t="s">
        <v>286</v>
      </c>
      <c r="C726" s="87">
        <v>64</v>
      </c>
      <c r="D726" s="87"/>
      <c r="E726" s="87"/>
      <c r="F726" s="206"/>
      <c r="G726" s="206"/>
      <c r="H726" s="223"/>
      <c r="I726" s="206"/>
    </row>
    <row r="727" spans="1:9">
      <c r="A727" s="75">
        <v>19</v>
      </c>
      <c r="B727" s="232" t="s">
        <v>1751</v>
      </c>
      <c r="C727" s="87">
        <v>39</v>
      </c>
      <c r="D727" s="87"/>
      <c r="E727" s="87"/>
      <c r="F727" s="206"/>
      <c r="G727" s="206"/>
      <c r="H727" s="223"/>
      <c r="I727" s="206"/>
    </row>
    <row r="728" spans="1:9">
      <c r="A728" s="75"/>
      <c r="B728" s="202" t="s">
        <v>40</v>
      </c>
      <c r="C728" s="198" t="s">
        <v>41</v>
      </c>
      <c r="D728" s="198"/>
      <c r="E728" s="198"/>
      <c r="F728" s="75"/>
      <c r="G728" s="75"/>
      <c r="H728" s="69"/>
      <c r="I728" s="75"/>
    </row>
    <row r="729" spans="1:9">
      <c r="A729" s="75"/>
      <c r="B729" s="202"/>
      <c r="C729" s="74" t="s">
        <v>42</v>
      </c>
      <c r="D729" s="74" t="s">
        <v>43</v>
      </c>
      <c r="E729" s="74" t="s">
        <v>44</v>
      </c>
      <c r="F729" s="75"/>
      <c r="G729" s="75"/>
      <c r="H729" s="69"/>
      <c r="I729" s="75"/>
    </row>
    <row r="730" spans="1:9">
      <c r="A730" s="75">
        <v>18</v>
      </c>
      <c r="B730" s="196" t="s">
        <v>191</v>
      </c>
      <c r="C730" s="203"/>
      <c r="D730" s="203"/>
      <c r="E730" s="203">
        <v>271</v>
      </c>
      <c r="F730" s="75"/>
      <c r="G730" s="75"/>
      <c r="H730" s="69"/>
      <c r="I730" s="75"/>
    </row>
    <row r="731" spans="1:9">
      <c r="A731" s="75"/>
      <c r="B731" s="202" t="s">
        <v>40</v>
      </c>
      <c r="C731" s="198" t="s">
        <v>46</v>
      </c>
      <c r="D731" s="75"/>
      <c r="E731" s="75"/>
      <c r="F731" s="75"/>
      <c r="G731" s="75"/>
      <c r="H731" s="69"/>
      <c r="I731" s="75"/>
    </row>
    <row r="732" spans="1:9">
      <c r="A732" s="75"/>
      <c r="B732" s="202"/>
      <c r="C732" s="198" t="s">
        <v>47</v>
      </c>
      <c r="D732" s="75"/>
      <c r="E732" s="75"/>
      <c r="F732" s="75"/>
      <c r="G732" s="75"/>
      <c r="H732" s="69"/>
      <c r="I732" s="75"/>
    </row>
    <row r="733" spans="1:9">
      <c r="A733" s="75">
        <v>19</v>
      </c>
      <c r="B733" s="201" t="s">
        <v>73</v>
      </c>
      <c r="C733" s="203">
        <v>245</v>
      </c>
      <c r="D733" s="75"/>
      <c r="E733" s="75"/>
      <c r="F733" s="75"/>
      <c r="G733" s="75"/>
      <c r="H733" s="69"/>
      <c r="I733" s="75"/>
    </row>
    <row r="734" spans="1:9">
      <c r="A734" s="75">
        <v>20</v>
      </c>
      <c r="B734" s="201" t="s">
        <v>48</v>
      </c>
      <c r="C734" s="203">
        <v>1016</v>
      </c>
      <c r="D734" s="75"/>
      <c r="E734" s="75"/>
      <c r="F734" s="75"/>
      <c r="G734" s="75"/>
      <c r="H734" s="69"/>
      <c r="I734" s="75"/>
    </row>
    <row r="735" spans="1:9">
      <c r="A735" s="75"/>
      <c r="B735" s="202" t="s">
        <v>40</v>
      </c>
      <c r="C735" s="198" t="s">
        <v>194</v>
      </c>
      <c r="D735" s="198"/>
      <c r="E735" s="198"/>
      <c r="F735" s="75"/>
      <c r="G735" s="75"/>
      <c r="H735" s="69"/>
      <c r="I735" s="75"/>
    </row>
    <row r="736" ht="31.2" spans="1:9">
      <c r="A736" s="75"/>
      <c r="B736" s="202"/>
      <c r="C736" s="88" t="s">
        <v>195</v>
      </c>
      <c r="D736" s="88" t="s">
        <v>196</v>
      </c>
      <c r="E736" s="88" t="s">
        <v>197</v>
      </c>
      <c r="F736" s="75"/>
      <c r="G736" s="75"/>
      <c r="H736" s="69"/>
      <c r="I736" s="75"/>
    </row>
    <row r="737" spans="1:9">
      <c r="A737" s="75">
        <v>21</v>
      </c>
      <c r="B737" s="201" t="s">
        <v>264</v>
      </c>
      <c r="C737" s="203">
        <v>12</v>
      </c>
      <c r="D737" s="203"/>
      <c r="E737" s="203"/>
      <c r="F737" s="75"/>
      <c r="G737" s="75"/>
      <c r="H737" s="69"/>
      <c r="I737" s="75"/>
    </row>
    <row r="738" spans="1:9">
      <c r="A738" s="75"/>
      <c r="B738" s="193" t="s">
        <v>6</v>
      </c>
      <c r="C738" s="198" t="s">
        <v>49</v>
      </c>
      <c r="D738" s="198"/>
      <c r="E738" s="198"/>
      <c r="F738" s="75"/>
      <c r="G738" s="75"/>
      <c r="H738" s="69"/>
      <c r="I738" s="75"/>
    </row>
    <row r="739" spans="1:9">
      <c r="A739" s="75"/>
      <c r="B739" s="196" t="s">
        <v>50</v>
      </c>
      <c r="C739" s="198">
        <v>100</v>
      </c>
      <c r="D739" s="198">
        <v>200</v>
      </c>
      <c r="E739" s="198" t="s">
        <v>51</v>
      </c>
      <c r="F739" s="75"/>
      <c r="G739" s="75"/>
      <c r="H739" s="69"/>
      <c r="I739" s="75"/>
    </row>
    <row r="740" spans="1:9">
      <c r="A740" s="75">
        <v>22</v>
      </c>
      <c r="B740" s="200" t="s">
        <v>84</v>
      </c>
      <c r="C740" s="203"/>
      <c r="D740" s="203">
        <v>2</v>
      </c>
      <c r="E740" s="203">
        <v>9</v>
      </c>
      <c r="F740" s="206"/>
      <c r="G740" s="75"/>
      <c r="H740" s="69"/>
      <c r="I740" s="75"/>
    </row>
    <row r="741" ht="46.8" spans="1:9">
      <c r="A741" s="71" t="s">
        <v>1752</v>
      </c>
      <c r="B741" s="220"/>
      <c r="C741" s="71"/>
      <c r="D741" s="71"/>
      <c r="E741" s="71"/>
      <c r="F741" s="71"/>
      <c r="G741" s="71"/>
      <c r="H741" s="70" t="s">
        <v>1753</v>
      </c>
      <c r="I741" s="71" t="s">
        <v>4</v>
      </c>
    </row>
    <row r="742" ht="31.2" spans="1:9">
      <c r="A742" s="72" t="s">
        <v>5</v>
      </c>
      <c r="B742" s="95" t="s">
        <v>6</v>
      </c>
      <c r="C742" s="80" t="s">
        <v>7</v>
      </c>
      <c r="D742" s="80"/>
      <c r="E742" s="80"/>
      <c r="F742" s="75"/>
      <c r="G742" s="75"/>
      <c r="H742" s="69"/>
      <c r="I742" s="75"/>
    </row>
    <row r="743" spans="1:9">
      <c r="A743" s="75"/>
      <c r="B743" s="95"/>
      <c r="C743" s="80"/>
      <c r="D743" s="80"/>
      <c r="E743" s="80"/>
      <c r="F743" s="75"/>
      <c r="G743" s="75"/>
      <c r="H743" s="69"/>
      <c r="I743" s="75"/>
    </row>
    <row r="744" spans="1:9">
      <c r="A744" s="75"/>
      <c r="B744" s="96" t="s">
        <v>8</v>
      </c>
      <c r="C744" s="97" t="s">
        <v>9</v>
      </c>
      <c r="D744" s="97" t="s">
        <v>10</v>
      </c>
      <c r="E744" s="97" t="s">
        <v>11</v>
      </c>
      <c r="F744" s="75"/>
      <c r="G744" s="75"/>
      <c r="H744" s="69"/>
      <c r="I744" s="75"/>
    </row>
    <row r="745" spans="1:9">
      <c r="A745" s="75">
        <v>1</v>
      </c>
      <c r="B745" s="197" t="s">
        <v>38</v>
      </c>
      <c r="C745" s="87">
        <v>14.4</v>
      </c>
      <c r="D745" s="87"/>
      <c r="E745" s="87"/>
      <c r="F745" s="75"/>
      <c r="G745" s="75"/>
      <c r="H745" s="69"/>
      <c r="I745" s="75"/>
    </row>
    <row r="746" spans="1:9">
      <c r="A746" s="75">
        <v>2</v>
      </c>
      <c r="B746" s="197" t="s">
        <v>91</v>
      </c>
      <c r="C746" s="87">
        <v>178.9</v>
      </c>
      <c r="D746" s="87"/>
      <c r="E746" s="87"/>
      <c r="F746" s="75"/>
      <c r="G746" s="75"/>
      <c r="H746" s="69"/>
      <c r="I746" s="75"/>
    </row>
    <row r="747" ht="46.8" spans="1:9">
      <c r="A747" s="71" t="s">
        <v>1754</v>
      </c>
      <c r="B747" s="220"/>
      <c r="C747" s="71"/>
      <c r="D747" s="71"/>
      <c r="E747" s="71"/>
      <c r="F747" s="71"/>
      <c r="G747" s="71"/>
      <c r="H747" s="70" t="s">
        <v>1755</v>
      </c>
      <c r="I747" s="71" t="s">
        <v>4</v>
      </c>
    </row>
    <row r="748" ht="31.2" spans="1:9">
      <c r="A748" s="72" t="s">
        <v>5</v>
      </c>
      <c r="B748" s="193" t="s">
        <v>6</v>
      </c>
      <c r="C748" s="74" t="s">
        <v>15</v>
      </c>
      <c r="D748" s="74"/>
      <c r="E748" s="74"/>
      <c r="F748" s="74"/>
      <c r="G748" s="74"/>
      <c r="H748" s="69"/>
      <c r="I748" s="75"/>
    </row>
    <row r="749" spans="1:9">
      <c r="A749" s="75"/>
      <c r="B749" s="196" t="s">
        <v>16</v>
      </c>
      <c r="C749" s="74" t="s">
        <v>17</v>
      </c>
      <c r="D749" s="74" t="s">
        <v>18</v>
      </c>
      <c r="E749" s="74" t="s">
        <v>19</v>
      </c>
      <c r="F749" s="74" t="s">
        <v>20</v>
      </c>
      <c r="G749" s="74" t="s">
        <v>21</v>
      </c>
      <c r="H749" s="69"/>
      <c r="I749" s="75"/>
    </row>
    <row r="750" spans="1:9">
      <c r="A750" s="75">
        <v>1</v>
      </c>
      <c r="B750" s="196" t="s">
        <v>60</v>
      </c>
      <c r="C750" s="199" t="s">
        <v>680</v>
      </c>
      <c r="D750" s="199" t="s">
        <v>682</v>
      </c>
      <c r="E750" s="199"/>
      <c r="F750" s="199"/>
      <c r="G750" s="199"/>
      <c r="H750" s="69"/>
      <c r="I750" s="75"/>
    </row>
    <row r="751" spans="1:9">
      <c r="A751" s="75"/>
      <c r="B751" s="193" t="s">
        <v>6</v>
      </c>
      <c r="C751" s="74" t="s">
        <v>30</v>
      </c>
      <c r="D751" s="74"/>
      <c r="E751" s="74"/>
      <c r="F751" s="74"/>
      <c r="G751" s="75"/>
      <c r="H751" s="69"/>
      <c r="I751" s="75"/>
    </row>
    <row r="752" spans="1:9">
      <c r="A752" s="75"/>
      <c r="B752" s="196" t="s">
        <v>8</v>
      </c>
      <c r="C752" s="74">
        <v>100</v>
      </c>
      <c r="D752" s="74">
        <v>200</v>
      </c>
      <c r="E752" s="74">
        <v>300</v>
      </c>
      <c r="F752" s="74" t="s">
        <v>31</v>
      </c>
      <c r="G752" s="75"/>
      <c r="H752" s="69"/>
      <c r="I752" s="75"/>
    </row>
    <row r="753" spans="1:9">
      <c r="A753" s="75">
        <v>2</v>
      </c>
      <c r="B753" s="200" t="s">
        <v>32</v>
      </c>
      <c r="C753" s="199"/>
      <c r="D753" s="199"/>
      <c r="E753" s="199" t="s">
        <v>680</v>
      </c>
      <c r="F753" s="199" t="s">
        <v>678</v>
      </c>
      <c r="G753" s="75"/>
      <c r="H753" s="69"/>
      <c r="I753" s="75"/>
    </row>
    <row r="754" spans="1:9">
      <c r="A754" s="75"/>
      <c r="B754" s="193" t="s">
        <v>6</v>
      </c>
      <c r="C754" s="74" t="s">
        <v>35</v>
      </c>
      <c r="D754" s="74"/>
      <c r="E754" s="74"/>
      <c r="F754" s="74"/>
      <c r="G754" s="75"/>
      <c r="H754" s="69"/>
      <c r="I754" s="75"/>
    </row>
    <row r="755" spans="1:9">
      <c r="A755" s="75"/>
      <c r="B755" s="196" t="s">
        <v>8</v>
      </c>
      <c r="C755" s="74">
        <v>100</v>
      </c>
      <c r="D755" s="74">
        <v>200</v>
      </c>
      <c r="E755" s="74">
        <v>300</v>
      </c>
      <c r="F755" s="74" t="s">
        <v>31</v>
      </c>
      <c r="G755" s="75"/>
      <c r="H755" s="69"/>
      <c r="I755" s="75"/>
    </row>
    <row r="756" spans="1:9">
      <c r="A756" s="75">
        <v>3</v>
      </c>
      <c r="B756" s="200" t="s">
        <v>68</v>
      </c>
      <c r="C756" s="199"/>
      <c r="D756" s="199"/>
      <c r="E756" s="199" t="s">
        <v>680</v>
      </c>
      <c r="F756" s="199"/>
      <c r="G756" s="75"/>
      <c r="H756" s="69"/>
      <c r="I756" s="75"/>
    </row>
    <row r="757" spans="1:9">
      <c r="A757" s="75">
        <v>4</v>
      </c>
      <c r="B757" s="200" t="s">
        <v>69</v>
      </c>
      <c r="C757" s="199"/>
      <c r="D757" s="199"/>
      <c r="E757" s="199" t="s">
        <v>679</v>
      </c>
      <c r="F757" s="199"/>
      <c r="G757" s="75"/>
      <c r="H757" s="69"/>
      <c r="I757" s="75"/>
    </row>
    <row r="758" spans="1:9">
      <c r="A758" s="75"/>
      <c r="B758" s="95" t="s">
        <v>6</v>
      </c>
      <c r="C758" s="80" t="s">
        <v>37</v>
      </c>
      <c r="D758" s="80"/>
      <c r="E758" s="80"/>
      <c r="F758" s="80" t="s">
        <v>7</v>
      </c>
      <c r="G758" s="80"/>
      <c r="H758" s="80"/>
      <c r="I758" s="75"/>
    </row>
    <row r="759" spans="1:9">
      <c r="A759" s="75"/>
      <c r="B759" s="95"/>
      <c r="C759" s="80"/>
      <c r="D759" s="80"/>
      <c r="E759" s="80"/>
      <c r="F759" s="80"/>
      <c r="G759" s="80"/>
      <c r="H759" s="80"/>
      <c r="I759" s="75"/>
    </row>
    <row r="760" spans="1:9">
      <c r="A760" s="75"/>
      <c r="B760" s="96" t="s">
        <v>8</v>
      </c>
      <c r="C760" s="97" t="s">
        <v>9</v>
      </c>
      <c r="D760" s="97" t="s">
        <v>10</v>
      </c>
      <c r="E760" s="97" t="s">
        <v>11</v>
      </c>
      <c r="F760" s="97" t="s">
        <v>9</v>
      </c>
      <c r="G760" s="97" t="s">
        <v>10</v>
      </c>
      <c r="H760" s="82" t="s">
        <v>11</v>
      </c>
      <c r="I760" s="75"/>
    </row>
    <row r="761" spans="1:9">
      <c r="A761" s="75">
        <v>5</v>
      </c>
      <c r="B761" s="197" t="s">
        <v>38</v>
      </c>
      <c r="C761" s="87"/>
      <c r="D761" s="87"/>
      <c r="E761" s="87"/>
      <c r="F761" s="87">
        <v>48</v>
      </c>
      <c r="G761" s="87"/>
      <c r="H761" s="87"/>
      <c r="I761" s="75"/>
    </row>
    <row r="762" spans="1:9">
      <c r="A762" s="75">
        <v>6</v>
      </c>
      <c r="B762" s="197" t="s">
        <v>349</v>
      </c>
      <c r="C762" s="87"/>
      <c r="D762" s="87" t="s">
        <v>1756</v>
      </c>
      <c r="E762" s="87"/>
      <c r="F762" s="87"/>
      <c r="G762" s="87"/>
      <c r="H762" s="87"/>
      <c r="I762" s="75"/>
    </row>
    <row r="763" spans="1:9">
      <c r="A763" s="75">
        <v>7</v>
      </c>
      <c r="B763" s="197" t="s">
        <v>12</v>
      </c>
      <c r="C763" s="87"/>
      <c r="D763" s="87"/>
      <c r="E763" s="87"/>
      <c r="F763" s="87"/>
      <c r="G763" s="87" t="s">
        <v>706</v>
      </c>
      <c r="H763" s="87"/>
      <c r="I763" s="75"/>
    </row>
    <row r="764" spans="1:9">
      <c r="A764" s="75"/>
      <c r="B764" s="202" t="s">
        <v>40</v>
      </c>
      <c r="C764" s="198" t="s">
        <v>46</v>
      </c>
      <c r="D764" s="75"/>
      <c r="E764" s="75"/>
      <c r="F764" s="75"/>
      <c r="G764" s="75"/>
      <c r="H764" s="69"/>
      <c r="I764" s="75"/>
    </row>
    <row r="765" spans="1:9">
      <c r="A765" s="75"/>
      <c r="B765" s="202"/>
      <c r="C765" s="198" t="s">
        <v>47</v>
      </c>
      <c r="D765" s="75"/>
      <c r="E765" s="75"/>
      <c r="F765" s="75"/>
      <c r="G765" s="75"/>
      <c r="H765" s="69"/>
      <c r="I765" s="75"/>
    </row>
    <row r="766" spans="1:9">
      <c r="A766" s="75">
        <v>8</v>
      </c>
      <c r="B766" s="201" t="s">
        <v>48</v>
      </c>
      <c r="C766" s="203">
        <v>46</v>
      </c>
      <c r="D766" s="75"/>
      <c r="E766" s="75"/>
      <c r="F766" s="75"/>
      <c r="G766" s="75"/>
      <c r="H766" s="69"/>
      <c r="I766" s="75"/>
    </row>
    <row r="767" spans="1:9">
      <c r="A767" s="75"/>
      <c r="B767" s="193" t="s">
        <v>6</v>
      </c>
      <c r="C767" s="198" t="s">
        <v>49</v>
      </c>
      <c r="D767" s="198"/>
      <c r="E767" s="198"/>
      <c r="F767" s="75"/>
      <c r="G767" s="75"/>
      <c r="H767" s="69"/>
      <c r="I767" s="75"/>
    </row>
    <row r="768" spans="1:9">
      <c r="A768" s="75"/>
      <c r="B768" s="196" t="s">
        <v>50</v>
      </c>
      <c r="C768" s="198">
        <v>100</v>
      </c>
      <c r="D768" s="198">
        <v>200</v>
      </c>
      <c r="E768" s="198" t="s">
        <v>51</v>
      </c>
      <c r="F768" s="75"/>
      <c r="G768" s="75"/>
      <c r="H768" s="69"/>
      <c r="I768" s="75"/>
    </row>
    <row r="769" spans="1:9">
      <c r="A769" s="75">
        <v>9</v>
      </c>
      <c r="B769" s="200" t="s">
        <v>52</v>
      </c>
      <c r="C769" s="199"/>
      <c r="D769" s="199" t="s">
        <v>679</v>
      </c>
      <c r="E769" s="199"/>
      <c r="F769" s="75"/>
      <c r="G769" s="75"/>
      <c r="H769" s="69"/>
      <c r="I769" s="75"/>
    </row>
    <row r="770" ht="46.8" spans="1:9">
      <c r="A770" s="71" t="s">
        <v>1757</v>
      </c>
      <c r="B770" s="220"/>
      <c r="C770" s="71"/>
      <c r="D770" s="71"/>
      <c r="E770" s="71"/>
      <c r="F770" s="71"/>
      <c r="G770" s="71"/>
      <c r="H770" s="70" t="s">
        <v>1758</v>
      </c>
      <c r="I770" s="71" t="s">
        <v>4</v>
      </c>
    </row>
    <row r="771" ht="31.2" spans="1:9">
      <c r="A771" s="72" t="s">
        <v>5</v>
      </c>
      <c r="B771" s="193" t="s">
        <v>6</v>
      </c>
      <c r="C771" s="74" t="s">
        <v>15</v>
      </c>
      <c r="D771" s="74"/>
      <c r="E771" s="74"/>
      <c r="F771" s="74"/>
      <c r="G771" s="74"/>
      <c r="H771" s="69"/>
      <c r="I771" s="75"/>
    </row>
    <row r="772" spans="1:9">
      <c r="A772" s="75"/>
      <c r="B772" s="196" t="s">
        <v>16</v>
      </c>
      <c r="C772" s="74" t="s">
        <v>17</v>
      </c>
      <c r="D772" s="74" t="s">
        <v>18</v>
      </c>
      <c r="E772" s="74" t="s">
        <v>19</v>
      </c>
      <c r="F772" s="74" t="s">
        <v>20</v>
      </c>
      <c r="G772" s="74" t="s">
        <v>21</v>
      </c>
      <c r="H772" s="69"/>
      <c r="I772" s="75"/>
    </row>
    <row r="773" spans="1:9">
      <c r="A773" s="75">
        <v>2</v>
      </c>
      <c r="B773" s="208" t="s">
        <v>76</v>
      </c>
      <c r="C773" s="203"/>
      <c r="D773" s="203"/>
      <c r="E773" s="203">
        <v>1</v>
      </c>
      <c r="F773" s="203">
        <v>4</v>
      </c>
      <c r="G773" s="203">
        <v>1</v>
      </c>
      <c r="H773" s="69"/>
      <c r="I773" s="75"/>
    </row>
    <row r="774" spans="1:9">
      <c r="A774" s="75"/>
      <c r="B774" s="193" t="s">
        <v>6</v>
      </c>
      <c r="C774" s="74" t="s">
        <v>24</v>
      </c>
      <c r="D774" s="74"/>
      <c r="E774" s="74"/>
      <c r="F774" s="74"/>
      <c r="G774" s="74"/>
      <c r="H774" s="69"/>
      <c r="I774" s="75"/>
    </row>
    <row r="775" spans="1:9">
      <c r="A775" s="75"/>
      <c r="B775" s="196" t="s">
        <v>16</v>
      </c>
      <c r="C775" s="74" t="s">
        <v>17</v>
      </c>
      <c r="D775" s="74" t="s">
        <v>18</v>
      </c>
      <c r="E775" s="74" t="s">
        <v>19</v>
      </c>
      <c r="F775" s="74" t="s">
        <v>20</v>
      </c>
      <c r="G775" s="74" t="s">
        <v>21</v>
      </c>
      <c r="H775" s="69"/>
      <c r="I775" s="75"/>
    </row>
    <row r="776" spans="1:9">
      <c r="A776" s="75">
        <v>3</v>
      </c>
      <c r="B776" s="200" t="s">
        <v>28</v>
      </c>
      <c r="C776" s="199"/>
      <c r="D776" s="199"/>
      <c r="E776" s="199"/>
      <c r="F776" s="199"/>
      <c r="G776" s="203">
        <v>1</v>
      </c>
      <c r="H776" s="69"/>
      <c r="I776" s="75"/>
    </row>
    <row r="777" spans="1:9">
      <c r="A777" s="75"/>
      <c r="B777" s="193" t="s">
        <v>6</v>
      </c>
      <c r="C777" s="74" t="s">
        <v>30</v>
      </c>
      <c r="D777" s="74"/>
      <c r="E777" s="74"/>
      <c r="F777" s="74"/>
      <c r="G777" s="75"/>
      <c r="H777" s="69"/>
      <c r="I777" s="75"/>
    </row>
    <row r="778" spans="1:9">
      <c r="A778" s="75"/>
      <c r="B778" s="196" t="s">
        <v>8</v>
      </c>
      <c r="C778" s="74">
        <v>100</v>
      </c>
      <c r="D778" s="74">
        <v>200</v>
      </c>
      <c r="E778" s="74">
        <v>300</v>
      </c>
      <c r="F778" s="74" t="s">
        <v>31</v>
      </c>
      <c r="G778" s="75"/>
      <c r="H778" s="69"/>
      <c r="I778" s="75"/>
    </row>
    <row r="779" spans="1:9">
      <c r="A779" s="75">
        <v>4</v>
      </c>
      <c r="B779" s="200" t="s">
        <v>32</v>
      </c>
      <c r="C779" s="199"/>
      <c r="D779" s="199"/>
      <c r="E779" s="199"/>
      <c r="F779" s="199" t="s">
        <v>680</v>
      </c>
      <c r="G779" s="75"/>
      <c r="H779" s="69"/>
      <c r="I779" s="75"/>
    </row>
    <row r="780" spans="1:9">
      <c r="A780" s="75"/>
      <c r="B780" s="193" t="s">
        <v>6</v>
      </c>
      <c r="C780" s="74" t="s">
        <v>35</v>
      </c>
      <c r="D780" s="74"/>
      <c r="E780" s="74"/>
      <c r="F780" s="74"/>
      <c r="G780" s="75"/>
      <c r="H780" s="69"/>
      <c r="I780" s="75"/>
    </row>
    <row r="781" spans="1:9">
      <c r="A781" s="75"/>
      <c r="B781" s="196" t="s">
        <v>8</v>
      </c>
      <c r="C781" s="74">
        <v>100</v>
      </c>
      <c r="D781" s="74">
        <v>200</v>
      </c>
      <c r="E781" s="74">
        <v>300</v>
      </c>
      <c r="F781" s="74" t="s">
        <v>31</v>
      </c>
      <c r="G781" s="75"/>
      <c r="H781" s="69"/>
      <c r="I781" s="75"/>
    </row>
    <row r="782" spans="1:9">
      <c r="A782" s="75">
        <v>5</v>
      </c>
      <c r="B782" s="200" t="s">
        <v>68</v>
      </c>
      <c r="C782" s="203"/>
      <c r="D782" s="203"/>
      <c r="E782" s="203"/>
      <c r="F782" s="203">
        <v>9</v>
      </c>
      <c r="G782" s="206"/>
      <c r="H782" s="223"/>
      <c r="I782" s="206"/>
    </row>
    <row r="783" spans="1:9">
      <c r="A783" s="75">
        <v>6</v>
      </c>
      <c r="B783" s="200" t="s">
        <v>141</v>
      </c>
      <c r="C783" s="203"/>
      <c r="D783" s="203"/>
      <c r="E783" s="203">
        <v>2</v>
      </c>
      <c r="F783" s="203"/>
      <c r="G783" s="206"/>
      <c r="H783" s="223"/>
      <c r="I783" s="206"/>
    </row>
    <row r="784" spans="1:9">
      <c r="A784" s="75">
        <v>7</v>
      </c>
      <c r="B784" s="200" t="s">
        <v>69</v>
      </c>
      <c r="C784" s="203"/>
      <c r="D784" s="203"/>
      <c r="E784" s="203"/>
      <c r="F784" s="203">
        <v>9</v>
      </c>
      <c r="G784" s="206"/>
      <c r="H784" s="223"/>
      <c r="I784" s="206"/>
    </row>
    <row r="785" spans="1:9">
      <c r="A785" s="75"/>
      <c r="B785" s="95" t="s">
        <v>6</v>
      </c>
      <c r="C785" s="214" t="s">
        <v>37</v>
      </c>
      <c r="D785" s="215"/>
      <c r="E785" s="214" t="s">
        <v>1759</v>
      </c>
      <c r="F785" s="215"/>
      <c r="G785" s="216" t="s">
        <v>7</v>
      </c>
      <c r="H785" s="216"/>
      <c r="I785" s="215"/>
    </row>
    <row r="786" spans="1:9">
      <c r="A786" s="75"/>
      <c r="B786" s="95"/>
      <c r="C786" s="217"/>
      <c r="D786" s="218"/>
      <c r="E786" s="217"/>
      <c r="F786" s="218"/>
      <c r="G786" s="219"/>
      <c r="H786" s="219"/>
      <c r="I786" s="218"/>
    </row>
    <row r="787" spans="1:9">
      <c r="A787" s="75"/>
      <c r="B787" s="96" t="s">
        <v>8</v>
      </c>
      <c r="C787" s="221" t="s">
        <v>9</v>
      </c>
      <c r="D787" s="221" t="s">
        <v>10</v>
      </c>
      <c r="E787" s="221" t="s">
        <v>9</v>
      </c>
      <c r="F787" s="221" t="s">
        <v>10</v>
      </c>
      <c r="G787" s="221" t="s">
        <v>9</v>
      </c>
      <c r="H787" s="221" t="s">
        <v>10</v>
      </c>
      <c r="I787" s="221" t="s">
        <v>11</v>
      </c>
    </row>
    <row r="788" spans="1:9">
      <c r="A788" s="75">
        <v>8</v>
      </c>
      <c r="B788" s="197" t="s">
        <v>118</v>
      </c>
      <c r="C788" s="87"/>
      <c r="D788" s="87"/>
      <c r="E788" s="87"/>
      <c r="F788" s="87"/>
      <c r="G788" s="87"/>
      <c r="H788" s="87">
        <v>248.4</v>
      </c>
      <c r="I788" s="87"/>
    </row>
    <row r="789" spans="1:9">
      <c r="A789" s="75">
        <v>9</v>
      </c>
      <c r="B789" s="197" t="s">
        <v>39</v>
      </c>
      <c r="C789" s="87"/>
      <c r="D789" s="87"/>
      <c r="E789" s="87"/>
      <c r="F789" s="87"/>
      <c r="G789" s="87"/>
      <c r="H789" s="87">
        <v>22.1</v>
      </c>
      <c r="I789" s="87"/>
    </row>
    <row r="790" s="58" customFormat="1" spans="1:9">
      <c r="A790" s="75">
        <v>11</v>
      </c>
      <c r="B790" s="197" t="s">
        <v>97</v>
      </c>
      <c r="C790" s="87"/>
      <c r="D790" s="87"/>
      <c r="E790" s="87"/>
      <c r="F790" s="87"/>
      <c r="G790" s="87">
        <v>97.8</v>
      </c>
      <c r="H790" s="87"/>
      <c r="I790" s="87"/>
    </row>
    <row r="791" s="58" customFormat="1" ht="15" customHeight="1" spans="1:9">
      <c r="A791" s="75">
        <v>12</v>
      </c>
      <c r="B791" s="197" t="s">
        <v>12</v>
      </c>
      <c r="C791" s="87"/>
      <c r="D791" s="87">
        <v>67.4</v>
      </c>
      <c r="E791" s="87"/>
      <c r="F791" s="87"/>
      <c r="G791" s="87"/>
      <c r="H791" s="87"/>
      <c r="I791" s="87">
        <v>14.3</v>
      </c>
    </row>
    <row r="792" spans="1:9">
      <c r="A792" s="75"/>
      <c r="B792" s="202" t="s">
        <v>40</v>
      </c>
      <c r="C792" s="198" t="s">
        <v>41</v>
      </c>
      <c r="D792" s="198"/>
      <c r="E792" s="198"/>
      <c r="F792" s="75"/>
      <c r="G792" s="75"/>
      <c r="H792" s="69"/>
      <c r="I792" s="75"/>
    </row>
    <row r="793" spans="1:9">
      <c r="A793" s="75"/>
      <c r="B793" s="202"/>
      <c r="C793" s="74" t="s">
        <v>42</v>
      </c>
      <c r="D793" s="74" t="s">
        <v>43</v>
      </c>
      <c r="E793" s="74" t="s">
        <v>44</v>
      </c>
      <c r="F793" s="75"/>
      <c r="G793" s="75"/>
      <c r="H793" s="69"/>
      <c r="I793" s="75"/>
    </row>
    <row r="794" spans="1:9">
      <c r="A794" s="75">
        <v>13</v>
      </c>
      <c r="B794" s="196" t="s">
        <v>191</v>
      </c>
      <c r="C794" s="203"/>
      <c r="D794" s="203"/>
      <c r="E794" s="203" t="s">
        <v>1760</v>
      </c>
      <c r="F794" s="75"/>
      <c r="G794" s="75"/>
      <c r="H794" s="69"/>
      <c r="I794" s="75"/>
    </row>
    <row r="795" spans="1:9">
      <c r="A795" s="75"/>
      <c r="B795" s="202" t="s">
        <v>40</v>
      </c>
      <c r="C795" s="198" t="s">
        <v>46</v>
      </c>
      <c r="D795" s="75"/>
      <c r="E795" s="75"/>
      <c r="F795" s="75"/>
      <c r="G795" s="75"/>
      <c r="H795" s="69"/>
      <c r="I795" s="75"/>
    </row>
    <row r="796" spans="1:9">
      <c r="A796" s="75"/>
      <c r="B796" s="202"/>
      <c r="C796" s="198" t="s">
        <v>47</v>
      </c>
      <c r="D796" s="75"/>
      <c r="E796" s="75"/>
      <c r="F796" s="75"/>
      <c r="G796" s="75"/>
      <c r="H796" s="69"/>
      <c r="I796" s="75"/>
    </row>
    <row r="797" spans="1:9">
      <c r="A797" s="75"/>
      <c r="B797" s="193" t="s">
        <v>6</v>
      </c>
      <c r="C797" s="198" t="s">
        <v>49</v>
      </c>
      <c r="D797" s="198"/>
      <c r="E797" s="198"/>
      <c r="F797" s="75"/>
      <c r="G797" s="75"/>
      <c r="H797" s="69"/>
      <c r="I797" s="75"/>
    </row>
    <row r="798" spans="1:9">
      <c r="A798" s="75"/>
      <c r="B798" s="196" t="s">
        <v>50</v>
      </c>
      <c r="C798" s="198">
        <v>100</v>
      </c>
      <c r="D798" s="198">
        <v>200</v>
      </c>
      <c r="E798" s="198" t="s">
        <v>51</v>
      </c>
      <c r="F798" s="75"/>
      <c r="G798" s="75"/>
      <c r="H798" s="69"/>
      <c r="I798" s="75"/>
    </row>
    <row r="799" spans="1:9">
      <c r="A799" s="75">
        <v>18</v>
      </c>
      <c r="B799" s="200" t="s">
        <v>52</v>
      </c>
      <c r="C799" s="199"/>
      <c r="D799" s="199" t="s">
        <v>682</v>
      </c>
      <c r="E799" s="199" t="s">
        <v>682</v>
      </c>
      <c r="F799" s="75"/>
      <c r="G799" s="75"/>
      <c r="H799" s="69"/>
      <c r="I799" s="75"/>
    </row>
    <row r="800" ht="46.8" spans="1:9">
      <c r="A800" s="71" t="s">
        <v>1761</v>
      </c>
      <c r="B800" s="220"/>
      <c r="C800" s="71"/>
      <c r="D800" s="71"/>
      <c r="E800" s="71"/>
      <c r="F800" s="71"/>
      <c r="G800" s="71"/>
      <c r="H800" s="70" t="s">
        <v>1762</v>
      </c>
      <c r="I800" s="71" t="s">
        <v>4</v>
      </c>
    </row>
    <row r="801" ht="31.2" spans="1:9">
      <c r="A801" s="72" t="s">
        <v>5</v>
      </c>
      <c r="B801" s="95" t="s">
        <v>6</v>
      </c>
      <c r="C801" s="80" t="s">
        <v>7</v>
      </c>
      <c r="D801" s="80"/>
      <c r="E801" s="80"/>
      <c r="F801" s="75"/>
      <c r="G801" s="75"/>
      <c r="H801" s="69"/>
      <c r="I801" s="75"/>
    </row>
    <row r="802" spans="1:9">
      <c r="A802" s="75"/>
      <c r="B802" s="95"/>
      <c r="C802" s="80"/>
      <c r="D802" s="80"/>
      <c r="E802" s="80"/>
      <c r="F802" s="75"/>
      <c r="G802" s="75"/>
      <c r="H802" s="69"/>
      <c r="I802" s="75"/>
    </row>
    <row r="803" spans="1:9">
      <c r="A803" s="75"/>
      <c r="B803" s="96" t="s">
        <v>8</v>
      </c>
      <c r="C803" s="97" t="s">
        <v>9</v>
      </c>
      <c r="D803" s="97" t="s">
        <v>10</v>
      </c>
      <c r="E803" s="97" t="s">
        <v>11</v>
      </c>
      <c r="F803" s="75"/>
      <c r="G803" s="75"/>
      <c r="H803" s="69"/>
      <c r="I803" s="75"/>
    </row>
    <row r="804" spans="1:9">
      <c r="A804" s="75">
        <v>1</v>
      </c>
      <c r="B804" s="197" t="s">
        <v>63</v>
      </c>
      <c r="C804" s="87">
        <v>328.6</v>
      </c>
      <c r="D804" s="87">
        <v>0</v>
      </c>
      <c r="E804" s="87">
        <v>0</v>
      </c>
      <c r="F804" s="75"/>
      <c r="G804" s="75"/>
      <c r="H804" s="69"/>
      <c r="I804" s="75"/>
    </row>
    <row r="805" spans="1:9">
      <c r="A805" s="75">
        <v>2</v>
      </c>
      <c r="B805" s="197" t="s">
        <v>111</v>
      </c>
      <c r="C805" s="87">
        <v>92</v>
      </c>
      <c r="D805" s="87">
        <v>0</v>
      </c>
      <c r="E805" s="87">
        <v>0</v>
      </c>
      <c r="F805" s="75"/>
      <c r="G805" s="75"/>
      <c r="H805" s="69"/>
      <c r="I805" s="75"/>
    </row>
    <row r="806" spans="1:9">
      <c r="A806" s="75">
        <v>3</v>
      </c>
      <c r="B806" s="197" t="s">
        <v>118</v>
      </c>
      <c r="C806" s="87">
        <v>183.8</v>
      </c>
      <c r="D806" s="87">
        <v>0</v>
      </c>
      <c r="E806" s="87">
        <v>0</v>
      </c>
      <c r="F806" s="75"/>
      <c r="G806" s="75"/>
      <c r="H806" s="69"/>
      <c r="I806" s="75"/>
    </row>
    <row r="807" spans="1:9">
      <c r="A807" s="75">
        <v>4</v>
      </c>
      <c r="B807" s="197" t="s">
        <v>91</v>
      </c>
      <c r="C807" s="87">
        <v>66.1</v>
      </c>
      <c r="D807" s="87">
        <v>0</v>
      </c>
      <c r="E807" s="87">
        <v>0</v>
      </c>
      <c r="F807" s="75"/>
      <c r="G807" s="75"/>
      <c r="H807" s="69"/>
      <c r="I807" s="75"/>
    </row>
    <row r="808" spans="1:9">
      <c r="A808" s="75">
        <v>5</v>
      </c>
      <c r="B808" s="197" t="s">
        <v>97</v>
      </c>
      <c r="C808" s="87">
        <v>65.9</v>
      </c>
      <c r="D808" s="87">
        <v>0</v>
      </c>
      <c r="E808" s="87">
        <v>0</v>
      </c>
      <c r="F808" s="75"/>
      <c r="G808" s="75"/>
      <c r="H808" s="69"/>
      <c r="I808" s="75"/>
    </row>
    <row r="809" spans="1:9">
      <c r="A809" s="75"/>
      <c r="B809" s="202" t="s">
        <v>40</v>
      </c>
      <c r="C809" s="198" t="s">
        <v>46</v>
      </c>
      <c r="D809" s="75"/>
      <c r="E809" s="75"/>
      <c r="F809" s="75"/>
      <c r="G809" s="75"/>
      <c r="H809" s="69"/>
      <c r="I809" s="75"/>
    </row>
    <row r="810" spans="1:9">
      <c r="A810" s="75"/>
      <c r="B810" s="202"/>
      <c r="C810" s="198" t="s">
        <v>47</v>
      </c>
      <c r="D810" s="75"/>
      <c r="E810" s="75"/>
      <c r="F810" s="75"/>
      <c r="G810" s="75"/>
      <c r="H810" s="69"/>
      <c r="I810" s="75"/>
    </row>
    <row r="811" spans="1:9">
      <c r="A811" s="75">
        <v>6</v>
      </c>
      <c r="B811" s="201" t="s">
        <v>258</v>
      </c>
      <c r="C811" s="203">
        <v>4</v>
      </c>
      <c r="D811" s="75"/>
      <c r="E811" s="75"/>
      <c r="F811" s="75"/>
      <c r="G811" s="75"/>
      <c r="H811" s="69"/>
      <c r="I811" s="75"/>
    </row>
    <row r="812" spans="1:9">
      <c r="A812" s="75"/>
      <c r="B812" s="193" t="s">
        <v>6</v>
      </c>
      <c r="C812" s="198" t="s">
        <v>49</v>
      </c>
      <c r="D812" s="198"/>
      <c r="E812" s="198"/>
      <c r="F812" s="75"/>
      <c r="G812" s="75"/>
      <c r="H812" s="69"/>
      <c r="I812" s="75"/>
    </row>
    <row r="813" spans="1:9">
      <c r="A813" s="75"/>
      <c r="B813" s="196" t="s">
        <v>50</v>
      </c>
      <c r="C813" s="198">
        <v>100</v>
      </c>
      <c r="D813" s="198">
        <v>200</v>
      </c>
      <c r="E813" s="198" t="s">
        <v>51</v>
      </c>
      <c r="F813" s="75"/>
      <c r="G813" s="75"/>
      <c r="H813" s="69"/>
      <c r="I813" s="75"/>
    </row>
    <row r="814" spans="1:9">
      <c r="A814" s="75">
        <v>7</v>
      </c>
      <c r="B814" s="200" t="s">
        <v>84</v>
      </c>
      <c r="C814" s="199">
        <v>0</v>
      </c>
      <c r="D814" s="199">
        <v>17</v>
      </c>
      <c r="E814" s="199">
        <v>2</v>
      </c>
      <c r="F814" s="75"/>
      <c r="G814" s="75"/>
      <c r="H814" s="69"/>
      <c r="I814" s="75"/>
    </row>
    <row r="815" ht="46.8" spans="1:9">
      <c r="A815" s="210" t="s">
        <v>1763</v>
      </c>
      <c r="B815" s="212"/>
      <c r="C815" s="212"/>
      <c r="D815" s="212"/>
      <c r="E815" s="212"/>
      <c r="F815" s="212"/>
      <c r="G815" s="212"/>
      <c r="H815" s="70" t="s">
        <v>1764</v>
      </c>
      <c r="I815" s="71" t="s">
        <v>4</v>
      </c>
    </row>
    <row r="816" spans="1:9">
      <c r="A816" s="250" t="s">
        <v>5</v>
      </c>
      <c r="B816" s="193" t="s">
        <v>6</v>
      </c>
      <c r="C816" s="74" t="s">
        <v>30</v>
      </c>
      <c r="D816" s="74"/>
      <c r="E816" s="74"/>
      <c r="F816" s="74"/>
      <c r="G816" s="75"/>
      <c r="H816" s="69"/>
      <c r="I816" s="75"/>
    </row>
    <row r="817" spans="1:9">
      <c r="A817" s="75"/>
      <c r="B817" s="196" t="s">
        <v>8</v>
      </c>
      <c r="C817" s="74">
        <v>100</v>
      </c>
      <c r="D817" s="74">
        <v>200</v>
      </c>
      <c r="E817" s="74">
        <v>300</v>
      </c>
      <c r="F817" s="74" t="s">
        <v>31</v>
      </c>
      <c r="G817" s="75"/>
      <c r="H817" s="69"/>
      <c r="I817" s="75"/>
    </row>
    <row r="818" spans="1:9">
      <c r="A818" s="75">
        <v>1</v>
      </c>
      <c r="B818" s="200" t="s">
        <v>63</v>
      </c>
      <c r="C818" s="199">
        <v>4</v>
      </c>
      <c r="D818" s="199">
        <v>2</v>
      </c>
      <c r="E818" s="199"/>
      <c r="F818" s="199"/>
      <c r="G818" s="75"/>
      <c r="H818" s="69"/>
      <c r="I818" s="75"/>
    </row>
    <row r="819" spans="1:9">
      <c r="A819" s="75"/>
      <c r="B819" s="95" t="s">
        <v>6</v>
      </c>
      <c r="C819" s="80" t="s">
        <v>7</v>
      </c>
      <c r="D819" s="80"/>
      <c r="E819" s="80"/>
      <c r="F819" s="75"/>
      <c r="G819" s="75"/>
      <c r="H819" s="69"/>
      <c r="I819" s="75"/>
    </row>
    <row r="820" spans="1:9">
      <c r="A820" s="75"/>
      <c r="B820" s="95"/>
      <c r="C820" s="80"/>
      <c r="D820" s="80"/>
      <c r="E820" s="80"/>
      <c r="F820" s="75"/>
      <c r="G820" s="75"/>
      <c r="H820" s="69"/>
      <c r="I820" s="75"/>
    </row>
    <row r="821" spans="1:9">
      <c r="A821" s="75"/>
      <c r="B821" s="96" t="s">
        <v>8</v>
      </c>
      <c r="C821" s="97" t="s">
        <v>9</v>
      </c>
      <c r="D821" s="97" t="s">
        <v>10</v>
      </c>
      <c r="E821" s="97" t="s">
        <v>11</v>
      </c>
      <c r="F821" s="75"/>
      <c r="G821" s="75"/>
      <c r="H821" s="69"/>
      <c r="I821" s="75"/>
    </row>
    <row r="822" spans="1:9">
      <c r="A822" s="75">
        <v>2</v>
      </c>
      <c r="B822" s="197" t="s">
        <v>63</v>
      </c>
      <c r="C822" s="87">
        <v>84</v>
      </c>
      <c r="D822" s="87"/>
      <c r="E822" s="87"/>
      <c r="F822" s="75"/>
      <c r="G822" s="75"/>
      <c r="H822" s="69"/>
      <c r="I822" s="75"/>
    </row>
    <row r="823" spans="1:9">
      <c r="A823" s="75">
        <v>3</v>
      </c>
      <c r="B823" s="197" t="s">
        <v>118</v>
      </c>
      <c r="C823" s="87">
        <v>322.6</v>
      </c>
      <c r="D823" s="87"/>
      <c r="E823" s="87"/>
      <c r="F823" s="75"/>
      <c r="G823" s="75"/>
      <c r="H823" s="69"/>
      <c r="I823" s="75"/>
    </row>
    <row r="824" spans="1:9">
      <c r="A824" s="75"/>
      <c r="B824" s="202" t="s">
        <v>40</v>
      </c>
      <c r="C824" s="198" t="s">
        <v>46</v>
      </c>
      <c r="D824" s="75"/>
      <c r="E824" s="75"/>
      <c r="F824" s="75"/>
      <c r="G824" s="75"/>
      <c r="H824" s="69"/>
      <c r="I824" s="75"/>
    </row>
    <row r="825" spans="1:9">
      <c r="A825" s="75"/>
      <c r="B825" s="202"/>
      <c r="C825" s="198" t="s">
        <v>47</v>
      </c>
      <c r="D825" s="75"/>
      <c r="E825" s="75"/>
      <c r="F825" s="75"/>
      <c r="G825" s="75"/>
      <c r="H825" s="69"/>
      <c r="I825" s="75"/>
    </row>
    <row r="826" spans="1:9">
      <c r="A826" s="75">
        <v>4</v>
      </c>
      <c r="B826" s="201" t="s">
        <v>400</v>
      </c>
      <c r="C826" s="203">
        <v>990.2</v>
      </c>
      <c r="D826" s="75"/>
      <c r="E826" s="75"/>
      <c r="F826" s="75"/>
      <c r="G826" s="75"/>
      <c r="H826" s="69"/>
      <c r="I826" s="75"/>
    </row>
    <row r="827" spans="1:9">
      <c r="A827" s="75">
        <v>5</v>
      </c>
      <c r="B827" s="201" t="s">
        <v>72</v>
      </c>
      <c r="C827" s="203">
        <v>54.4</v>
      </c>
      <c r="D827" s="75"/>
      <c r="E827" s="75"/>
      <c r="F827" s="75"/>
      <c r="G827" s="75"/>
      <c r="H827" s="69"/>
      <c r="I827" s="75"/>
    </row>
    <row r="828" spans="1:9">
      <c r="A828" s="75">
        <v>6</v>
      </c>
      <c r="B828" s="201" t="s">
        <v>143</v>
      </c>
      <c r="C828" s="203">
        <v>36.1</v>
      </c>
      <c r="D828" s="75"/>
      <c r="E828" s="75"/>
      <c r="F828" s="75"/>
      <c r="G828" s="75"/>
      <c r="H828" s="69"/>
      <c r="I828" s="75"/>
    </row>
    <row r="829" spans="1:9">
      <c r="A829" s="75">
        <v>7</v>
      </c>
      <c r="B829" s="201" t="s">
        <v>48</v>
      </c>
      <c r="C829" s="203">
        <v>24.6</v>
      </c>
      <c r="D829" s="75"/>
      <c r="E829" s="75"/>
      <c r="F829" s="75"/>
      <c r="G829" s="75"/>
      <c r="H829" s="69"/>
      <c r="I829" s="75"/>
    </row>
    <row r="830" spans="1:9">
      <c r="A830" s="75"/>
      <c r="B830" s="193" t="s">
        <v>6</v>
      </c>
      <c r="C830" s="198" t="s">
        <v>49</v>
      </c>
      <c r="D830" s="198"/>
      <c r="E830" s="198"/>
      <c r="F830" s="75"/>
      <c r="G830" s="75"/>
      <c r="H830" s="69"/>
      <c r="I830" s="75"/>
    </row>
    <row r="831" spans="1:9">
      <c r="A831" s="75"/>
      <c r="B831" s="196" t="s">
        <v>50</v>
      </c>
      <c r="C831" s="198">
        <v>100</v>
      </c>
      <c r="D831" s="198">
        <v>200</v>
      </c>
      <c r="E831" s="198" t="s">
        <v>51</v>
      </c>
      <c r="F831" s="75"/>
      <c r="G831" s="75"/>
      <c r="H831" s="69"/>
      <c r="I831" s="75"/>
    </row>
    <row r="832" spans="1:9">
      <c r="A832" s="75">
        <v>8</v>
      </c>
      <c r="B832" s="200" t="s">
        <v>84</v>
      </c>
      <c r="C832" s="199">
        <v>11</v>
      </c>
      <c r="D832" s="199">
        <v>167</v>
      </c>
      <c r="E832" s="199">
        <v>3</v>
      </c>
      <c r="F832" s="75"/>
      <c r="G832" s="75"/>
      <c r="H832" s="69"/>
      <c r="I832" s="75"/>
    </row>
    <row r="833" ht="46.8" spans="1:9">
      <c r="A833" s="210" t="s">
        <v>1765</v>
      </c>
      <c r="B833" s="212"/>
      <c r="C833" s="212"/>
      <c r="D833" s="212"/>
      <c r="E833" s="212"/>
      <c r="F833" s="212"/>
      <c r="G833" s="212"/>
      <c r="H833" s="70" t="s">
        <v>1766</v>
      </c>
      <c r="I833" s="71" t="s">
        <v>4</v>
      </c>
    </row>
    <row r="834" ht="31.2" spans="1:9">
      <c r="A834" s="72" t="s">
        <v>5</v>
      </c>
      <c r="B834" s="193" t="s">
        <v>6</v>
      </c>
      <c r="C834" s="74" t="s">
        <v>30</v>
      </c>
      <c r="D834" s="74"/>
      <c r="E834" s="74"/>
      <c r="F834" s="74"/>
      <c r="G834" s="75"/>
      <c r="H834" s="69"/>
      <c r="I834" s="75"/>
    </row>
    <row r="835" spans="1:9">
      <c r="A835" s="75"/>
      <c r="B835" s="196" t="s">
        <v>8</v>
      </c>
      <c r="C835" s="74">
        <v>100</v>
      </c>
      <c r="D835" s="74">
        <v>200</v>
      </c>
      <c r="E835" s="74">
        <v>300</v>
      </c>
      <c r="F835" s="74" t="s">
        <v>31</v>
      </c>
      <c r="G835" s="75"/>
      <c r="H835" s="69"/>
      <c r="I835" s="75"/>
    </row>
    <row r="836" spans="1:9">
      <c r="A836" s="75">
        <v>1</v>
      </c>
      <c r="B836" s="200" t="s">
        <v>63</v>
      </c>
      <c r="C836" s="199">
        <v>0</v>
      </c>
      <c r="D836" s="199">
        <v>1</v>
      </c>
      <c r="E836" s="199">
        <v>0</v>
      </c>
      <c r="F836" s="199">
        <v>0</v>
      </c>
      <c r="G836" s="75"/>
      <c r="H836" s="69"/>
      <c r="I836" s="75"/>
    </row>
    <row r="837" spans="1:9">
      <c r="A837" s="75"/>
      <c r="B837" s="95" t="s">
        <v>6</v>
      </c>
      <c r="C837" s="80" t="s">
        <v>7</v>
      </c>
      <c r="D837" s="80"/>
      <c r="E837" s="80"/>
      <c r="F837" s="75"/>
      <c r="G837" s="75"/>
      <c r="H837" s="69"/>
      <c r="I837" s="75"/>
    </row>
    <row r="838" spans="1:9">
      <c r="A838" s="75"/>
      <c r="B838" s="95"/>
      <c r="C838" s="80"/>
      <c r="D838" s="80"/>
      <c r="E838" s="80"/>
      <c r="F838" s="75"/>
      <c r="G838" s="75"/>
      <c r="H838" s="69"/>
      <c r="I838" s="75"/>
    </row>
    <row r="839" spans="1:9">
      <c r="A839" s="75"/>
      <c r="B839" s="96" t="s">
        <v>8</v>
      </c>
      <c r="C839" s="97" t="s">
        <v>9</v>
      </c>
      <c r="D839" s="97" t="s">
        <v>10</v>
      </c>
      <c r="E839" s="97" t="s">
        <v>11</v>
      </c>
      <c r="F839" s="75"/>
      <c r="G839" s="75"/>
      <c r="H839" s="69"/>
      <c r="I839" s="75"/>
    </row>
    <row r="840" spans="1:9">
      <c r="A840" s="75">
        <v>2</v>
      </c>
      <c r="B840" s="197" t="s">
        <v>111</v>
      </c>
      <c r="C840" s="87">
        <v>53</v>
      </c>
      <c r="D840" s="97"/>
      <c r="E840" s="97"/>
      <c r="F840" s="75"/>
      <c r="G840" s="75"/>
      <c r="H840" s="69"/>
      <c r="I840" s="75"/>
    </row>
    <row r="841" spans="1:9">
      <c r="A841" s="75">
        <v>3</v>
      </c>
      <c r="B841" s="197" t="s">
        <v>118</v>
      </c>
      <c r="C841" s="87">
        <v>135.5</v>
      </c>
      <c r="D841" s="87"/>
      <c r="E841" s="87"/>
      <c r="F841" s="75"/>
      <c r="G841" s="75"/>
      <c r="H841" s="69"/>
      <c r="I841" s="75"/>
    </row>
    <row r="842" spans="1:9">
      <c r="A842" s="75">
        <v>4</v>
      </c>
      <c r="B842" s="197" t="s">
        <v>91</v>
      </c>
      <c r="C842" s="87">
        <v>145</v>
      </c>
      <c r="D842" s="87"/>
      <c r="E842" s="87"/>
      <c r="F842" s="75"/>
      <c r="G842" s="75"/>
      <c r="H842" s="69"/>
      <c r="I842" s="75"/>
    </row>
    <row r="843" spans="1:9">
      <c r="A843" s="75">
        <v>5</v>
      </c>
      <c r="B843" s="197" t="s">
        <v>97</v>
      </c>
      <c r="C843" s="87">
        <v>97.3</v>
      </c>
      <c r="D843" s="87"/>
      <c r="E843" s="87"/>
      <c r="F843" s="75"/>
      <c r="G843" s="75"/>
      <c r="H843" s="69"/>
      <c r="I843" s="75"/>
    </row>
    <row r="844" spans="1:9">
      <c r="A844" s="75"/>
      <c r="B844" s="202" t="s">
        <v>40</v>
      </c>
      <c r="C844" s="198" t="s">
        <v>46</v>
      </c>
      <c r="D844" s="75"/>
      <c r="E844" s="75"/>
      <c r="F844" s="75"/>
      <c r="G844" s="75"/>
      <c r="H844" s="69"/>
      <c r="I844" s="75"/>
    </row>
    <row r="845" spans="1:9">
      <c r="A845" s="75"/>
      <c r="B845" s="202"/>
      <c r="C845" s="198" t="s">
        <v>47</v>
      </c>
      <c r="D845" s="75"/>
      <c r="E845" s="75"/>
      <c r="F845" s="75"/>
      <c r="G845" s="75"/>
      <c r="H845" s="69"/>
      <c r="I845" s="75"/>
    </row>
    <row r="846" spans="1:9">
      <c r="A846" s="75">
        <v>6</v>
      </c>
      <c r="B846" s="201" t="s">
        <v>143</v>
      </c>
      <c r="C846" s="203">
        <v>66.4</v>
      </c>
      <c r="D846" s="75"/>
      <c r="E846" s="75"/>
      <c r="F846" s="75"/>
      <c r="G846" s="75"/>
      <c r="H846" s="69"/>
      <c r="I846" s="75"/>
    </row>
    <row r="847" spans="1:9">
      <c r="A847" s="75"/>
      <c r="B847" s="193" t="s">
        <v>6</v>
      </c>
      <c r="C847" s="198" t="s">
        <v>49</v>
      </c>
      <c r="D847" s="198"/>
      <c r="E847" s="198"/>
      <c r="F847" s="75"/>
      <c r="G847" s="75"/>
      <c r="H847" s="69"/>
      <c r="I847" s="75"/>
    </row>
    <row r="848" spans="1:9">
      <c r="A848" s="75"/>
      <c r="B848" s="196" t="s">
        <v>50</v>
      </c>
      <c r="C848" s="198">
        <v>100</v>
      </c>
      <c r="D848" s="198">
        <v>200</v>
      </c>
      <c r="E848" s="198" t="s">
        <v>51</v>
      </c>
      <c r="F848" s="75"/>
      <c r="G848" s="75"/>
      <c r="H848" s="69"/>
      <c r="I848" s="75"/>
    </row>
    <row r="849" spans="1:9">
      <c r="A849" s="75">
        <v>7</v>
      </c>
      <c r="B849" s="200" t="s">
        <v>84</v>
      </c>
      <c r="C849" s="199">
        <v>0</v>
      </c>
      <c r="D849" s="199">
        <v>20</v>
      </c>
      <c r="E849" s="199">
        <v>3</v>
      </c>
      <c r="F849" s="75"/>
      <c r="G849" s="75"/>
      <c r="H849" s="69"/>
      <c r="I849" s="75"/>
    </row>
    <row r="850" ht="46.8" spans="1:9">
      <c r="A850" s="210" t="s">
        <v>1767</v>
      </c>
      <c r="B850" s="212"/>
      <c r="C850" s="212"/>
      <c r="D850" s="212"/>
      <c r="E850" s="212"/>
      <c r="F850" s="212"/>
      <c r="G850" s="212"/>
      <c r="H850" s="70" t="s">
        <v>1768</v>
      </c>
      <c r="I850" s="71" t="s">
        <v>4</v>
      </c>
    </row>
    <row r="851" ht="31.2" spans="1:9">
      <c r="A851" s="72" t="s">
        <v>5</v>
      </c>
      <c r="B851" s="202" t="s">
        <v>40</v>
      </c>
      <c r="C851" s="198" t="s">
        <v>46</v>
      </c>
      <c r="D851" s="75"/>
      <c r="E851" s="75"/>
      <c r="F851" s="75"/>
      <c r="G851" s="75"/>
      <c r="H851" s="69"/>
      <c r="I851" s="75"/>
    </row>
    <row r="852" spans="1:9">
      <c r="A852" s="75"/>
      <c r="B852" s="202"/>
      <c r="C852" s="198" t="s">
        <v>47</v>
      </c>
      <c r="D852" s="75"/>
      <c r="E852" s="75"/>
      <c r="F852" s="75"/>
      <c r="G852" s="75"/>
      <c r="H852" s="69"/>
      <c r="I852" s="75"/>
    </row>
    <row r="853" spans="1:9">
      <c r="A853" s="75">
        <v>1</v>
      </c>
      <c r="B853" s="201" t="s">
        <v>48</v>
      </c>
      <c r="C853" s="203" t="s">
        <v>1769</v>
      </c>
      <c r="D853" s="75"/>
      <c r="E853" s="75"/>
      <c r="F853" s="75"/>
      <c r="G853" s="75"/>
      <c r="H853" s="69"/>
      <c r="I853" s="75"/>
    </row>
    <row r="854" spans="1:9">
      <c r="A854" s="75"/>
      <c r="B854" s="193" t="s">
        <v>6</v>
      </c>
      <c r="C854" s="198" t="s">
        <v>49</v>
      </c>
      <c r="D854" s="198"/>
      <c r="E854" s="198"/>
      <c r="F854" s="75"/>
      <c r="G854" s="75"/>
      <c r="H854" s="69"/>
      <c r="I854" s="75"/>
    </row>
    <row r="855" spans="1:9">
      <c r="A855" s="75"/>
      <c r="B855" s="196" t="s">
        <v>50</v>
      </c>
      <c r="C855" s="198">
        <v>100</v>
      </c>
      <c r="D855" s="198">
        <v>200</v>
      </c>
      <c r="E855" s="198" t="s">
        <v>51</v>
      </c>
      <c r="F855" s="75"/>
      <c r="G855" s="75"/>
      <c r="H855" s="69"/>
      <c r="I855" s="75"/>
    </row>
    <row r="856" spans="1:9">
      <c r="A856" s="75">
        <v>2</v>
      </c>
      <c r="B856" s="199" t="s">
        <v>52</v>
      </c>
      <c r="C856" s="199" t="s">
        <v>681</v>
      </c>
      <c r="D856" s="199"/>
      <c r="E856" s="199"/>
      <c r="F856" s="75"/>
      <c r="G856" s="75"/>
      <c r="H856" s="69"/>
      <c r="I856" s="75"/>
    </row>
    <row r="857" ht="46.8" spans="1:9">
      <c r="A857" s="210" t="s">
        <v>1770</v>
      </c>
      <c r="B857" s="212"/>
      <c r="C857" s="212"/>
      <c r="D857" s="212"/>
      <c r="E857" s="212"/>
      <c r="F857" s="212"/>
      <c r="G857" s="212"/>
      <c r="H857" s="70" t="s">
        <v>1771</v>
      </c>
      <c r="I857" s="71" t="s">
        <v>4</v>
      </c>
    </row>
    <row r="858" ht="31.2" spans="1:9">
      <c r="A858" s="72" t="s">
        <v>5</v>
      </c>
      <c r="B858" s="193" t="s">
        <v>6</v>
      </c>
      <c r="C858" s="74" t="s">
        <v>24</v>
      </c>
      <c r="D858" s="74"/>
      <c r="E858" s="74"/>
      <c r="F858" s="74"/>
      <c r="G858" s="74"/>
      <c r="H858" s="69"/>
      <c r="I858" s="75"/>
    </row>
    <row r="859" spans="1:9">
      <c r="A859" s="75"/>
      <c r="B859" s="196" t="s">
        <v>16</v>
      </c>
      <c r="C859" s="74" t="s">
        <v>17</v>
      </c>
      <c r="D859" s="74" t="s">
        <v>18</v>
      </c>
      <c r="E859" s="74" t="s">
        <v>19</v>
      </c>
      <c r="F859" s="74" t="s">
        <v>20</v>
      </c>
      <c r="G859" s="74" t="s">
        <v>21</v>
      </c>
      <c r="H859" s="69"/>
      <c r="I859" s="75"/>
    </row>
    <row r="860" spans="1:9">
      <c r="A860" s="75">
        <v>1</v>
      </c>
      <c r="B860" s="200" t="s">
        <v>102</v>
      </c>
      <c r="C860" s="199"/>
      <c r="D860" s="199" t="s">
        <v>679</v>
      </c>
      <c r="E860" s="199"/>
      <c r="F860" s="199"/>
      <c r="G860" s="199"/>
      <c r="H860" s="69"/>
      <c r="I860" s="75"/>
    </row>
    <row r="861" spans="1:9">
      <c r="A861" s="75">
        <v>2</v>
      </c>
      <c r="B861" s="200" t="s">
        <v>883</v>
      </c>
      <c r="C861" s="199"/>
      <c r="D861" s="199" t="s">
        <v>680</v>
      </c>
      <c r="E861" s="199"/>
      <c r="F861" s="199"/>
      <c r="G861" s="199"/>
      <c r="H861" s="69"/>
      <c r="I861" s="75"/>
    </row>
    <row r="862" spans="1:9">
      <c r="A862" s="75">
        <v>3</v>
      </c>
      <c r="B862" s="200" t="s">
        <v>90</v>
      </c>
      <c r="C862" s="199" t="s">
        <v>758</v>
      </c>
      <c r="D862" s="199"/>
      <c r="E862" s="199"/>
      <c r="F862" s="199"/>
      <c r="G862" s="199"/>
      <c r="H862" s="69"/>
      <c r="I862" s="75"/>
    </row>
    <row r="863" spans="1:9">
      <c r="A863" s="75"/>
      <c r="B863" s="193" t="s">
        <v>6</v>
      </c>
      <c r="C863" s="74" t="s">
        <v>30</v>
      </c>
      <c r="D863" s="74"/>
      <c r="E863" s="74"/>
      <c r="F863" s="74"/>
      <c r="G863" s="75"/>
      <c r="H863" s="69"/>
      <c r="I863" s="75"/>
    </row>
    <row r="864" spans="1:9">
      <c r="A864" s="75"/>
      <c r="B864" s="196" t="s">
        <v>8</v>
      </c>
      <c r="C864" s="74">
        <v>100</v>
      </c>
      <c r="D864" s="74">
        <v>200</v>
      </c>
      <c r="E864" s="74">
        <v>300</v>
      </c>
      <c r="F864" s="74" t="s">
        <v>31</v>
      </c>
      <c r="G864" s="75"/>
      <c r="H864" s="69"/>
      <c r="I864" s="75"/>
    </row>
    <row r="865" spans="1:9">
      <c r="A865" s="75">
        <v>4</v>
      </c>
      <c r="B865" s="200" t="s">
        <v>32</v>
      </c>
      <c r="C865" s="199"/>
      <c r="D865" s="199"/>
      <c r="E865" s="199" t="s">
        <v>680</v>
      </c>
      <c r="F865" s="199" t="s">
        <v>764</v>
      </c>
      <c r="G865" s="75"/>
      <c r="H865" s="69"/>
      <c r="I865" s="75"/>
    </row>
    <row r="866" spans="1:9">
      <c r="A866" s="75"/>
      <c r="B866" s="193" t="s">
        <v>6</v>
      </c>
      <c r="C866" s="74" t="s">
        <v>35</v>
      </c>
      <c r="D866" s="74"/>
      <c r="E866" s="74"/>
      <c r="F866" s="74"/>
      <c r="G866" s="75"/>
      <c r="H866" s="69"/>
      <c r="I866" s="75"/>
    </row>
    <row r="867" spans="1:9">
      <c r="A867" s="75"/>
      <c r="B867" s="196" t="s">
        <v>8</v>
      </c>
      <c r="C867" s="74">
        <v>100</v>
      </c>
      <c r="D867" s="74">
        <v>200</v>
      </c>
      <c r="E867" s="74">
        <v>300</v>
      </c>
      <c r="F867" s="74" t="s">
        <v>31</v>
      </c>
      <c r="G867" s="75"/>
      <c r="H867" s="69"/>
      <c r="I867" s="75"/>
    </row>
    <row r="868" spans="1:9">
      <c r="A868" s="75">
        <v>5</v>
      </c>
      <c r="B868" s="200" t="s">
        <v>1772</v>
      </c>
      <c r="C868" s="199"/>
      <c r="D868" s="199"/>
      <c r="E868" s="199"/>
      <c r="F868" s="199" t="s">
        <v>682</v>
      </c>
      <c r="G868" s="75"/>
      <c r="H868" s="69"/>
      <c r="I868" s="75"/>
    </row>
    <row r="869" spans="1:9">
      <c r="A869" s="75"/>
      <c r="B869" s="95" t="s">
        <v>6</v>
      </c>
      <c r="C869" s="80" t="s">
        <v>7</v>
      </c>
      <c r="D869" s="80"/>
      <c r="E869" s="80"/>
      <c r="F869" s="75"/>
      <c r="G869" s="75"/>
      <c r="H869" s="69"/>
      <c r="I869" s="75"/>
    </row>
    <row r="870" spans="1:9">
      <c r="A870" s="75"/>
      <c r="B870" s="95"/>
      <c r="C870" s="80"/>
      <c r="D870" s="80"/>
      <c r="E870" s="80"/>
      <c r="F870" s="75"/>
      <c r="G870" s="75"/>
      <c r="H870" s="69"/>
      <c r="I870" s="75"/>
    </row>
    <row r="871" spans="1:9">
      <c r="A871" s="75"/>
      <c r="B871" s="96" t="s">
        <v>8</v>
      </c>
      <c r="C871" s="97" t="s">
        <v>9</v>
      </c>
      <c r="D871" s="97" t="s">
        <v>10</v>
      </c>
      <c r="E871" s="97" t="s">
        <v>11</v>
      </c>
      <c r="F871" s="75"/>
      <c r="G871" s="75"/>
      <c r="H871" s="69"/>
      <c r="I871" s="75"/>
    </row>
    <row r="872" spans="1:9">
      <c r="A872" s="75">
        <v>6</v>
      </c>
      <c r="B872" s="197" t="s">
        <v>91</v>
      </c>
      <c r="C872" s="244">
        <v>104.3</v>
      </c>
      <c r="D872" s="87"/>
      <c r="E872" s="97"/>
      <c r="F872" s="75"/>
      <c r="G872" s="75"/>
      <c r="H872" s="69"/>
      <c r="I872" s="75"/>
    </row>
    <row r="873" spans="1:9">
      <c r="A873" s="75">
        <v>7</v>
      </c>
      <c r="B873" s="197" t="s">
        <v>97</v>
      </c>
      <c r="C873" s="244">
        <v>158.7</v>
      </c>
      <c r="D873" s="87"/>
      <c r="E873" s="97"/>
      <c r="F873" s="75"/>
      <c r="G873" s="75"/>
      <c r="H873" s="69"/>
      <c r="I873" s="75"/>
    </row>
    <row r="874" spans="1:9">
      <c r="A874" s="75">
        <v>8</v>
      </c>
      <c r="B874" s="197" t="s">
        <v>298</v>
      </c>
      <c r="C874" s="87"/>
      <c r="D874" s="244">
        <v>20.9</v>
      </c>
      <c r="E874" s="87"/>
      <c r="F874" s="75"/>
      <c r="G874" s="75"/>
      <c r="H874" s="69"/>
      <c r="I874" s="75"/>
    </row>
    <row r="875" spans="1:9">
      <c r="A875" s="75">
        <v>9</v>
      </c>
      <c r="B875" s="197" t="s">
        <v>12</v>
      </c>
      <c r="C875" s="87"/>
      <c r="D875" s="244">
        <v>137</v>
      </c>
      <c r="E875" s="87"/>
      <c r="F875" s="75"/>
      <c r="G875" s="75"/>
      <c r="H875" s="69"/>
      <c r="I875" s="75"/>
    </row>
    <row r="876" spans="1:9">
      <c r="A876" s="75">
        <v>10</v>
      </c>
      <c r="B876" s="197" t="s">
        <v>586</v>
      </c>
      <c r="C876" s="87"/>
      <c r="D876" s="244">
        <v>51</v>
      </c>
      <c r="E876" s="87"/>
      <c r="F876" s="75"/>
      <c r="G876" s="75"/>
      <c r="H876" s="69"/>
      <c r="I876" s="75"/>
    </row>
    <row r="877" spans="1:9">
      <c r="A877" s="75">
        <v>11</v>
      </c>
      <c r="B877" s="197" t="s">
        <v>178</v>
      </c>
      <c r="C877" s="87">
        <v>80</v>
      </c>
      <c r="D877" s="244"/>
      <c r="E877" s="87"/>
      <c r="F877" s="75"/>
      <c r="G877" s="75"/>
      <c r="H877" s="69"/>
      <c r="I877" s="75"/>
    </row>
    <row r="878" spans="1:9">
      <c r="A878" s="75"/>
      <c r="B878" s="202" t="s">
        <v>40</v>
      </c>
      <c r="C878" s="198" t="s">
        <v>41</v>
      </c>
      <c r="D878" s="198"/>
      <c r="E878" s="198"/>
      <c r="F878" s="75"/>
      <c r="G878" s="75"/>
      <c r="H878" s="69"/>
      <c r="I878" s="75"/>
    </row>
    <row r="879" spans="1:9">
      <c r="A879" s="75"/>
      <c r="B879" s="202"/>
      <c r="C879" s="74" t="s">
        <v>42</v>
      </c>
      <c r="D879" s="74" t="s">
        <v>43</v>
      </c>
      <c r="E879" s="74" t="s">
        <v>44</v>
      </c>
      <c r="F879" s="75"/>
      <c r="G879" s="75"/>
      <c r="H879" s="69"/>
      <c r="I879" s="75"/>
    </row>
    <row r="880" spans="1:9">
      <c r="A880" s="75">
        <v>12</v>
      </c>
      <c r="B880" s="196" t="s">
        <v>191</v>
      </c>
      <c r="C880" s="203"/>
      <c r="D880" s="203"/>
      <c r="E880" s="203">
        <v>189</v>
      </c>
      <c r="F880" s="75"/>
      <c r="G880" s="75"/>
      <c r="H880" s="69"/>
      <c r="I880" s="75"/>
    </row>
    <row r="881" spans="1:9">
      <c r="A881" s="75"/>
      <c r="B881" s="202" t="s">
        <v>40</v>
      </c>
      <c r="C881" s="198" t="s">
        <v>46</v>
      </c>
      <c r="D881" s="75"/>
      <c r="E881" s="75"/>
      <c r="F881" s="75"/>
      <c r="G881" s="75"/>
      <c r="H881" s="69"/>
      <c r="I881" s="75"/>
    </row>
    <row r="882" spans="1:9">
      <c r="A882" s="75"/>
      <c r="B882" s="202"/>
      <c r="C882" s="198" t="s">
        <v>47</v>
      </c>
      <c r="D882" s="75"/>
      <c r="E882" s="75"/>
      <c r="F882" s="75"/>
      <c r="G882" s="75"/>
      <c r="H882" s="69"/>
      <c r="I882" s="75"/>
    </row>
    <row r="883" spans="1:9">
      <c r="A883" s="75">
        <v>13</v>
      </c>
      <c r="B883" s="201" t="s">
        <v>48</v>
      </c>
      <c r="C883" s="203">
        <v>151.6</v>
      </c>
      <c r="D883" s="75"/>
      <c r="E883" s="75"/>
      <c r="F883" s="75"/>
      <c r="G883" s="75"/>
      <c r="H883" s="69"/>
      <c r="I883" s="75"/>
    </row>
    <row r="884" spans="1:9">
      <c r="A884" s="75"/>
      <c r="B884" s="207" t="s">
        <v>1306</v>
      </c>
      <c r="C884" s="75" t="s">
        <v>1307</v>
      </c>
      <c r="D884" s="75" t="s">
        <v>1308</v>
      </c>
      <c r="E884" s="209"/>
      <c r="F884" s="209"/>
      <c r="G884" s="209"/>
      <c r="H884" s="70"/>
      <c r="I884" s="71"/>
    </row>
    <row r="885" spans="1:9">
      <c r="A885" s="75">
        <v>14</v>
      </c>
      <c r="B885" s="207" t="s">
        <v>1740</v>
      </c>
      <c r="C885" s="75" t="s">
        <v>1310</v>
      </c>
      <c r="D885" s="75">
        <v>105.7</v>
      </c>
      <c r="E885" s="75"/>
      <c r="F885" s="75"/>
      <c r="G885" s="75"/>
      <c r="H885" s="70"/>
      <c r="I885" s="71"/>
    </row>
    <row r="886" ht="46.8" spans="1:9">
      <c r="A886" s="210" t="s">
        <v>1773</v>
      </c>
      <c r="B886" s="212"/>
      <c r="C886" s="212"/>
      <c r="D886" s="212"/>
      <c r="E886" s="212"/>
      <c r="F886" s="212"/>
      <c r="G886" s="212"/>
      <c r="H886" s="70" t="s">
        <v>1774</v>
      </c>
      <c r="I886" s="71" t="s">
        <v>4</v>
      </c>
    </row>
    <row r="887" ht="31.2" spans="1:9">
      <c r="A887" s="72" t="s">
        <v>5</v>
      </c>
      <c r="B887" s="193" t="s">
        <v>6</v>
      </c>
      <c r="C887" s="74" t="s">
        <v>7</v>
      </c>
      <c r="D887" s="74"/>
      <c r="E887" s="74"/>
      <c r="F887" s="74"/>
      <c r="G887" s="74"/>
      <c r="H887" s="69"/>
      <c r="I887" s="75"/>
    </row>
    <row r="888" spans="1:9">
      <c r="A888" s="75"/>
      <c r="B888" s="96" t="s">
        <v>8</v>
      </c>
      <c r="C888" s="97" t="s">
        <v>9</v>
      </c>
      <c r="D888" s="97" t="s">
        <v>10</v>
      </c>
      <c r="E888" s="97" t="s">
        <v>11</v>
      </c>
      <c r="F888" s="75"/>
      <c r="G888" s="75"/>
      <c r="H888" s="69"/>
      <c r="I888" s="75"/>
    </row>
    <row r="889" spans="1:9">
      <c r="A889" s="75">
        <v>1</v>
      </c>
      <c r="B889" s="197" t="s">
        <v>96</v>
      </c>
      <c r="C889" s="244">
        <v>55.2</v>
      </c>
      <c r="D889" s="87"/>
      <c r="E889" s="97"/>
      <c r="F889" s="75"/>
      <c r="G889" s="75"/>
      <c r="H889" s="69"/>
      <c r="I889" s="75"/>
    </row>
    <row r="890" ht="46.8" spans="1:9">
      <c r="A890" s="210" t="s">
        <v>1775</v>
      </c>
      <c r="B890" s="212"/>
      <c r="C890" s="212"/>
      <c r="D890" s="212"/>
      <c r="E890" s="212"/>
      <c r="F890" s="212"/>
      <c r="G890" s="212"/>
      <c r="H890" s="70" t="s">
        <v>1776</v>
      </c>
      <c r="I890" s="71" t="s">
        <v>4</v>
      </c>
    </row>
    <row r="891" ht="16.05" customHeight="1" spans="1:9">
      <c r="A891" s="72" t="s">
        <v>5</v>
      </c>
      <c r="B891" s="193" t="s">
        <v>6</v>
      </c>
      <c r="C891" s="74" t="s">
        <v>7</v>
      </c>
      <c r="D891" s="74"/>
      <c r="E891" s="74"/>
      <c r="F891" s="74"/>
      <c r="G891" s="74"/>
      <c r="H891" s="69"/>
      <c r="I891" s="75"/>
    </row>
    <row r="892" spans="1:9">
      <c r="A892" s="75"/>
      <c r="B892" s="96" t="s">
        <v>8</v>
      </c>
      <c r="C892" s="97" t="s">
        <v>9</v>
      </c>
      <c r="D892" s="97" t="s">
        <v>10</v>
      </c>
      <c r="E892" s="97" t="s">
        <v>11</v>
      </c>
      <c r="F892" s="75"/>
      <c r="G892" s="75"/>
      <c r="H892" s="69"/>
      <c r="I892" s="75"/>
    </row>
    <row r="893" spans="1:9">
      <c r="A893" s="75">
        <v>1</v>
      </c>
      <c r="B893" s="197" t="s">
        <v>38</v>
      </c>
      <c r="C893" s="244">
        <v>62.3</v>
      </c>
      <c r="D893" s="87"/>
      <c r="E893" s="97"/>
      <c r="F893" s="75"/>
      <c r="G893" s="75"/>
      <c r="H893" s="69"/>
      <c r="I893" s="75"/>
    </row>
    <row r="894" ht="46.8" spans="1:9">
      <c r="A894" s="75" t="s">
        <v>1777</v>
      </c>
      <c r="B894" s="75"/>
      <c r="C894" s="75"/>
      <c r="D894" s="75"/>
      <c r="E894" s="75"/>
      <c r="F894" s="75"/>
      <c r="G894" s="75"/>
      <c r="H894" s="70" t="s">
        <v>1778</v>
      </c>
      <c r="I894" s="71" t="s">
        <v>4</v>
      </c>
    </row>
    <row r="895" ht="31.2" spans="1:9">
      <c r="A895" s="72" t="s">
        <v>5</v>
      </c>
      <c r="B895" s="193" t="s">
        <v>6</v>
      </c>
      <c r="C895" s="74" t="s">
        <v>287</v>
      </c>
      <c r="D895" s="74"/>
      <c r="E895" s="74"/>
      <c r="F895" s="74"/>
      <c r="G895" s="74"/>
      <c r="H895" s="69"/>
      <c r="I895" s="75"/>
    </row>
    <row r="896" spans="1:9">
      <c r="A896" s="75"/>
      <c r="B896" s="202"/>
      <c r="C896" s="74" t="s">
        <v>288</v>
      </c>
      <c r="D896" s="74" t="s">
        <v>268</v>
      </c>
      <c r="E896" s="74" t="s">
        <v>1779</v>
      </c>
      <c r="F896" s="75"/>
      <c r="G896" s="75"/>
      <c r="H896" s="69"/>
      <c r="I896" s="75"/>
    </row>
    <row r="897" spans="1:9">
      <c r="A897" s="75">
        <v>1</v>
      </c>
      <c r="B897" s="201" t="s">
        <v>1780</v>
      </c>
      <c r="C897" s="203"/>
      <c r="D897" s="203"/>
      <c r="E897" s="203">
        <v>85</v>
      </c>
      <c r="F897" s="251"/>
      <c r="G897" s="251"/>
      <c r="H897" s="252"/>
      <c r="I897" s="251"/>
    </row>
    <row r="898" ht="46.8" spans="1:9">
      <c r="A898" s="75" t="s">
        <v>1781</v>
      </c>
      <c r="B898" s="75"/>
      <c r="C898" s="75"/>
      <c r="D898" s="75"/>
      <c r="E898" s="75"/>
      <c r="F898" s="75"/>
      <c r="G898" s="75"/>
      <c r="H898" s="70" t="s">
        <v>1782</v>
      </c>
      <c r="I898" s="71" t="s">
        <v>4</v>
      </c>
    </row>
    <row r="899" ht="31.2" spans="1:9">
      <c r="A899" s="72" t="s">
        <v>5</v>
      </c>
      <c r="B899" s="193" t="s">
        <v>6</v>
      </c>
      <c r="C899" s="74" t="s">
        <v>24</v>
      </c>
      <c r="D899" s="74"/>
      <c r="E899" s="74"/>
      <c r="F899" s="74"/>
      <c r="G899" s="74"/>
      <c r="H899" s="69"/>
      <c r="I899" s="75"/>
    </row>
    <row r="900" spans="1:9">
      <c r="A900" s="75"/>
      <c r="B900" s="196" t="s">
        <v>16</v>
      </c>
      <c r="C900" s="74" t="s">
        <v>17</v>
      </c>
      <c r="D900" s="74" t="s">
        <v>18</v>
      </c>
      <c r="E900" s="74" t="s">
        <v>19</v>
      </c>
      <c r="F900" s="74" t="s">
        <v>20</v>
      </c>
      <c r="G900" s="74" t="s">
        <v>21</v>
      </c>
      <c r="H900" s="69"/>
      <c r="I900" s="75"/>
    </row>
    <row r="901" spans="1:9">
      <c r="A901" s="75">
        <v>1</v>
      </c>
      <c r="B901" s="197" t="s">
        <v>203</v>
      </c>
      <c r="C901" s="87">
        <v>2</v>
      </c>
      <c r="D901" s="87"/>
      <c r="E901" s="87"/>
      <c r="F901" s="75"/>
      <c r="G901" s="75"/>
      <c r="H901" s="69"/>
      <c r="I901" s="75"/>
    </row>
    <row r="902" spans="1:9">
      <c r="A902" s="75"/>
      <c r="B902" s="95" t="s">
        <v>6</v>
      </c>
      <c r="C902" s="80" t="s">
        <v>7</v>
      </c>
      <c r="D902" s="80"/>
      <c r="E902" s="80"/>
      <c r="F902" s="251"/>
      <c r="G902" s="251"/>
      <c r="H902" s="252"/>
      <c r="I902" s="251"/>
    </row>
    <row r="903" spans="1:9">
      <c r="A903" s="75"/>
      <c r="B903" s="95"/>
      <c r="C903" s="80"/>
      <c r="D903" s="80"/>
      <c r="E903" s="80"/>
      <c r="F903" s="251"/>
      <c r="G903" s="251"/>
      <c r="H903" s="252"/>
      <c r="I903" s="251"/>
    </row>
    <row r="904" spans="1:9">
      <c r="A904" s="75"/>
      <c r="B904" s="96" t="s">
        <v>8</v>
      </c>
      <c r="C904" s="97" t="s">
        <v>9</v>
      </c>
      <c r="D904" s="97" t="s">
        <v>10</v>
      </c>
      <c r="E904" s="97" t="s">
        <v>11</v>
      </c>
      <c r="F904" s="251"/>
      <c r="G904" s="251"/>
      <c r="H904" s="252"/>
      <c r="I904" s="251"/>
    </row>
    <row r="905" spans="1:9">
      <c r="A905" s="75">
        <v>2</v>
      </c>
      <c r="B905" s="207" t="s">
        <v>343</v>
      </c>
      <c r="C905" s="206">
        <v>86</v>
      </c>
      <c r="D905" s="206"/>
      <c r="E905" s="206"/>
      <c r="F905" s="251"/>
      <c r="G905" s="251"/>
      <c r="H905" s="252"/>
      <c r="I905" s="251"/>
    </row>
    <row r="906" spans="1:9">
      <c r="A906" s="75">
        <v>3</v>
      </c>
      <c r="B906" s="207" t="s">
        <v>91</v>
      </c>
      <c r="C906" s="206">
        <v>15</v>
      </c>
      <c r="D906" s="206"/>
      <c r="E906" s="206"/>
      <c r="F906" s="251"/>
      <c r="G906" s="251"/>
      <c r="H906" s="252"/>
      <c r="I906" s="251"/>
    </row>
    <row r="907" spans="1:9">
      <c r="A907" s="75">
        <v>4</v>
      </c>
      <c r="B907" s="207" t="s">
        <v>286</v>
      </c>
      <c r="C907" s="206">
        <v>21</v>
      </c>
      <c r="D907" s="206"/>
      <c r="E907" s="206"/>
      <c r="F907" s="251"/>
      <c r="G907" s="251"/>
      <c r="H907" s="252"/>
      <c r="I907" s="251"/>
    </row>
    <row r="908" spans="1:9">
      <c r="A908" s="75"/>
      <c r="B908" s="202" t="s">
        <v>40</v>
      </c>
      <c r="C908" s="198" t="s">
        <v>41</v>
      </c>
      <c r="D908" s="198"/>
      <c r="E908" s="198"/>
      <c r="F908" s="251"/>
      <c r="G908" s="251"/>
      <c r="H908" s="252"/>
      <c r="I908" s="251"/>
    </row>
    <row r="909" spans="1:9">
      <c r="A909" s="75"/>
      <c r="B909" s="202"/>
      <c r="C909" s="74" t="s">
        <v>42</v>
      </c>
      <c r="D909" s="74" t="s">
        <v>43</v>
      </c>
      <c r="E909" s="74" t="s">
        <v>44</v>
      </c>
      <c r="F909" s="251"/>
      <c r="G909" s="251"/>
      <c r="H909" s="252"/>
      <c r="I909" s="251"/>
    </row>
    <row r="910" spans="1:9">
      <c r="A910" s="75">
        <v>5</v>
      </c>
      <c r="B910" s="196" t="s">
        <v>191</v>
      </c>
      <c r="C910" s="203"/>
      <c r="D910" s="203"/>
      <c r="E910" s="203">
        <v>88.2</v>
      </c>
      <c r="F910" s="251"/>
      <c r="G910" s="251"/>
      <c r="H910" s="252"/>
      <c r="I910" s="251"/>
    </row>
    <row r="911" spans="1:9">
      <c r="A911" s="75"/>
      <c r="B911" s="193" t="s">
        <v>6</v>
      </c>
      <c r="C911" s="235" t="s">
        <v>49</v>
      </c>
      <c r="D911" s="235"/>
      <c r="E911" s="235"/>
      <c r="F911" s="251"/>
      <c r="G911" s="251"/>
      <c r="H911" s="252"/>
      <c r="I911" s="251"/>
    </row>
    <row r="912" spans="1:9">
      <c r="A912" s="75"/>
      <c r="B912" s="196" t="s">
        <v>50</v>
      </c>
      <c r="C912" s="235">
        <v>100</v>
      </c>
      <c r="D912" s="235">
        <v>200</v>
      </c>
      <c r="E912" s="235" t="s">
        <v>51</v>
      </c>
      <c r="F912" s="251"/>
      <c r="G912" s="251"/>
      <c r="H912" s="252"/>
      <c r="I912" s="251"/>
    </row>
    <row r="913" spans="1:9">
      <c r="A913" s="75">
        <v>6</v>
      </c>
      <c r="B913" s="200" t="s">
        <v>252</v>
      </c>
      <c r="C913" s="203"/>
      <c r="D913" s="203"/>
      <c r="E913" s="203">
        <v>4</v>
      </c>
      <c r="F913" s="251"/>
      <c r="G913" s="251"/>
      <c r="H913" s="252"/>
      <c r="I913" s="251"/>
    </row>
    <row r="914" spans="1:9">
      <c r="A914" s="75">
        <v>7</v>
      </c>
      <c r="B914" s="207" t="s">
        <v>83</v>
      </c>
      <c r="C914" s="206">
        <v>6</v>
      </c>
      <c r="D914" s="203"/>
      <c r="E914" s="206"/>
      <c r="F914" s="251"/>
      <c r="G914" s="251"/>
      <c r="H914" s="252"/>
      <c r="I914" s="251"/>
    </row>
    <row r="915" ht="46.8" spans="1:9">
      <c r="A915" s="75" t="s">
        <v>1783</v>
      </c>
      <c r="B915" s="75"/>
      <c r="C915" s="75"/>
      <c r="D915" s="75"/>
      <c r="E915" s="75"/>
      <c r="F915" s="75"/>
      <c r="G915" s="75"/>
      <c r="H915" s="70" t="s">
        <v>1784</v>
      </c>
      <c r="I915" s="71" t="s">
        <v>4</v>
      </c>
    </row>
    <row r="916" ht="31.2" spans="1:9">
      <c r="A916" s="72" t="s">
        <v>5</v>
      </c>
      <c r="B916" s="193" t="s">
        <v>6</v>
      </c>
      <c r="C916" s="74" t="s">
        <v>7</v>
      </c>
      <c r="D916" s="74"/>
      <c r="E916" s="74"/>
      <c r="F916" s="74"/>
      <c r="G916" s="74"/>
      <c r="H916" s="69"/>
      <c r="I916" s="75"/>
    </row>
    <row r="917" spans="1:9">
      <c r="A917" s="75"/>
      <c r="B917" s="96" t="s">
        <v>8</v>
      </c>
      <c r="C917" s="97" t="s">
        <v>9</v>
      </c>
      <c r="D917" s="97" t="s">
        <v>10</v>
      </c>
      <c r="E917" s="97" t="s">
        <v>11</v>
      </c>
      <c r="F917" s="74"/>
      <c r="G917" s="74"/>
      <c r="H917" s="69"/>
      <c r="I917" s="75"/>
    </row>
    <row r="918" spans="1:9">
      <c r="A918" s="75">
        <v>1</v>
      </c>
      <c r="B918" s="207" t="s">
        <v>97</v>
      </c>
      <c r="C918" s="206">
        <v>2</v>
      </c>
      <c r="D918" s="206"/>
      <c r="E918" s="206"/>
      <c r="F918" s="251"/>
      <c r="G918" s="251"/>
      <c r="H918" s="252"/>
      <c r="I918" s="251"/>
    </row>
    <row r="919" spans="1:9">
      <c r="A919" s="75"/>
      <c r="B919" s="202" t="s">
        <v>40</v>
      </c>
      <c r="C919" s="198" t="s">
        <v>46</v>
      </c>
      <c r="D919" s="198"/>
      <c r="E919" s="198"/>
      <c r="F919" s="251"/>
      <c r="G919" s="251"/>
      <c r="H919" s="252"/>
      <c r="I919" s="251"/>
    </row>
    <row r="920" spans="1:9">
      <c r="A920" s="75"/>
      <c r="B920" s="202"/>
      <c r="C920" s="198" t="s">
        <v>47</v>
      </c>
      <c r="D920" s="198"/>
      <c r="E920" s="198"/>
      <c r="F920" s="251"/>
      <c r="G920" s="251"/>
      <c r="H920" s="252"/>
      <c r="I920" s="251"/>
    </row>
    <row r="921" spans="1:9">
      <c r="A921" s="75">
        <v>2</v>
      </c>
      <c r="B921" s="196" t="s">
        <v>48</v>
      </c>
      <c r="C921" s="203">
        <v>26.3</v>
      </c>
      <c r="D921" s="203"/>
      <c r="E921" s="203"/>
      <c r="F921" s="251"/>
      <c r="G921" s="251"/>
      <c r="H921" s="252"/>
      <c r="I921" s="251"/>
    </row>
    <row r="922" spans="1:9">
      <c r="A922" s="75"/>
      <c r="B922" s="193" t="s">
        <v>6</v>
      </c>
      <c r="C922" s="235" t="s">
        <v>49</v>
      </c>
      <c r="D922" s="235"/>
      <c r="E922" s="235"/>
      <c r="F922" s="251"/>
      <c r="G922" s="251"/>
      <c r="H922" s="252"/>
      <c r="I922" s="251"/>
    </row>
    <row r="923" spans="1:9">
      <c r="A923" s="75"/>
      <c r="B923" s="196" t="s">
        <v>50</v>
      </c>
      <c r="C923" s="235">
        <v>100</v>
      </c>
      <c r="D923" s="235">
        <v>200</v>
      </c>
      <c r="E923" s="235" t="s">
        <v>51</v>
      </c>
      <c r="F923" s="251"/>
      <c r="G923" s="251"/>
      <c r="H923" s="252"/>
      <c r="I923" s="251"/>
    </row>
    <row r="924" spans="1:9">
      <c r="A924" s="75">
        <v>3</v>
      </c>
      <c r="B924" s="200" t="s">
        <v>335</v>
      </c>
      <c r="C924" s="203">
        <v>2</v>
      </c>
      <c r="D924" s="203"/>
      <c r="E924" s="203"/>
      <c r="F924" s="251"/>
      <c r="G924" s="251"/>
      <c r="H924" s="252"/>
      <c r="I924" s="251"/>
    </row>
    <row r="925" spans="1:9">
      <c r="A925" s="75">
        <v>4</v>
      </c>
      <c r="B925" s="207" t="s">
        <v>84</v>
      </c>
      <c r="C925" s="206"/>
      <c r="D925" s="203">
        <v>2</v>
      </c>
      <c r="E925" s="206"/>
      <c r="F925" s="251"/>
      <c r="G925" s="251"/>
      <c r="H925" s="252"/>
      <c r="I925" s="251"/>
    </row>
    <row r="926" spans="1:9">
      <c r="A926" s="75">
        <v>5</v>
      </c>
      <c r="B926" s="207" t="s">
        <v>200</v>
      </c>
      <c r="C926" s="206"/>
      <c r="D926" s="203"/>
      <c r="E926" s="206">
        <v>1</v>
      </c>
      <c r="F926" s="251"/>
      <c r="G926" s="251"/>
      <c r="H926" s="252"/>
      <c r="I926" s="251"/>
    </row>
    <row r="927" ht="31.2" spans="1:9">
      <c r="A927" s="75" t="s">
        <v>1785</v>
      </c>
      <c r="B927" s="75"/>
      <c r="C927" s="75"/>
      <c r="D927" s="75"/>
      <c r="E927" s="75"/>
      <c r="F927" s="75"/>
      <c r="G927" s="75"/>
      <c r="H927" s="70" t="s">
        <v>1786</v>
      </c>
      <c r="I927" s="71" t="s">
        <v>4</v>
      </c>
    </row>
    <row r="928" ht="31.2" spans="1:9">
      <c r="A928" s="72" t="s">
        <v>5</v>
      </c>
      <c r="B928" s="193" t="s">
        <v>6</v>
      </c>
      <c r="C928" s="74" t="s">
        <v>7</v>
      </c>
      <c r="D928" s="74"/>
      <c r="E928" s="74"/>
      <c r="F928" s="74"/>
      <c r="G928" s="74"/>
      <c r="H928" s="69"/>
      <c r="I928" s="75"/>
    </row>
    <row r="929" spans="1:9">
      <c r="A929" s="75"/>
      <c r="B929" s="96" t="s">
        <v>8</v>
      </c>
      <c r="C929" s="97" t="s">
        <v>9</v>
      </c>
      <c r="D929" s="97" t="s">
        <v>10</v>
      </c>
      <c r="E929" s="97" t="s">
        <v>11</v>
      </c>
      <c r="F929" s="74"/>
      <c r="G929" s="74"/>
      <c r="H929" s="69"/>
      <c r="I929" s="75"/>
    </row>
    <row r="930" spans="1:9">
      <c r="A930" s="75">
        <v>1</v>
      </c>
      <c r="B930" s="207" t="s">
        <v>286</v>
      </c>
      <c r="C930" s="206">
        <v>16</v>
      </c>
      <c r="D930" s="206"/>
      <c r="E930" s="206"/>
      <c r="F930" s="251"/>
      <c r="G930" s="251"/>
      <c r="H930" s="252"/>
      <c r="I930" s="251"/>
    </row>
    <row r="931" spans="1:9">
      <c r="A931" s="75">
        <v>2</v>
      </c>
      <c r="B931" s="207" t="s">
        <v>111</v>
      </c>
      <c r="C931" s="206">
        <v>15</v>
      </c>
      <c r="D931" s="206"/>
      <c r="E931" s="206"/>
      <c r="F931" s="251"/>
      <c r="G931" s="251"/>
      <c r="H931" s="252"/>
      <c r="I931" s="251"/>
    </row>
    <row r="932" ht="46.8" spans="1:9">
      <c r="A932" s="75" t="s">
        <v>1787</v>
      </c>
      <c r="B932" s="75"/>
      <c r="C932" s="75"/>
      <c r="D932" s="75"/>
      <c r="E932" s="75"/>
      <c r="F932" s="75"/>
      <c r="G932" s="75"/>
      <c r="H932" s="70" t="s">
        <v>1603</v>
      </c>
      <c r="I932" s="71" t="s">
        <v>4</v>
      </c>
    </row>
    <row r="933" ht="31.2" spans="1:9">
      <c r="A933" s="72" t="s">
        <v>5</v>
      </c>
      <c r="B933" s="193" t="s">
        <v>6</v>
      </c>
      <c r="C933" s="74" t="s">
        <v>7</v>
      </c>
      <c r="D933" s="74"/>
      <c r="E933" s="74"/>
      <c r="F933" s="74"/>
      <c r="G933" s="74"/>
      <c r="H933" s="69"/>
      <c r="I933" s="75"/>
    </row>
    <row r="934" spans="1:9">
      <c r="A934" s="75"/>
      <c r="B934" s="96" t="s">
        <v>8</v>
      </c>
      <c r="C934" s="97" t="s">
        <v>9</v>
      </c>
      <c r="D934" s="97" t="s">
        <v>10</v>
      </c>
      <c r="E934" s="97" t="s">
        <v>11</v>
      </c>
      <c r="F934" s="74"/>
      <c r="G934" s="74"/>
      <c r="H934" s="69"/>
      <c r="I934" s="75"/>
    </row>
    <row r="935" spans="1:9">
      <c r="A935" s="75">
        <v>1</v>
      </c>
      <c r="B935" s="207" t="s">
        <v>1788</v>
      </c>
      <c r="C935" s="206"/>
      <c r="D935" s="206"/>
      <c r="E935" s="206">
        <v>50.2</v>
      </c>
      <c r="F935" s="251"/>
      <c r="G935" s="251"/>
      <c r="H935" s="252"/>
      <c r="I935" s="251"/>
    </row>
  </sheetData>
  <mergeCells count="338">
    <mergeCell ref="A1:I1"/>
    <mergeCell ref="A2:I2"/>
    <mergeCell ref="A3:G3"/>
    <mergeCell ref="C4:E4"/>
    <mergeCell ref="F4:G4"/>
    <mergeCell ref="C8:E8"/>
    <mergeCell ref="C12:E12"/>
    <mergeCell ref="A15:G15"/>
    <mergeCell ref="C16:G16"/>
    <mergeCell ref="C25:E25"/>
    <mergeCell ref="A29:G29"/>
    <mergeCell ref="C30:G30"/>
    <mergeCell ref="C33:G33"/>
    <mergeCell ref="C36:F36"/>
    <mergeCell ref="C40:F40"/>
    <mergeCell ref="C43:E43"/>
    <mergeCell ref="A53:G53"/>
    <mergeCell ref="C54:G54"/>
    <mergeCell ref="C57:F57"/>
    <mergeCell ref="A64:G64"/>
    <mergeCell ref="C65:G65"/>
    <mergeCell ref="C68:F68"/>
    <mergeCell ref="C71:F71"/>
    <mergeCell ref="C81:E81"/>
    <mergeCell ref="A84:G84"/>
    <mergeCell ref="C85:G85"/>
    <mergeCell ref="C89:F89"/>
    <mergeCell ref="C106:E106"/>
    <mergeCell ref="A109:G109"/>
    <mergeCell ref="C110:G110"/>
    <mergeCell ref="C114:G114"/>
    <mergeCell ref="C119:F119"/>
    <mergeCell ref="C122:F122"/>
    <mergeCell ref="C142:E142"/>
    <mergeCell ref="C155:E155"/>
    <mergeCell ref="A162:G162"/>
    <mergeCell ref="C163:G163"/>
    <mergeCell ref="C166:F166"/>
    <mergeCell ref="C176:E176"/>
    <mergeCell ref="A182:G182"/>
    <mergeCell ref="C183:G183"/>
    <mergeCell ref="A197:G197"/>
    <mergeCell ref="C202:G202"/>
    <mergeCell ref="C205:F205"/>
    <mergeCell ref="C215:E215"/>
    <mergeCell ref="C223:E223"/>
    <mergeCell ref="A226:G226"/>
    <mergeCell ref="C227:G227"/>
    <mergeCell ref="C230:G230"/>
    <mergeCell ref="C234:F234"/>
    <mergeCell ref="C238:F238"/>
    <mergeCell ref="C252:E252"/>
    <mergeCell ref="C255:E255"/>
    <mergeCell ref="A259:G259"/>
    <mergeCell ref="C277:E277"/>
    <mergeCell ref="A280:G280"/>
    <mergeCell ref="A286:G286"/>
    <mergeCell ref="A295:G295"/>
    <mergeCell ref="C296:F296"/>
    <mergeCell ref="C309:E309"/>
    <mergeCell ref="A312:G312"/>
    <mergeCell ref="A321:G321"/>
    <mergeCell ref="A326:G326"/>
    <mergeCell ref="C327:G327"/>
    <mergeCell ref="C331:F331"/>
    <mergeCell ref="C344:E344"/>
    <mergeCell ref="A350:G350"/>
    <mergeCell ref="C351:F351"/>
    <mergeCell ref="C359:E359"/>
    <mergeCell ref="A362:G362"/>
    <mergeCell ref="C367:E367"/>
    <mergeCell ref="A370:G370"/>
    <mergeCell ref="C371:G371"/>
    <mergeCell ref="C374:G374"/>
    <mergeCell ref="C378:F378"/>
    <mergeCell ref="C382:F382"/>
    <mergeCell ref="C397:E397"/>
    <mergeCell ref="A402:G402"/>
    <mergeCell ref="C403:G403"/>
    <mergeCell ref="C406:G406"/>
    <mergeCell ref="C410:F410"/>
    <mergeCell ref="C413:F413"/>
    <mergeCell ref="C427:E427"/>
    <mergeCell ref="A440:G440"/>
    <mergeCell ref="A447:G447"/>
    <mergeCell ref="C448:G448"/>
    <mergeCell ref="C451:G451"/>
    <mergeCell ref="C462:E462"/>
    <mergeCell ref="A465:G465"/>
    <mergeCell ref="C466:G466"/>
    <mergeCell ref="C480:E480"/>
    <mergeCell ref="A486:G486"/>
    <mergeCell ref="C487:G487"/>
    <mergeCell ref="C494:G494"/>
    <mergeCell ref="C499:F499"/>
    <mergeCell ref="C506:F506"/>
    <mergeCell ref="C522:E522"/>
    <mergeCell ref="C529:E529"/>
    <mergeCell ref="C534:E534"/>
    <mergeCell ref="A542:G542"/>
    <mergeCell ref="C543:G543"/>
    <mergeCell ref="C553:E553"/>
    <mergeCell ref="A556:G556"/>
    <mergeCell ref="C557:F557"/>
    <mergeCell ref="A563:G563"/>
    <mergeCell ref="C564:G564"/>
    <mergeCell ref="A572:G572"/>
    <mergeCell ref="C573:F573"/>
    <mergeCell ref="A581:G581"/>
    <mergeCell ref="C582:G582"/>
    <mergeCell ref="C585:G585"/>
    <mergeCell ref="C589:F589"/>
    <mergeCell ref="C601:E601"/>
    <mergeCell ref="A612:G612"/>
    <mergeCell ref="C613:G613"/>
    <mergeCell ref="C616:G616"/>
    <mergeCell ref="C619:F619"/>
    <mergeCell ref="C623:F623"/>
    <mergeCell ref="C634:E634"/>
    <mergeCell ref="A643:G643"/>
    <mergeCell ref="C644:G644"/>
    <mergeCell ref="C647:G647"/>
    <mergeCell ref="C652:F652"/>
    <mergeCell ref="C659:F659"/>
    <mergeCell ref="C678:E678"/>
    <mergeCell ref="A682:G682"/>
    <mergeCell ref="C683:G683"/>
    <mergeCell ref="A697:G697"/>
    <mergeCell ref="C698:G698"/>
    <mergeCell ref="C703:G703"/>
    <mergeCell ref="C707:F707"/>
    <mergeCell ref="C711:F711"/>
    <mergeCell ref="C728:E728"/>
    <mergeCell ref="C735:E735"/>
    <mergeCell ref="C738:E738"/>
    <mergeCell ref="A741:G741"/>
    <mergeCell ref="A747:G747"/>
    <mergeCell ref="C748:G748"/>
    <mergeCell ref="C751:F751"/>
    <mergeCell ref="C754:F754"/>
    <mergeCell ref="C767:E767"/>
    <mergeCell ref="A770:G770"/>
    <mergeCell ref="C771:G771"/>
    <mergeCell ref="C774:G774"/>
    <mergeCell ref="C777:F777"/>
    <mergeCell ref="C780:F780"/>
    <mergeCell ref="C792:E792"/>
    <mergeCell ref="C797:E797"/>
    <mergeCell ref="A800:G800"/>
    <mergeCell ref="C812:E812"/>
    <mergeCell ref="A815:G815"/>
    <mergeCell ref="C816:F816"/>
    <mergeCell ref="C830:E830"/>
    <mergeCell ref="A833:G833"/>
    <mergeCell ref="C834:F834"/>
    <mergeCell ref="C847:E847"/>
    <mergeCell ref="A850:G850"/>
    <mergeCell ref="C854:E854"/>
    <mergeCell ref="A857:G857"/>
    <mergeCell ref="C858:G858"/>
    <mergeCell ref="C863:F863"/>
    <mergeCell ref="C866:F866"/>
    <mergeCell ref="C878:E878"/>
    <mergeCell ref="A886:G886"/>
    <mergeCell ref="C887:G887"/>
    <mergeCell ref="A890:G890"/>
    <mergeCell ref="C891:G891"/>
    <mergeCell ref="A894:G894"/>
    <mergeCell ref="C895:G895"/>
    <mergeCell ref="A898:G898"/>
    <mergeCell ref="C899:G899"/>
    <mergeCell ref="C908:E908"/>
    <mergeCell ref="C911:E911"/>
    <mergeCell ref="A915:G915"/>
    <mergeCell ref="C916:G916"/>
    <mergeCell ref="C922:E922"/>
    <mergeCell ref="A927:G927"/>
    <mergeCell ref="C928:G928"/>
    <mergeCell ref="A932:G932"/>
    <mergeCell ref="C933:G933"/>
    <mergeCell ref="A287:A288"/>
    <mergeCell ref="A296:A297"/>
    <mergeCell ref="A313:A314"/>
    <mergeCell ref="A322:A323"/>
    <mergeCell ref="A327:A328"/>
    <mergeCell ref="A363:A364"/>
    <mergeCell ref="A441:A442"/>
    <mergeCell ref="A543:A544"/>
    <mergeCell ref="A557:A558"/>
    <mergeCell ref="A564:A565"/>
    <mergeCell ref="A573:A574"/>
    <mergeCell ref="B12:B13"/>
    <mergeCell ref="B20:B21"/>
    <mergeCell ref="B46:B47"/>
    <mergeCell ref="B61:B62"/>
    <mergeCell ref="B74:B75"/>
    <mergeCell ref="B78:B79"/>
    <mergeCell ref="B92:B93"/>
    <mergeCell ref="B100:B101"/>
    <mergeCell ref="B127:B128"/>
    <mergeCell ref="B142:B143"/>
    <mergeCell ref="B145:B146"/>
    <mergeCell ref="B152:B153"/>
    <mergeCell ref="B169:B170"/>
    <mergeCell ref="B176:B177"/>
    <mergeCell ref="B179:B180"/>
    <mergeCell ref="B187:B188"/>
    <mergeCell ref="B193:B194"/>
    <mergeCell ref="B198:B199"/>
    <mergeCell ref="B208:B209"/>
    <mergeCell ref="B215:B216"/>
    <mergeCell ref="B218:B219"/>
    <mergeCell ref="B223:B224"/>
    <mergeCell ref="B238:B239"/>
    <mergeCell ref="B241:B242"/>
    <mergeCell ref="B248:B249"/>
    <mergeCell ref="B252:B253"/>
    <mergeCell ref="B260:B261"/>
    <mergeCell ref="B269:B270"/>
    <mergeCell ref="B281:B282"/>
    <mergeCell ref="B287:B288"/>
    <mergeCell ref="B292:B293"/>
    <mergeCell ref="B299:B300"/>
    <mergeCell ref="B304:B305"/>
    <mergeCell ref="B313:B314"/>
    <mergeCell ref="B318:B319"/>
    <mergeCell ref="B322:B323"/>
    <mergeCell ref="B335:B336"/>
    <mergeCell ref="B340:B341"/>
    <mergeCell ref="B354:B355"/>
    <mergeCell ref="B363:B364"/>
    <mergeCell ref="B386:B387"/>
    <mergeCell ref="B392:B393"/>
    <mergeCell ref="B418:B419"/>
    <mergeCell ref="B424:B425"/>
    <mergeCell ref="B435:B436"/>
    <mergeCell ref="B441:B442"/>
    <mergeCell ref="B444:B445"/>
    <mergeCell ref="B454:B455"/>
    <mergeCell ref="B459:B460"/>
    <mergeCell ref="B462:B463"/>
    <mergeCell ref="B469:B470"/>
    <mergeCell ref="B477:B478"/>
    <mergeCell ref="B512:B513"/>
    <mergeCell ref="B522:B523"/>
    <mergeCell ref="B525:B526"/>
    <mergeCell ref="B529:B530"/>
    <mergeCell ref="B546:B547"/>
    <mergeCell ref="B550:B551"/>
    <mergeCell ref="B560:B561"/>
    <mergeCell ref="B567:B568"/>
    <mergeCell ref="B576:B577"/>
    <mergeCell ref="B593:B594"/>
    <mergeCell ref="B601:B602"/>
    <mergeCell ref="B604:B605"/>
    <mergeCell ref="B626:B627"/>
    <mergeCell ref="B634:B635"/>
    <mergeCell ref="B637:B638"/>
    <mergeCell ref="B663:B664"/>
    <mergeCell ref="B671:B672"/>
    <mergeCell ref="B674:B675"/>
    <mergeCell ref="B688:B689"/>
    <mergeCell ref="B694:B695"/>
    <mergeCell ref="B716:B717"/>
    <mergeCell ref="B728:B729"/>
    <mergeCell ref="B731:B732"/>
    <mergeCell ref="B735:B736"/>
    <mergeCell ref="B742:B743"/>
    <mergeCell ref="B758:B759"/>
    <mergeCell ref="B764:B765"/>
    <mergeCell ref="B785:B786"/>
    <mergeCell ref="B792:B793"/>
    <mergeCell ref="B795:B796"/>
    <mergeCell ref="B801:B802"/>
    <mergeCell ref="B809:B810"/>
    <mergeCell ref="B819:B820"/>
    <mergeCell ref="B824:B825"/>
    <mergeCell ref="B837:B838"/>
    <mergeCell ref="B844:B845"/>
    <mergeCell ref="B851:B852"/>
    <mergeCell ref="B869:B870"/>
    <mergeCell ref="B878:B879"/>
    <mergeCell ref="B881:B882"/>
    <mergeCell ref="B902:B903"/>
    <mergeCell ref="B908:B909"/>
    <mergeCell ref="B919:B920"/>
    <mergeCell ref="C152:C153"/>
    <mergeCell ref="C674:C675"/>
    <mergeCell ref="I354:I355"/>
    <mergeCell ref="C593:E594"/>
    <mergeCell ref="C576:E577"/>
    <mergeCell ref="C567:E568"/>
    <mergeCell ref="C546:E547"/>
    <mergeCell ref="C512:E513"/>
    <mergeCell ref="C469:E470"/>
    <mergeCell ref="C454:E455"/>
    <mergeCell ref="F454:H455"/>
    <mergeCell ref="C435:D436"/>
    <mergeCell ref="C441:E442"/>
    <mergeCell ref="C418:E419"/>
    <mergeCell ref="C386:E387"/>
    <mergeCell ref="C363:E364"/>
    <mergeCell ref="C354:E355"/>
    <mergeCell ref="F354:H355"/>
    <mergeCell ref="C335:E336"/>
    <mergeCell ref="C322:E323"/>
    <mergeCell ref="C299:E300"/>
    <mergeCell ref="C313:E314"/>
    <mergeCell ref="C287:E288"/>
    <mergeCell ref="C281:E282"/>
    <mergeCell ref="C260:E261"/>
    <mergeCell ref="C241:E242"/>
    <mergeCell ref="C198:E199"/>
    <mergeCell ref="C208:E209"/>
    <mergeCell ref="C187:E188"/>
    <mergeCell ref="C169:E170"/>
    <mergeCell ref="C127:E128"/>
    <mergeCell ref="F127:H128"/>
    <mergeCell ref="C92:E93"/>
    <mergeCell ref="F92:H93"/>
    <mergeCell ref="C74:D75"/>
    <mergeCell ref="E74:G75"/>
    <mergeCell ref="C626:E627"/>
    <mergeCell ref="C869:E870"/>
    <mergeCell ref="C837:E838"/>
    <mergeCell ref="C819:E820"/>
    <mergeCell ref="C801:E802"/>
    <mergeCell ref="C785:D786"/>
    <mergeCell ref="E785:F786"/>
    <mergeCell ref="G785:I786"/>
    <mergeCell ref="C758:E759"/>
    <mergeCell ref="F758:H759"/>
    <mergeCell ref="C742:E743"/>
    <mergeCell ref="C716:E717"/>
    <mergeCell ref="F716:H717"/>
    <mergeCell ref="C688:E689"/>
    <mergeCell ref="C663:E664"/>
    <mergeCell ref="C902:E903"/>
  </mergeCells>
  <conditionalFormatting sqref="B435:B437">
    <cfRule type="duplicateValues" dxfId="1" priority="1"/>
  </conditionalFormatting>
  <printOptions horizontalCentered="1"/>
  <pageMargins left="0.393055555555556" right="0.354166666666667" top="0.590277777777778" bottom="0.590277777777778" header="0.393055555555556" footer="0.314583333333333"/>
  <pageSetup paperSize="9" orientation="portrait"/>
  <headerFooter>
    <oddFooter>&amp;C第 &amp;P 页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86"/>
  <sheetViews>
    <sheetView workbookViewId="0">
      <selection activeCell="A1" sqref="$A1:$XFD1048576"/>
    </sheetView>
  </sheetViews>
  <sheetFormatPr defaultColWidth="8.87037037037037" defaultRowHeight="14.4"/>
  <cols>
    <col min="1" max="1" width="5.39814814814815" style="100" customWidth="1"/>
    <col min="2" max="2" width="20.8703703703704" style="101" customWidth="1"/>
    <col min="3" max="3" width="11" style="100" customWidth="1"/>
    <col min="4" max="4" width="10.462962962963" style="100" customWidth="1"/>
    <col min="5" max="5" width="9.87037037037037" style="100" customWidth="1"/>
    <col min="6" max="7" width="8.73148148148148" style="100" customWidth="1"/>
    <col min="8" max="8" width="12.462962962963" style="102" customWidth="1"/>
    <col min="9" max="9" width="9.60185185185185" style="102" customWidth="1"/>
    <col min="10" max="16384" width="8.87037037037037" style="102"/>
  </cols>
  <sheetData>
    <row r="1" s="98" customFormat="1" ht="35.45" customHeight="1" spans="1:9">
      <c r="A1" s="103" t="s">
        <v>1789</v>
      </c>
      <c r="B1" s="104"/>
      <c r="C1" s="103"/>
      <c r="D1" s="103"/>
      <c r="E1" s="103"/>
      <c r="F1" s="103"/>
      <c r="G1" s="103"/>
      <c r="H1" s="105"/>
      <c r="I1" s="103"/>
    </row>
    <row r="2" s="98" customFormat="1" ht="15.6" spans="1:9">
      <c r="A2" s="106" t="s">
        <v>1790</v>
      </c>
      <c r="B2" s="107"/>
      <c r="C2" s="108"/>
      <c r="D2" s="106"/>
      <c r="E2" s="106"/>
      <c r="F2" s="106"/>
      <c r="G2" s="106"/>
      <c r="H2" s="109"/>
      <c r="I2" s="106"/>
    </row>
    <row r="3" s="98" customFormat="1" ht="31.2" spans="1:9">
      <c r="A3" s="110" t="s">
        <v>1791</v>
      </c>
      <c r="B3" s="110"/>
      <c r="C3" s="110"/>
      <c r="D3" s="110"/>
      <c r="E3" s="110"/>
      <c r="F3" s="110"/>
      <c r="G3" s="110"/>
      <c r="H3" s="111" t="s">
        <v>1792</v>
      </c>
      <c r="I3" s="112" t="s">
        <v>615</v>
      </c>
    </row>
    <row r="4" s="98" customFormat="1" ht="15.6" spans="1:9">
      <c r="A4" s="113" t="s">
        <v>5</v>
      </c>
      <c r="B4" s="114" t="s">
        <v>6</v>
      </c>
      <c r="C4" s="115" t="s">
        <v>7</v>
      </c>
      <c r="D4" s="115"/>
      <c r="E4" s="115"/>
      <c r="F4" s="110"/>
      <c r="G4" s="110"/>
      <c r="H4" s="110"/>
      <c r="I4" s="116"/>
    </row>
    <row r="5" s="98" customFormat="1" ht="15.6" spans="1:9">
      <c r="A5" s="117"/>
      <c r="B5" s="114"/>
      <c r="C5" s="115"/>
      <c r="D5" s="115"/>
      <c r="E5" s="115"/>
      <c r="F5" s="110"/>
      <c r="G5" s="110"/>
      <c r="H5" s="110"/>
      <c r="I5" s="116"/>
    </row>
    <row r="6" s="98" customFormat="1" ht="15.6" spans="1:9">
      <c r="A6" s="110"/>
      <c r="B6" s="118" t="s">
        <v>8</v>
      </c>
      <c r="C6" s="119" t="s">
        <v>9</v>
      </c>
      <c r="D6" s="119" t="s">
        <v>10</v>
      </c>
      <c r="E6" s="119" t="s">
        <v>11</v>
      </c>
      <c r="F6" s="110"/>
      <c r="G6" s="110"/>
      <c r="H6" s="110"/>
      <c r="I6" s="116"/>
    </row>
    <row r="7" s="98" customFormat="1" ht="15.6" spans="1:9">
      <c r="A7" s="110">
        <v>1</v>
      </c>
      <c r="B7" s="118" t="s">
        <v>38</v>
      </c>
      <c r="C7" s="120">
        <v>132</v>
      </c>
      <c r="D7" s="120"/>
      <c r="E7" s="120"/>
      <c r="F7" s="110"/>
      <c r="G7" s="110"/>
      <c r="H7" s="110"/>
      <c r="I7" s="116"/>
    </row>
    <row r="8" s="98" customFormat="1" ht="15.6" spans="1:9">
      <c r="A8" s="110">
        <v>2</v>
      </c>
      <c r="B8" s="118" t="s">
        <v>91</v>
      </c>
      <c r="C8" s="120">
        <v>168.3</v>
      </c>
      <c r="D8" s="120"/>
      <c r="E8" s="120"/>
      <c r="F8" s="110"/>
      <c r="G8" s="110"/>
      <c r="H8" s="110"/>
      <c r="I8" s="116"/>
    </row>
    <row r="9" s="98" customFormat="1" ht="15.6" spans="1:9">
      <c r="A9" s="110">
        <v>3</v>
      </c>
      <c r="B9" s="118" t="s">
        <v>80</v>
      </c>
      <c r="C9" s="120">
        <v>83.2</v>
      </c>
      <c r="D9" s="120"/>
      <c r="E9" s="120"/>
      <c r="F9" s="110"/>
      <c r="G9" s="110"/>
      <c r="H9" s="110"/>
      <c r="I9" s="116"/>
    </row>
    <row r="10" s="98" customFormat="1" ht="31.2" spans="1:9">
      <c r="A10" s="110" t="s">
        <v>1793</v>
      </c>
      <c r="B10" s="110"/>
      <c r="C10" s="110"/>
      <c r="D10" s="110"/>
      <c r="E10" s="110"/>
      <c r="F10" s="110"/>
      <c r="G10" s="110"/>
      <c r="H10" s="111" t="s">
        <v>1794</v>
      </c>
      <c r="I10" s="112" t="s">
        <v>615</v>
      </c>
    </row>
    <row r="11" s="98" customFormat="1" ht="15.6" spans="1:9">
      <c r="A11" s="113" t="s">
        <v>5</v>
      </c>
      <c r="B11" s="114" t="s">
        <v>6</v>
      </c>
      <c r="C11" s="115" t="s">
        <v>7</v>
      </c>
      <c r="D11" s="115"/>
      <c r="E11" s="115"/>
      <c r="F11" s="110"/>
      <c r="G11" s="110"/>
      <c r="H11" s="110"/>
      <c r="I11" s="116"/>
    </row>
    <row r="12" s="98" customFormat="1" ht="15.6" spans="1:9">
      <c r="A12" s="117"/>
      <c r="B12" s="114"/>
      <c r="C12" s="115"/>
      <c r="D12" s="115"/>
      <c r="E12" s="115"/>
      <c r="F12" s="110"/>
      <c r="G12" s="110"/>
      <c r="H12" s="110"/>
      <c r="I12" s="116"/>
    </row>
    <row r="13" s="98" customFormat="1" ht="15.6" spans="1:9">
      <c r="A13" s="110"/>
      <c r="B13" s="118" t="s">
        <v>8</v>
      </c>
      <c r="C13" s="119" t="s">
        <v>9</v>
      </c>
      <c r="D13" s="119" t="s">
        <v>10</v>
      </c>
      <c r="E13" s="119" t="s">
        <v>11</v>
      </c>
      <c r="F13" s="110"/>
      <c r="G13" s="110"/>
      <c r="H13" s="110"/>
      <c r="I13" s="116"/>
    </row>
    <row r="14" s="98" customFormat="1" ht="15.6" spans="1:9">
      <c r="A14" s="110">
        <v>1</v>
      </c>
      <c r="B14" s="118" t="s">
        <v>38</v>
      </c>
      <c r="C14" s="120" t="s">
        <v>1336</v>
      </c>
      <c r="D14" s="120" t="s">
        <v>787</v>
      </c>
      <c r="E14" s="120" t="s">
        <v>787</v>
      </c>
      <c r="F14" s="110"/>
      <c r="G14" s="110"/>
      <c r="H14" s="110"/>
      <c r="I14" s="116"/>
    </row>
    <row r="15" s="98" customFormat="1" ht="15.6" spans="1:9">
      <c r="A15" s="110">
        <v>2</v>
      </c>
      <c r="B15" s="118" t="s">
        <v>91</v>
      </c>
      <c r="C15" s="120" t="s">
        <v>1795</v>
      </c>
      <c r="D15" s="120" t="s">
        <v>787</v>
      </c>
      <c r="E15" s="120" t="s">
        <v>787</v>
      </c>
      <c r="F15" s="110"/>
      <c r="G15" s="110"/>
      <c r="H15" s="110"/>
      <c r="I15" s="116"/>
    </row>
    <row r="16" s="98" customFormat="1" ht="15.6" spans="1:9">
      <c r="A16" s="110">
        <v>3</v>
      </c>
      <c r="B16" s="118" t="s">
        <v>80</v>
      </c>
      <c r="C16" s="120" t="s">
        <v>1796</v>
      </c>
      <c r="D16" s="120" t="s">
        <v>787</v>
      </c>
      <c r="E16" s="120" t="s">
        <v>787</v>
      </c>
      <c r="F16" s="110"/>
      <c r="G16" s="110"/>
      <c r="H16" s="110"/>
      <c r="I16" s="116"/>
    </row>
    <row r="17" s="98" customFormat="1" ht="15.6" spans="1:9">
      <c r="A17" s="110"/>
      <c r="B17" s="121" t="s">
        <v>40</v>
      </c>
      <c r="C17" s="122" t="s">
        <v>46</v>
      </c>
      <c r="D17" s="110"/>
      <c r="E17" s="110"/>
      <c r="F17" s="110"/>
      <c r="G17" s="110"/>
      <c r="H17" s="110"/>
      <c r="I17" s="116"/>
    </row>
    <row r="18" s="98" customFormat="1" ht="15.6" spans="1:9">
      <c r="A18" s="110"/>
      <c r="B18" s="121"/>
      <c r="C18" s="122" t="s">
        <v>47</v>
      </c>
      <c r="D18" s="110"/>
      <c r="E18" s="110"/>
      <c r="F18" s="110"/>
      <c r="G18" s="110"/>
      <c r="H18" s="110"/>
      <c r="I18" s="116"/>
    </row>
    <row r="19" s="98" customFormat="1" ht="15.6" spans="1:9">
      <c r="A19" s="110">
        <v>4</v>
      </c>
      <c r="B19" s="123" t="s">
        <v>48</v>
      </c>
      <c r="C19" s="124" t="s">
        <v>1583</v>
      </c>
      <c r="D19" s="110"/>
      <c r="E19" s="110"/>
      <c r="F19" s="110"/>
      <c r="G19" s="110"/>
      <c r="H19" s="110"/>
      <c r="I19" s="116"/>
    </row>
    <row r="20" s="98" customFormat="1" ht="31.2" spans="1:9">
      <c r="A20" s="110" t="s">
        <v>1797</v>
      </c>
      <c r="B20" s="110"/>
      <c r="C20" s="110"/>
      <c r="D20" s="110"/>
      <c r="E20" s="110"/>
      <c r="F20" s="110"/>
      <c r="G20" s="110"/>
      <c r="H20" s="111" t="s">
        <v>1798</v>
      </c>
      <c r="I20" s="112" t="s">
        <v>615</v>
      </c>
    </row>
    <row r="21" s="98" customFormat="1" ht="15.6" spans="1:9">
      <c r="A21" s="113" t="s">
        <v>5</v>
      </c>
      <c r="B21" s="114" t="s">
        <v>6</v>
      </c>
      <c r="C21" s="115" t="s">
        <v>7</v>
      </c>
      <c r="D21" s="115"/>
      <c r="E21" s="115"/>
      <c r="F21" s="110"/>
      <c r="G21" s="110"/>
      <c r="H21" s="110"/>
      <c r="I21" s="116"/>
    </row>
    <row r="22" s="98" customFormat="1" ht="15.6" spans="1:9">
      <c r="A22" s="117"/>
      <c r="B22" s="114"/>
      <c r="C22" s="115"/>
      <c r="D22" s="115"/>
      <c r="E22" s="115"/>
      <c r="F22" s="110"/>
      <c r="G22" s="110"/>
      <c r="H22" s="110"/>
      <c r="I22" s="116"/>
    </row>
    <row r="23" s="98" customFormat="1" ht="15.6" spans="1:9">
      <c r="A23" s="110"/>
      <c r="B23" s="118" t="s">
        <v>8</v>
      </c>
      <c r="C23" s="119" t="s">
        <v>9</v>
      </c>
      <c r="D23" s="119" t="s">
        <v>10</v>
      </c>
      <c r="E23" s="119" t="s">
        <v>11</v>
      </c>
      <c r="F23" s="110"/>
      <c r="G23" s="110"/>
      <c r="H23" s="110"/>
      <c r="I23" s="116"/>
    </row>
    <row r="24" s="98" customFormat="1" ht="15.6" spans="1:9">
      <c r="A24" s="110">
        <v>1</v>
      </c>
      <c r="B24" s="118" t="s">
        <v>38</v>
      </c>
      <c r="C24" s="120" t="s">
        <v>1799</v>
      </c>
      <c r="D24" s="120" t="s">
        <v>787</v>
      </c>
      <c r="E24" s="120" t="s">
        <v>787</v>
      </c>
      <c r="F24" s="110"/>
      <c r="G24" s="110"/>
      <c r="H24" s="110"/>
      <c r="I24" s="116"/>
    </row>
    <row r="25" s="98" customFormat="1" ht="15.6" spans="1:9">
      <c r="A25" s="110">
        <v>2</v>
      </c>
      <c r="B25" s="118" t="s">
        <v>39</v>
      </c>
      <c r="C25" s="120" t="s">
        <v>1800</v>
      </c>
      <c r="D25" s="120" t="s">
        <v>787</v>
      </c>
      <c r="E25" s="120" t="s">
        <v>787</v>
      </c>
      <c r="F25" s="110"/>
      <c r="G25" s="110"/>
      <c r="H25" s="110"/>
      <c r="I25" s="116"/>
    </row>
    <row r="26" s="98" customFormat="1" ht="15.6" spans="1:9">
      <c r="A26" s="110">
        <v>3</v>
      </c>
      <c r="B26" s="118" t="s">
        <v>91</v>
      </c>
      <c r="C26" s="120" t="s">
        <v>1801</v>
      </c>
      <c r="D26" s="120" t="s">
        <v>787</v>
      </c>
      <c r="E26" s="120" t="s">
        <v>787</v>
      </c>
      <c r="F26" s="110"/>
      <c r="G26" s="110"/>
      <c r="H26" s="110"/>
      <c r="I26" s="116"/>
    </row>
    <row r="27" s="98" customFormat="1" ht="15.6" spans="1:9">
      <c r="A27" s="110">
        <v>4</v>
      </c>
      <c r="B27" s="118" t="s">
        <v>80</v>
      </c>
      <c r="C27" s="120">
        <v>71.1</v>
      </c>
      <c r="D27" s="120" t="s">
        <v>787</v>
      </c>
      <c r="E27" s="120" t="s">
        <v>787</v>
      </c>
      <c r="F27" s="110"/>
      <c r="G27" s="110"/>
      <c r="H27" s="110"/>
      <c r="I27" s="116"/>
    </row>
    <row r="28" s="98" customFormat="1" ht="31.2" spans="1:9">
      <c r="A28" s="110" t="s">
        <v>1802</v>
      </c>
      <c r="B28" s="110"/>
      <c r="C28" s="110"/>
      <c r="D28" s="110"/>
      <c r="E28" s="110"/>
      <c r="F28" s="110"/>
      <c r="G28" s="110"/>
      <c r="H28" s="111" t="s">
        <v>1803</v>
      </c>
      <c r="I28" s="112" t="s">
        <v>615</v>
      </c>
    </row>
    <row r="29" s="98" customFormat="1" ht="15.6" spans="1:9">
      <c r="A29" s="113" t="s">
        <v>5</v>
      </c>
      <c r="B29" s="114" t="s">
        <v>6</v>
      </c>
      <c r="C29" s="115" t="s">
        <v>37</v>
      </c>
      <c r="D29" s="115"/>
      <c r="E29" s="115"/>
      <c r="F29" s="115" t="s">
        <v>7</v>
      </c>
      <c r="G29" s="115"/>
      <c r="H29" s="115"/>
      <c r="I29" s="116"/>
    </row>
    <row r="30" s="98" customFormat="1" ht="15.6" spans="1:9">
      <c r="A30" s="117"/>
      <c r="B30" s="114"/>
      <c r="C30" s="115"/>
      <c r="D30" s="115"/>
      <c r="E30" s="115"/>
      <c r="F30" s="115"/>
      <c r="G30" s="115"/>
      <c r="H30" s="115"/>
      <c r="I30" s="116"/>
    </row>
    <row r="31" s="98" customFormat="1" ht="15.6" spans="1:9">
      <c r="A31" s="110"/>
      <c r="B31" s="118" t="s">
        <v>8</v>
      </c>
      <c r="C31" s="119" t="s">
        <v>9</v>
      </c>
      <c r="D31" s="119" t="s">
        <v>10</v>
      </c>
      <c r="E31" s="119" t="s">
        <v>11</v>
      </c>
      <c r="F31" s="119" t="s">
        <v>9</v>
      </c>
      <c r="G31" s="119" t="s">
        <v>10</v>
      </c>
      <c r="H31" s="119"/>
      <c r="I31" s="116"/>
    </row>
    <row r="32" s="98" customFormat="1" ht="15.6" spans="1:9">
      <c r="A32" s="110">
        <v>1</v>
      </c>
      <c r="B32" s="118" t="s">
        <v>38</v>
      </c>
      <c r="C32" s="119"/>
      <c r="D32" s="119"/>
      <c r="E32" s="119"/>
      <c r="F32" s="120">
        <v>332.6</v>
      </c>
      <c r="G32" s="119"/>
      <c r="H32" s="119"/>
    </row>
    <row r="33" s="98" customFormat="1" ht="15.6" spans="1:9">
      <c r="A33" s="110">
        <v>2</v>
      </c>
      <c r="B33" s="118" t="s">
        <v>91</v>
      </c>
      <c r="C33" s="119"/>
      <c r="D33" s="119"/>
      <c r="E33" s="119"/>
      <c r="F33" s="120">
        <v>534.5</v>
      </c>
      <c r="G33" s="119"/>
      <c r="H33" s="119"/>
      <c r="I33" s="116"/>
    </row>
    <row r="34" s="98" customFormat="1" ht="15.6" spans="1:9">
      <c r="A34" s="110">
        <v>3</v>
      </c>
      <c r="B34" s="118" t="s">
        <v>80</v>
      </c>
      <c r="C34" s="120"/>
      <c r="D34" s="120"/>
      <c r="E34" s="120"/>
      <c r="F34" s="120">
        <v>346.8</v>
      </c>
      <c r="G34" s="120"/>
      <c r="H34" s="120"/>
      <c r="I34" s="116"/>
    </row>
    <row r="35" s="98" customFormat="1" ht="15.6" spans="1:9">
      <c r="A35" s="110">
        <v>4</v>
      </c>
      <c r="B35" s="118" t="s">
        <v>349</v>
      </c>
      <c r="C35" s="120">
        <v>12.5</v>
      </c>
      <c r="D35" s="120">
        <v>175.4</v>
      </c>
      <c r="E35" s="120"/>
      <c r="F35" s="120"/>
      <c r="G35" s="120"/>
      <c r="H35" s="120"/>
      <c r="I35" s="116"/>
    </row>
    <row r="36" s="98" customFormat="1" ht="15.6" spans="1:9">
      <c r="A36" s="110"/>
      <c r="B36" s="121" t="s">
        <v>40</v>
      </c>
      <c r="C36" s="122" t="s">
        <v>41</v>
      </c>
      <c r="D36" s="122"/>
      <c r="E36" s="122"/>
      <c r="F36" s="110"/>
      <c r="G36" s="110"/>
      <c r="H36" s="110"/>
      <c r="I36" s="116"/>
    </row>
    <row r="37" s="98" customFormat="1" ht="15.6" spans="1:9">
      <c r="A37" s="110"/>
      <c r="B37" s="121"/>
      <c r="C37" s="122" t="s">
        <v>42</v>
      </c>
      <c r="D37" s="122" t="s">
        <v>43</v>
      </c>
      <c r="E37" s="122" t="s">
        <v>44</v>
      </c>
      <c r="F37" s="110"/>
      <c r="G37" s="110"/>
      <c r="H37" s="110"/>
      <c r="I37" s="116"/>
    </row>
    <row r="38" s="98" customFormat="1" ht="15.6" spans="1:9">
      <c r="A38" s="110">
        <v>5</v>
      </c>
      <c r="B38" s="125" t="s">
        <v>190</v>
      </c>
      <c r="C38" s="124">
        <v>0</v>
      </c>
      <c r="D38" s="124">
        <v>0</v>
      </c>
      <c r="E38" s="124">
        <v>33.2</v>
      </c>
      <c r="F38" s="110"/>
      <c r="G38" s="110"/>
      <c r="H38" s="110"/>
      <c r="I38" s="116"/>
    </row>
    <row r="39" s="98" customFormat="1" ht="15.6" spans="1:9">
      <c r="A39" s="110">
        <v>6</v>
      </c>
      <c r="B39" s="125" t="s">
        <v>888</v>
      </c>
      <c r="C39" s="124">
        <v>0</v>
      </c>
      <c r="D39" s="124">
        <v>0</v>
      </c>
      <c r="E39" s="124">
        <v>10.4</v>
      </c>
      <c r="F39" s="110"/>
      <c r="G39" s="110"/>
      <c r="H39" s="110"/>
      <c r="I39" s="116"/>
    </row>
    <row r="40" s="98" customFormat="1" ht="15.6" spans="1:9">
      <c r="A40" s="110"/>
      <c r="B40" s="121" t="s">
        <v>40</v>
      </c>
      <c r="C40" s="122" t="s">
        <v>46</v>
      </c>
      <c r="D40" s="110"/>
      <c r="E40" s="110"/>
      <c r="F40" s="110"/>
      <c r="G40" s="110"/>
      <c r="H40" s="110"/>
      <c r="I40" s="116"/>
    </row>
    <row r="41" s="98" customFormat="1" ht="15.6" spans="1:9">
      <c r="A41" s="110"/>
      <c r="B41" s="121"/>
      <c r="C41" s="122" t="s">
        <v>47</v>
      </c>
      <c r="D41" s="110"/>
      <c r="E41" s="110"/>
      <c r="F41" s="110"/>
      <c r="G41" s="110"/>
      <c r="H41" s="110"/>
      <c r="I41" s="116"/>
    </row>
    <row r="42" s="98" customFormat="1" ht="15.6" spans="1:9">
      <c r="A42" s="110">
        <v>7</v>
      </c>
      <c r="B42" s="123" t="s">
        <v>112</v>
      </c>
      <c r="C42" s="124">
        <v>133.9</v>
      </c>
      <c r="D42" s="110"/>
      <c r="E42" s="110"/>
      <c r="F42" s="110"/>
      <c r="G42" s="110"/>
      <c r="H42" s="110"/>
      <c r="I42" s="116"/>
    </row>
    <row r="43" s="98" customFormat="1" ht="15.6" spans="1:9">
      <c r="A43" s="110">
        <v>8</v>
      </c>
      <c r="B43" s="123" t="s">
        <v>779</v>
      </c>
      <c r="C43" s="124">
        <v>10.1</v>
      </c>
      <c r="D43" s="110"/>
      <c r="E43" s="110"/>
      <c r="F43" s="110"/>
      <c r="G43" s="110"/>
      <c r="H43" s="110"/>
      <c r="I43" s="116"/>
    </row>
    <row r="44" s="98" customFormat="1" ht="15.6" spans="1:9">
      <c r="A44" s="110"/>
      <c r="B44" s="126" t="s">
        <v>6</v>
      </c>
      <c r="C44" s="122" t="s">
        <v>49</v>
      </c>
      <c r="D44" s="122"/>
      <c r="E44" s="122"/>
      <c r="F44" s="110"/>
      <c r="G44" s="110"/>
      <c r="H44" s="110"/>
      <c r="I44" s="116"/>
    </row>
    <row r="45" s="98" customFormat="1" ht="15.6" spans="1:9">
      <c r="A45" s="110"/>
      <c r="B45" s="125" t="s">
        <v>50</v>
      </c>
      <c r="C45" s="122">
        <v>100</v>
      </c>
      <c r="D45" s="122">
        <v>200</v>
      </c>
      <c r="E45" s="122" t="s">
        <v>51</v>
      </c>
      <c r="F45" s="110"/>
      <c r="G45" s="110"/>
      <c r="H45" s="110"/>
      <c r="I45" s="116"/>
    </row>
    <row r="46" s="98" customFormat="1" ht="15.6" spans="1:9">
      <c r="A46" s="110">
        <v>9</v>
      </c>
      <c r="B46" s="127" t="s">
        <v>52</v>
      </c>
      <c r="C46" s="128">
        <v>9</v>
      </c>
      <c r="D46" s="128">
        <v>21</v>
      </c>
      <c r="E46" s="128"/>
      <c r="F46" s="110"/>
      <c r="G46" s="110"/>
      <c r="H46" s="110"/>
      <c r="I46" s="116"/>
    </row>
    <row r="47" s="98" customFormat="1" ht="15.6" spans="1:9">
      <c r="A47" s="110">
        <v>10</v>
      </c>
      <c r="B47" s="127" t="s">
        <v>55</v>
      </c>
      <c r="C47" s="128">
        <v>1</v>
      </c>
      <c r="D47" s="128">
        <v>24</v>
      </c>
      <c r="E47" s="128"/>
      <c r="F47" s="110"/>
      <c r="G47" s="110"/>
      <c r="H47" s="110"/>
      <c r="I47" s="116"/>
    </row>
    <row r="48" s="98" customFormat="1" ht="31.2" spans="1:9">
      <c r="A48" s="110" t="s">
        <v>1804</v>
      </c>
      <c r="B48" s="110"/>
      <c r="C48" s="110"/>
      <c r="D48" s="110"/>
      <c r="E48" s="110"/>
      <c r="F48" s="110"/>
      <c r="G48" s="110"/>
      <c r="H48" s="111" t="s">
        <v>1805</v>
      </c>
      <c r="I48" s="112" t="s">
        <v>615</v>
      </c>
    </row>
    <row r="49" s="98" customFormat="1" ht="15.6" spans="1:9">
      <c r="A49" s="113" t="s">
        <v>5</v>
      </c>
      <c r="B49" s="114" t="s">
        <v>6</v>
      </c>
      <c r="C49" s="115" t="s">
        <v>7</v>
      </c>
      <c r="D49" s="115"/>
      <c r="E49" s="115"/>
      <c r="F49" s="110"/>
      <c r="G49" s="110"/>
      <c r="H49" s="110"/>
      <c r="I49" s="116"/>
    </row>
    <row r="50" s="98" customFormat="1" ht="15.6" spans="1:9">
      <c r="A50" s="117"/>
      <c r="B50" s="114"/>
      <c r="C50" s="115"/>
      <c r="D50" s="115"/>
      <c r="E50" s="115"/>
      <c r="F50" s="110"/>
      <c r="G50" s="110"/>
      <c r="H50" s="110"/>
      <c r="I50" s="116"/>
    </row>
    <row r="51" s="98" customFormat="1" ht="15.6" spans="1:9">
      <c r="A51" s="110"/>
      <c r="B51" s="118" t="s">
        <v>8</v>
      </c>
      <c r="C51" s="119" t="s">
        <v>9</v>
      </c>
      <c r="D51" s="119" t="s">
        <v>10</v>
      </c>
      <c r="E51" s="119" t="s">
        <v>11</v>
      </c>
      <c r="F51" s="110"/>
      <c r="G51" s="110"/>
      <c r="H51" s="110"/>
      <c r="I51" s="116"/>
    </row>
    <row r="52" s="98" customFormat="1" ht="15.6" spans="1:9">
      <c r="A52" s="110">
        <v>1</v>
      </c>
      <c r="B52" s="118" t="s">
        <v>38</v>
      </c>
      <c r="C52" s="120">
        <v>460.9</v>
      </c>
      <c r="D52" s="119"/>
      <c r="E52" s="119"/>
      <c r="F52" s="110"/>
      <c r="G52" s="110"/>
      <c r="H52" s="110"/>
      <c r="I52" s="116"/>
    </row>
    <row r="53" s="98" customFormat="1" ht="15.6" spans="1:9">
      <c r="A53" s="110">
        <v>2</v>
      </c>
      <c r="B53" s="118" t="s">
        <v>39</v>
      </c>
      <c r="C53" s="120">
        <v>170.7</v>
      </c>
      <c r="D53" s="120"/>
      <c r="E53" s="120"/>
      <c r="F53" s="110"/>
      <c r="G53" s="110"/>
      <c r="H53" s="110"/>
      <c r="I53" s="116"/>
    </row>
    <row r="54" s="98" customFormat="1" ht="15.6" spans="1:9">
      <c r="A54" s="110">
        <v>3</v>
      </c>
      <c r="B54" s="118" t="s">
        <v>91</v>
      </c>
      <c r="C54" s="120">
        <v>83.3</v>
      </c>
      <c r="D54" s="120"/>
      <c r="E54" s="120"/>
      <c r="F54" s="110"/>
      <c r="G54" s="110"/>
      <c r="H54" s="110"/>
      <c r="I54" s="116"/>
    </row>
    <row r="55" s="98" customFormat="1" ht="15.6" spans="1:9">
      <c r="A55" s="110">
        <v>4</v>
      </c>
      <c r="B55" s="118" t="s">
        <v>80</v>
      </c>
      <c r="C55" s="120">
        <v>312.6</v>
      </c>
      <c r="D55" s="120"/>
      <c r="E55" s="120"/>
      <c r="F55" s="110"/>
      <c r="G55" s="110"/>
      <c r="H55" s="110"/>
      <c r="I55" s="116"/>
    </row>
    <row r="56" s="98" customFormat="1" ht="15.6" spans="1:9">
      <c r="A56" s="110"/>
      <c r="B56" s="121" t="s">
        <v>40</v>
      </c>
      <c r="C56" s="122" t="s">
        <v>46</v>
      </c>
      <c r="D56" s="110"/>
      <c r="E56" s="110"/>
      <c r="F56" s="110"/>
      <c r="G56" s="110"/>
      <c r="H56" s="110"/>
      <c r="I56" s="116"/>
    </row>
    <row r="57" s="98" customFormat="1" ht="15.6" spans="1:9">
      <c r="A57" s="110"/>
      <c r="B57" s="121"/>
      <c r="C57" s="122" t="s">
        <v>47</v>
      </c>
      <c r="D57" s="110"/>
      <c r="E57" s="110"/>
      <c r="F57" s="110"/>
      <c r="G57" s="110"/>
      <c r="H57" s="110"/>
      <c r="I57" s="116"/>
    </row>
    <row r="58" s="98" customFormat="1" ht="15.6" spans="1:9">
      <c r="A58" s="110">
        <v>5</v>
      </c>
      <c r="B58" s="123" t="s">
        <v>48</v>
      </c>
      <c r="C58" s="124">
        <v>8.2</v>
      </c>
      <c r="D58" s="110"/>
      <c r="E58" s="110"/>
      <c r="F58" s="110"/>
      <c r="G58" s="110"/>
      <c r="H58" s="110"/>
      <c r="I58" s="116"/>
    </row>
    <row r="59" s="98" customFormat="1" ht="31.2" spans="1:9">
      <c r="A59" s="110" t="s">
        <v>1806</v>
      </c>
      <c r="B59" s="110"/>
      <c r="C59" s="110"/>
      <c r="D59" s="110"/>
      <c r="E59" s="110"/>
      <c r="F59" s="110"/>
      <c r="G59" s="110"/>
      <c r="H59" s="111" t="s">
        <v>1807</v>
      </c>
      <c r="I59" s="112" t="s">
        <v>615</v>
      </c>
    </row>
    <row r="60" s="98" customFormat="1" ht="31.2" spans="1:9">
      <c r="A60" s="129" t="s">
        <v>5</v>
      </c>
      <c r="B60" s="126" t="s">
        <v>6</v>
      </c>
      <c r="C60" s="122" t="s">
        <v>15</v>
      </c>
      <c r="D60" s="122"/>
      <c r="E60" s="122"/>
      <c r="F60" s="122"/>
      <c r="G60" s="122"/>
      <c r="H60" s="110"/>
      <c r="I60" s="116"/>
    </row>
    <row r="61" s="98" customFormat="1" ht="15.6" spans="1:9">
      <c r="A61" s="110"/>
      <c r="B61" s="125" t="s">
        <v>16</v>
      </c>
      <c r="C61" s="122" t="s">
        <v>17</v>
      </c>
      <c r="D61" s="122" t="s">
        <v>18</v>
      </c>
      <c r="E61" s="122" t="s">
        <v>19</v>
      </c>
      <c r="F61" s="122" t="s">
        <v>20</v>
      </c>
      <c r="G61" s="122" t="s">
        <v>21</v>
      </c>
      <c r="H61" s="110"/>
      <c r="I61" s="116"/>
    </row>
    <row r="62" s="98" customFormat="1" ht="15.6" spans="1:9">
      <c r="A62" s="110">
        <v>1</v>
      </c>
      <c r="B62" s="125" t="s">
        <v>89</v>
      </c>
      <c r="C62" s="128" t="s">
        <v>787</v>
      </c>
      <c r="D62" s="128" t="s">
        <v>787</v>
      </c>
      <c r="E62" s="128" t="s">
        <v>682</v>
      </c>
      <c r="F62" s="128" t="s">
        <v>787</v>
      </c>
      <c r="G62" s="128" t="s">
        <v>787</v>
      </c>
      <c r="H62" s="110"/>
      <c r="I62" s="116"/>
    </row>
    <row r="63" s="98" customFormat="1" ht="15.6" spans="1:9">
      <c r="A63" s="110">
        <v>2</v>
      </c>
      <c r="B63" s="125" t="s">
        <v>60</v>
      </c>
      <c r="C63" s="128" t="s">
        <v>787</v>
      </c>
      <c r="D63" s="128" t="s">
        <v>717</v>
      </c>
      <c r="E63" s="128" t="s">
        <v>787</v>
      </c>
      <c r="F63" s="128" t="s">
        <v>787</v>
      </c>
      <c r="G63" s="128" t="s">
        <v>787</v>
      </c>
      <c r="H63" s="110"/>
      <c r="I63" s="116"/>
    </row>
    <row r="64" s="98" customFormat="1" ht="15.6" spans="1:9">
      <c r="A64" s="110"/>
      <c r="B64" s="126" t="s">
        <v>6</v>
      </c>
      <c r="C64" s="122" t="s">
        <v>24</v>
      </c>
      <c r="D64" s="122"/>
      <c r="E64" s="122"/>
      <c r="F64" s="122"/>
      <c r="G64" s="122"/>
      <c r="H64" s="110"/>
      <c r="I64" s="116"/>
    </row>
    <row r="65" s="98" customFormat="1" ht="15.6" spans="1:9">
      <c r="A65" s="110"/>
      <c r="B65" s="125" t="s">
        <v>16</v>
      </c>
      <c r="C65" s="122" t="s">
        <v>17</v>
      </c>
      <c r="D65" s="122" t="s">
        <v>18</v>
      </c>
      <c r="E65" s="122" t="s">
        <v>19</v>
      </c>
      <c r="F65" s="122" t="s">
        <v>20</v>
      </c>
      <c r="G65" s="122" t="s">
        <v>21</v>
      </c>
      <c r="H65" s="110"/>
      <c r="I65" s="116"/>
    </row>
    <row r="66" s="98" customFormat="1" ht="15.6" spans="1:9">
      <c r="A66" s="110">
        <v>3</v>
      </c>
      <c r="B66" s="127" t="s">
        <v>1201</v>
      </c>
      <c r="C66" s="128" t="s">
        <v>787</v>
      </c>
      <c r="D66" s="128" t="s">
        <v>787</v>
      </c>
      <c r="E66" s="128" t="s">
        <v>787</v>
      </c>
      <c r="F66" s="128" t="s">
        <v>680</v>
      </c>
      <c r="G66" s="128" t="s">
        <v>787</v>
      </c>
      <c r="H66" s="110"/>
      <c r="I66" s="116"/>
    </row>
    <row r="67" s="98" customFormat="1" ht="15.6" spans="1:9">
      <c r="A67" s="110">
        <v>4</v>
      </c>
      <c r="B67" s="127" t="s">
        <v>25</v>
      </c>
      <c r="C67" s="128" t="s">
        <v>787</v>
      </c>
      <c r="D67" s="128" t="s">
        <v>787</v>
      </c>
      <c r="E67" s="128" t="s">
        <v>678</v>
      </c>
      <c r="F67" s="128" t="s">
        <v>678</v>
      </c>
      <c r="G67" s="128" t="s">
        <v>680</v>
      </c>
      <c r="H67" s="110"/>
      <c r="I67" s="116"/>
    </row>
    <row r="68" s="98" customFormat="1" ht="15.6" spans="1:9">
      <c r="A68" s="110">
        <v>5</v>
      </c>
      <c r="B68" s="127" t="s">
        <v>28</v>
      </c>
      <c r="C68" s="128" t="s">
        <v>787</v>
      </c>
      <c r="D68" s="128" t="s">
        <v>787</v>
      </c>
      <c r="E68" s="128" t="s">
        <v>787</v>
      </c>
      <c r="F68" s="128" t="s">
        <v>680</v>
      </c>
      <c r="G68" s="128" t="s">
        <v>787</v>
      </c>
      <c r="H68" s="110"/>
      <c r="I68" s="116"/>
    </row>
    <row r="69" s="98" customFormat="1" ht="15.6" spans="1:9">
      <c r="A69" s="110"/>
      <c r="B69" s="127"/>
      <c r="C69" s="128"/>
      <c r="D69" s="128"/>
      <c r="E69" s="128"/>
      <c r="F69" s="128"/>
      <c r="G69" s="128"/>
      <c r="H69" s="110"/>
      <c r="I69" s="116"/>
    </row>
    <row r="70" s="98" customFormat="1" ht="15.6" spans="1:9">
      <c r="A70" s="110"/>
      <c r="B70" s="126" t="s">
        <v>6</v>
      </c>
      <c r="C70" s="122" t="s">
        <v>30</v>
      </c>
      <c r="D70" s="122"/>
      <c r="E70" s="122"/>
      <c r="F70" s="122"/>
      <c r="G70" s="110"/>
      <c r="H70" s="110"/>
      <c r="I70" s="116"/>
    </row>
    <row r="71" s="98" customFormat="1" ht="15.6" spans="1:9">
      <c r="A71" s="110"/>
      <c r="B71" s="125" t="s">
        <v>8</v>
      </c>
      <c r="C71" s="122">
        <v>100</v>
      </c>
      <c r="D71" s="122">
        <v>200</v>
      </c>
      <c r="E71" s="122">
        <v>300</v>
      </c>
      <c r="F71" s="122" t="s">
        <v>31</v>
      </c>
      <c r="G71" s="110"/>
      <c r="H71" s="110"/>
      <c r="I71" s="116"/>
    </row>
    <row r="72" s="98" customFormat="1" ht="15.6" spans="1:9">
      <c r="A72" s="110">
        <v>6</v>
      </c>
      <c r="B72" s="127" t="s">
        <v>63</v>
      </c>
      <c r="C72" s="128" t="s">
        <v>787</v>
      </c>
      <c r="D72" s="128" t="s">
        <v>680</v>
      </c>
      <c r="E72" s="128" t="s">
        <v>787</v>
      </c>
      <c r="F72" s="128" t="s">
        <v>787</v>
      </c>
      <c r="G72" s="110"/>
      <c r="H72" s="110"/>
      <c r="I72" s="116"/>
    </row>
    <row r="73" s="98" customFormat="1" ht="15.6" spans="1:9">
      <c r="A73" s="110">
        <v>7</v>
      </c>
      <c r="B73" s="127" t="s">
        <v>32</v>
      </c>
      <c r="C73" s="128" t="s">
        <v>787</v>
      </c>
      <c r="D73" s="128" t="s">
        <v>787</v>
      </c>
      <c r="E73" s="128" t="s">
        <v>680</v>
      </c>
      <c r="F73" s="128" t="s">
        <v>683</v>
      </c>
      <c r="G73" s="110"/>
      <c r="H73" s="110"/>
      <c r="I73" s="116"/>
    </row>
    <row r="74" s="98" customFormat="1" ht="15.6" spans="1:9">
      <c r="A74" s="110">
        <v>8</v>
      </c>
      <c r="B74" s="127" t="s">
        <v>968</v>
      </c>
      <c r="C74" s="128" t="s">
        <v>1430</v>
      </c>
      <c r="D74" s="128" t="s">
        <v>758</v>
      </c>
      <c r="E74" s="128" t="s">
        <v>787</v>
      </c>
      <c r="F74" s="128" t="s">
        <v>787</v>
      </c>
      <c r="G74" s="110"/>
      <c r="H74" s="110"/>
      <c r="I74" s="116"/>
    </row>
    <row r="75" s="98" customFormat="1" ht="15.6" spans="1:9">
      <c r="A75" s="110">
        <v>9</v>
      </c>
      <c r="B75" s="127" t="s">
        <v>486</v>
      </c>
      <c r="C75" s="128" t="s">
        <v>787</v>
      </c>
      <c r="D75" s="128" t="s">
        <v>682</v>
      </c>
      <c r="E75" s="128" t="s">
        <v>787</v>
      </c>
      <c r="F75" s="128" t="s">
        <v>787</v>
      </c>
      <c r="G75" s="110"/>
      <c r="H75" s="110"/>
      <c r="I75" s="116"/>
    </row>
    <row r="76" s="98" customFormat="1" ht="15.6" spans="1:9">
      <c r="A76" s="110"/>
      <c r="B76" s="126" t="s">
        <v>6</v>
      </c>
      <c r="C76" s="122" t="s">
        <v>35</v>
      </c>
      <c r="D76" s="122"/>
      <c r="E76" s="122"/>
      <c r="F76" s="122"/>
      <c r="G76" s="110"/>
      <c r="H76" s="110"/>
      <c r="I76" s="116"/>
    </row>
    <row r="77" s="98" customFormat="1" ht="15.6" spans="1:9">
      <c r="A77" s="110"/>
      <c r="B77" s="125" t="s">
        <v>8</v>
      </c>
      <c r="C77" s="122">
        <v>100</v>
      </c>
      <c r="D77" s="122">
        <v>200</v>
      </c>
      <c r="E77" s="122">
        <v>300</v>
      </c>
      <c r="F77" s="122" t="s">
        <v>31</v>
      </c>
      <c r="G77" s="110"/>
      <c r="H77" s="110"/>
      <c r="I77" s="116"/>
    </row>
    <row r="78" s="98" customFormat="1" ht="15.6" spans="1:9">
      <c r="A78" s="110">
        <v>10</v>
      </c>
      <c r="B78" s="127" t="s">
        <v>69</v>
      </c>
      <c r="C78" s="128" t="s">
        <v>787</v>
      </c>
      <c r="D78" s="128" t="s">
        <v>787</v>
      </c>
      <c r="E78" s="128" t="s">
        <v>682</v>
      </c>
      <c r="F78" s="128" t="s">
        <v>787</v>
      </c>
      <c r="G78" s="110"/>
      <c r="H78" s="110"/>
      <c r="I78" s="116"/>
    </row>
    <row r="79" s="98" customFormat="1" ht="15.6" spans="1:9">
      <c r="A79" s="110"/>
      <c r="B79" s="121" t="s">
        <v>40</v>
      </c>
      <c r="C79" s="122" t="s">
        <v>46</v>
      </c>
      <c r="D79" s="110"/>
      <c r="E79" s="110"/>
      <c r="F79" s="110"/>
      <c r="G79" s="110"/>
      <c r="H79" s="110"/>
      <c r="I79" s="116"/>
    </row>
    <row r="80" s="98" customFormat="1" ht="15.6" spans="1:9">
      <c r="A80" s="110"/>
      <c r="B80" s="121"/>
      <c r="C80" s="122" t="s">
        <v>47</v>
      </c>
      <c r="D80" s="110"/>
      <c r="E80" s="110"/>
      <c r="F80" s="110"/>
      <c r="G80" s="110"/>
      <c r="H80" s="110"/>
      <c r="I80" s="116"/>
    </row>
    <row r="81" s="98" customFormat="1" ht="15.6" spans="1:9">
      <c r="A81" s="110">
        <v>11</v>
      </c>
      <c r="B81" s="123" t="s">
        <v>48</v>
      </c>
      <c r="C81" s="124">
        <f>410.9+194.6</f>
        <v>605.5</v>
      </c>
      <c r="D81" s="110"/>
      <c r="E81" s="110"/>
      <c r="F81" s="110"/>
      <c r="G81" s="110"/>
      <c r="H81" s="110"/>
      <c r="I81" s="116"/>
    </row>
    <row r="82" s="98" customFormat="1" ht="15.6" spans="1:9">
      <c r="A82" s="110"/>
      <c r="B82" s="126" t="s">
        <v>6</v>
      </c>
      <c r="C82" s="122" t="s">
        <v>49</v>
      </c>
      <c r="D82" s="122"/>
      <c r="E82" s="122"/>
      <c r="F82" s="110"/>
      <c r="G82" s="110"/>
      <c r="H82" s="110"/>
      <c r="I82" s="116"/>
    </row>
    <row r="83" s="98" customFormat="1" ht="15.6" spans="1:9">
      <c r="A83" s="110"/>
      <c r="B83" s="125" t="s">
        <v>50</v>
      </c>
      <c r="C83" s="122">
        <v>100</v>
      </c>
      <c r="D83" s="122">
        <v>200</v>
      </c>
      <c r="E83" s="122" t="s">
        <v>51</v>
      </c>
      <c r="F83" s="110"/>
      <c r="G83" s="110"/>
      <c r="H83" s="110"/>
      <c r="I83" s="116"/>
    </row>
    <row r="84" s="98" customFormat="1" ht="15.6" spans="1:9">
      <c r="A84" s="110">
        <v>12</v>
      </c>
      <c r="B84" s="127" t="s">
        <v>55</v>
      </c>
      <c r="C84" s="128" t="s">
        <v>787</v>
      </c>
      <c r="D84" s="128" t="s">
        <v>682</v>
      </c>
      <c r="E84" s="128" t="s">
        <v>679</v>
      </c>
      <c r="F84" s="110"/>
      <c r="G84" s="110"/>
      <c r="H84" s="110"/>
      <c r="I84" s="116"/>
    </row>
    <row r="85" s="98" customFormat="1" ht="31.2" spans="1:9">
      <c r="A85" s="110" t="s">
        <v>1808</v>
      </c>
      <c r="B85" s="110"/>
      <c r="C85" s="110"/>
      <c r="D85" s="110"/>
      <c r="E85" s="110"/>
      <c r="F85" s="110"/>
      <c r="G85" s="110"/>
      <c r="H85" s="111" t="s">
        <v>1809</v>
      </c>
      <c r="I85" s="112" t="s">
        <v>615</v>
      </c>
    </row>
    <row r="86" s="98" customFormat="1" ht="15.6" spans="1:9">
      <c r="A86" s="113" t="s">
        <v>5</v>
      </c>
      <c r="B86" s="114" t="s">
        <v>6</v>
      </c>
      <c r="C86" s="115" t="s">
        <v>7</v>
      </c>
      <c r="D86" s="115"/>
      <c r="E86" s="115"/>
      <c r="F86" s="110"/>
      <c r="G86" s="110"/>
      <c r="H86" s="110"/>
      <c r="I86" s="116"/>
    </row>
    <row r="87" s="98" customFormat="1" ht="15.6" spans="1:9">
      <c r="A87" s="117"/>
      <c r="B87" s="114"/>
      <c r="C87" s="115"/>
      <c r="D87" s="115"/>
      <c r="E87" s="115"/>
      <c r="F87" s="110"/>
      <c r="G87" s="110"/>
      <c r="H87" s="110"/>
      <c r="I87" s="116"/>
    </row>
    <row r="88" s="98" customFormat="1" ht="15.6" spans="1:9">
      <c r="A88" s="110"/>
      <c r="B88" s="118" t="s">
        <v>8</v>
      </c>
      <c r="C88" s="119" t="s">
        <v>9</v>
      </c>
      <c r="D88" s="119" t="s">
        <v>10</v>
      </c>
      <c r="E88" s="119" t="s">
        <v>11</v>
      </c>
      <c r="F88" s="110"/>
      <c r="G88" s="110"/>
      <c r="H88" s="110"/>
      <c r="I88" s="116"/>
    </row>
    <row r="89" s="98" customFormat="1" ht="15.6" spans="1:9">
      <c r="A89" s="110">
        <v>1</v>
      </c>
      <c r="B89" s="118" t="s">
        <v>38</v>
      </c>
      <c r="C89" s="120" t="s">
        <v>1810</v>
      </c>
      <c r="D89" s="120" t="s">
        <v>787</v>
      </c>
      <c r="E89" s="120" t="s">
        <v>787</v>
      </c>
      <c r="F89" s="110"/>
      <c r="G89" s="110"/>
      <c r="H89" s="110"/>
      <c r="I89" s="116"/>
    </row>
    <row r="90" s="98" customFormat="1" ht="15.6" spans="1:9">
      <c r="A90" s="110">
        <v>2</v>
      </c>
      <c r="B90" s="118" t="s">
        <v>39</v>
      </c>
      <c r="C90" s="120">
        <v>0</v>
      </c>
      <c r="D90" s="120" t="s">
        <v>787</v>
      </c>
      <c r="E90" s="120" t="s">
        <v>787</v>
      </c>
      <c r="F90" s="110"/>
      <c r="G90" s="110"/>
      <c r="H90" s="110"/>
      <c r="I90" s="116"/>
    </row>
    <row r="91" s="98" customFormat="1" ht="15.6" spans="1:9">
      <c r="A91" s="110">
        <v>3</v>
      </c>
      <c r="B91" s="118" t="s">
        <v>91</v>
      </c>
      <c r="C91" s="120">
        <v>0</v>
      </c>
      <c r="D91" s="120" t="s">
        <v>787</v>
      </c>
      <c r="E91" s="120" t="s">
        <v>787</v>
      </c>
      <c r="F91" s="110"/>
      <c r="G91" s="110"/>
      <c r="H91" s="110"/>
      <c r="I91" s="116"/>
    </row>
    <row r="92" s="98" customFormat="1" ht="15.6" spans="1:9">
      <c r="A92" s="110">
        <v>4</v>
      </c>
      <c r="B92" s="118" t="s">
        <v>80</v>
      </c>
      <c r="C92" s="120">
        <v>0</v>
      </c>
      <c r="D92" s="120" t="s">
        <v>787</v>
      </c>
      <c r="E92" s="120" t="s">
        <v>787</v>
      </c>
      <c r="F92" s="110"/>
      <c r="G92" s="110"/>
      <c r="H92" s="110"/>
      <c r="I92" s="116"/>
    </row>
    <row r="93" s="98" customFormat="1" ht="15.6" spans="1:9">
      <c r="A93" s="110"/>
      <c r="B93" s="121" t="s">
        <v>40</v>
      </c>
      <c r="C93" s="122" t="s">
        <v>41</v>
      </c>
      <c r="D93" s="122"/>
      <c r="E93" s="122"/>
      <c r="F93" s="110"/>
      <c r="G93" s="110"/>
      <c r="H93" s="110"/>
      <c r="I93" s="116"/>
    </row>
    <row r="94" s="98" customFormat="1" ht="15.6" spans="1:9">
      <c r="A94" s="110"/>
      <c r="B94" s="121"/>
      <c r="C94" s="122" t="s">
        <v>42</v>
      </c>
      <c r="D94" s="122" t="s">
        <v>43</v>
      </c>
      <c r="E94" s="122" t="s">
        <v>44</v>
      </c>
      <c r="F94" s="110"/>
      <c r="G94" s="110"/>
      <c r="H94" s="110"/>
      <c r="I94" s="116"/>
    </row>
    <row r="95" s="98" customFormat="1" ht="15.6" spans="1:9">
      <c r="A95" s="110">
        <v>5</v>
      </c>
      <c r="B95" s="125" t="s">
        <v>888</v>
      </c>
      <c r="C95" s="124" t="s">
        <v>787</v>
      </c>
      <c r="D95" s="124" t="s">
        <v>787</v>
      </c>
      <c r="E95" s="124">
        <v>0</v>
      </c>
      <c r="F95" s="110"/>
      <c r="G95" s="110"/>
      <c r="H95" s="110"/>
      <c r="I95" s="116"/>
    </row>
    <row r="96" s="98" customFormat="1" ht="15.6" spans="1:9">
      <c r="A96" s="110"/>
      <c r="B96" s="121" t="s">
        <v>40</v>
      </c>
      <c r="C96" s="122" t="s">
        <v>46</v>
      </c>
      <c r="D96" s="110"/>
      <c r="E96" s="110"/>
      <c r="F96" s="110"/>
      <c r="G96" s="110"/>
      <c r="H96" s="110"/>
      <c r="I96" s="116"/>
    </row>
    <row r="97" s="98" customFormat="1" ht="15.6" spans="1:9">
      <c r="A97" s="110"/>
      <c r="B97" s="121"/>
      <c r="C97" s="122" t="s">
        <v>47</v>
      </c>
      <c r="D97" s="110"/>
      <c r="E97" s="110"/>
      <c r="F97" s="110"/>
      <c r="G97" s="110"/>
      <c r="H97" s="110"/>
      <c r="I97" s="116"/>
    </row>
    <row r="98" s="98" customFormat="1" ht="15.6" spans="1:9">
      <c r="A98" s="110">
        <v>11</v>
      </c>
      <c r="B98" s="123" t="s">
        <v>48</v>
      </c>
      <c r="C98" s="124">
        <f>83-6.8</f>
        <v>76.2</v>
      </c>
      <c r="D98" s="110"/>
      <c r="E98" s="110"/>
      <c r="F98" s="110"/>
      <c r="G98" s="110"/>
      <c r="H98" s="110"/>
      <c r="I98" s="116"/>
    </row>
    <row r="99" s="98" customFormat="1" ht="31.2" spans="1:9">
      <c r="A99" s="110" t="s">
        <v>1811</v>
      </c>
      <c r="B99" s="110"/>
      <c r="C99" s="110"/>
      <c r="D99" s="110"/>
      <c r="E99" s="110"/>
      <c r="F99" s="110"/>
      <c r="G99" s="110"/>
      <c r="H99" s="111" t="s">
        <v>1812</v>
      </c>
      <c r="I99" s="112" t="s">
        <v>615</v>
      </c>
    </row>
    <row r="100" s="98" customFormat="1" ht="15.6" spans="1:9">
      <c r="A100" s="113" t="s">
        <v>5</v>
      </c>
      <c r="B100" s="114" t="s">
        <v>6</v>
      </c>
      <c r="C100" s="115" t="s">
        <v>7</v>
      </c>
      <c r="D100" s="115"/>
      <c r="E100" s="115"/>
      <c r="F100" s="110"/>
      <c r="G100" s="110"/>
      <c r="H100" s="110"/>
      <c r="I100" s="116"/>
    </row>
    <row r="101" s="98" customFormat="1" ht="15.6" spans="1:9">
      <c r="A101" s="117"/>
      <c r="B101" s="114"/>
      <c r="C101" s="115"/>
      <c r="D101" s="115"/>
      <c r="E101" s="115"/>
      <c r="F101" s="110"/>
      <c r="G101" s="110"/>
      <c r="H101" s="110"/>
      <c r="I101" s="116"/>
    </row>
    <row r="102" s="98" customFormat="1" ht="15.6" spans="1:9">
      <c r="A102" s="110"/>
      <c r="B102" s="118" t="s">
        <v>8</v>
      </c>
      <c r="C102" s="119" t="s">
        <v>9</v>
      </c>
      <c r="D102" s="119" t="s">
        <v>10</v>
      </c>
      <c r="E102" s="119" t="s">
        <v>11</v>
      </c>
      <c r="F102" s="110"/>
      <c r="G102" s="110"/>
      <c r="H102" s="110"/>
      <c r="I102" s="116"/>
    </row>
    <row r="103" s="98" customFormat="1" ht="15.6" spans="1:9">
      <c r="A103" s="110">
        <v>1</v>
      </c>
      <c r="B103" s="130" t="s">
        <v>38</v>
      </c>
      <c r="C103" s="131">
        <v>97.9</v>
      </c>
      <c r="D103" s="120"/>
      <c r="E103" s="120"/>
      <c r="F103" s="110"/>
      <c r="G103" s="110"/>
      <c r="H103" s="110"/>
      <c r="I103" s="116"/>
    </row>
    <row r="104" s="98" customFormat="1" ht="15.6" spans="1:9">
      <c r="A104" s="110">
        <v>2</v>
      </c>
      <c r="B104" s="130" t="s">
        <v>91</v>
      </c>
      <c r="C104" s="131">
        <v>14.8</v>
      </c>
      <c r="D104" s="120"/>
      <c r="E104" s="120"/>
      <c r="F104" s="110"/>
      <c r="G104" s="110"/>
      <c r="H104" s="110"/>
      <c r="I104" s="116"/>
    </row>
    <row r="105" s="98" customFormat="1" ht="15.6" spans="1:9">
      <c r="A105" s="110">
        <v>3</v>
      </c>
      <c r="B105" s="130" t="s">
        <v>80</v>
      </c>
      <c r="C105" s="131">
        <v>65.1</v>
      </c>
      <c r="D105" s="120"/>
      <c r="E105" s="120"/>
      <c r="F105" s="110"/>
      <c r="G105" s="110"/>
      <c r="H105" s="110"/>
      <c r="I105" s="116"/>
    </row>
    <row r="106" s="98" customFormat="1" ht="31.2" spans="1:9">
      <c r="A106" s="116" t="s">
        <v>1813</v>
      </c>
      <c r="B106" s="116"/>
      <c r="C106" s="116"/>
      <c r="D106" s="116"/>
      <c r="E106" s="116"/>
      <c r="F106" s="116"/>
      <c r="G106" s="116"/>
      <c r="H106" s="111" t="s">
        <v>1814</v>
      </c>
      <c r="I106" s="112" t="s">
        <v>615</v>
      </c>
    </row>
    <row r="107" s="98" customFormat="1" ht="15.6" spans="1:9">
      <c r="A107" s="113" t="s">
        <v>5</v>
      </c>
      <c r="B107" s="132" t="s">
        <v>6</v>
      </c>
      <c r="C107" s="115" t="s">
        <v>37</v>
      </c>
      <c r="D107" s="115"/>
      <c r="E107" s="115"/>
      <c r="F107" s="115" t="s">
        <v>7</v>
      </c>
      <c r="G107" s="115"/>
      <c r="H107" s="115"/>
      <c r="I107" s="116"/>
    </row>
    <row r="108" s="98" customFormat="1" ht="15.6" spans="1:9">
      <c r="A108" s="117"/>
      <c r="B108" s="132"/>
      <c r="C108" s="115"/>
      <c r="D108" s="115"/>
      <c r="E108" s="115"/>
      <c r="F108" s="115"/>
      <c r="G108" s="115"/>
      <c r="H108" s="115"/>
      <c r="I108" s="116"/>
    </row>
    <row r="109" s="98" customFormat="1" ht="15.6" spans="1:9">
      <c r="A109" s="116"/>
      <c r="B109" s="130" t="s">
        <v>8</v>
      </c>
      <c r="C109" s="133" t="s">
        <v>9</v>
      </c>
      <c r="D109" s="133" t="s">
        <v>10</v>
      </c>
      <c r="E109" s="133" t="s">
        <v>11</v>
      </c>
      <c r="F109" s="133" t="s">
        <v>9</v>
      </c>
      <c r="G109" s="133" t="s">
        <v>10</v>
      </c>
      <c r="H109" s="119"/>
      <c r="I109" s="116"/>
    </row>
    <row r="110" s="98" customFormat="1" ht="15.6" spans="1:9">
      <c r="A110" s="116">
        <v>1</v>
      </c>
      <c r="B110" s="130" t="s">
        <v>38</v>
      </c>
      <c r="C110" s="131" t="s">
        <v>787</v>
      </c>
      <c r="D110" s="131" t="s">
        <v>787</v>
      </c>
      <c r="E110" s="131" t="s">
        <v>787</v>
      </c>
      <c r="F110" s="131" t="s">
        <v>1815</v>
      </c>
      <c r="G110" s="131" t="s">
        <v>787</v>
      </c>
      <c r="H110" s="131"/>
      <c r="I110" s="116"/>
    </row>
    <row r="111" s="98" customFormat="1" ht="15.6" spans="1:9">
      <c r="A111" s="116">
        <v>2</v>
      </c>
      <c r="B111" s="130" t="s">
        <v>91</v>
      </c>
      <c r="C111" s="131" t="s">
        <v>787</v>
      </c>
      <c r="D111" s="131" t="s">
        <v>787</v>
      </c>
      <c r="E111" s="131" t="s">
        <v>787</v>
      </c>
      <c r="F111" s="131">
        <v>423.2</v>
      </c>
      <c r="G111" s="131" t="s">
        <v>787</v>
      </c>
      <c r="H111" s="131"/>
      <c r="I111" s="116"/>
    </row>
    <row r="112" s="98" customFormat="1" ht="15.6" spans="1:9">
      <c r="A112" s="116">
        <v>3</v>
      </c>
      <c r="B112" s="130" t="s">
        <v>80</v>
      </c>
      <c r="C112" s="131" t="s">
        <v>787</v>
      </c>
      <c r="D112" s="131" t="s">
        <v>787</v>
      </c>
      <c r="E112" s="131" t="s">
        <v>787</v>
      </c>
      <c r="F112" s="131" t="s">
        <v>1816</v>
      </c>
      <c r="G112" s="131" t="s">
        <v>787</v>
      </c>
      <c r="H112" s="131"/>
      <c r="I112" s="116"/>
    </row>
    <row r="113" s="98" customFormat="1" ht="15.6" spans="1:9">
      <c r="A113" s="116">
        <v>4</v>
      </c>
      <c r="B113" s="130" t="s">
        <v>349</v>
      </c>
      <c r="C113" s="131" t="s">
        <v>787</v>
      </c>
      <c r="D113" s="131" t="s">
        <v>1817</v>
      </c>
      <c r="E113" s="131" t="s">
        <v>787</v>
      </c>
      <c r="F113" s="131" t="s">
        <v>787</v>
      </c>
      <c r="G113" s="131" t="s">
        <v>787</v>
      </c>
      <c r="H113" s="131"/>
      <c r="I113" s="116"/>
    </row>
    <row r="114" s="98" customFormat="1" ht="15.6" spans="1:9">
      <c r="A114" s="116"/>
      <c r="B114" s="134" t="s">
        <v>40</v>
      </c>
      <c r="C114" s="135" t="s">
        <v>41</v>
      </c>
      <c r="D114" s="135"/>
      <c r="E114" s="135"/>
      <c r="F114" s="116"/>
      <c r="G114" s="116"/>
      <c r="H114" s="110"/>
      <c r="I114" s="116"/>
    </row>
    <row r="115" s="98" customFormat="1" ht="15.6" spans="1:9">
      <c r="A115" s="116"/>
      <c r="B115" s="134"/>
      <c r="C115" s="122" t="s">
        <v>42</v>
      </c>
      <c r="D115" s="122" t="s">
        <v>43</v>
      </c>
      <c r="E115" s="122" t="s">
        <v>44</v>
      </c>
      <c r="F115" s="116"/>
      <c r="G115" s="116"/>
      <c r="H115" s="110"/>
      <c r="I115" s="116"/>
    </row>
    <row r="116" s="98" customFormat="1" ht="15.6" spans="1:9">
      <c r="A116" s="116">
        <v>5</v>
      </c>
      <c r="B116" s="136" t="s">
        <v>888</v>
      </c>
      <c r="C116" s="137" t="s">
        <v>787</v>
      </c>
      <c r="D116" s="137" t="s">
        <v>787</v>
      </c>
      <c r="E116" s="137" t="s">
        <v>1818</v>
      </c>
      <c r="F116" s="116"/>
      <c r="G116" s="116"/>
      <c r="H116" s="110"/>
      <c r="I116" s="116"/>
    </row>
    <row r="117" s="98" customFormat="1" ht="15.6" spans="1:9">
      <c r="A117" s="116"/>
      <c r="B117" s="134" t="s">
        <v>40</v>
      </c>
      <c r="C117" s="135" t="s">
        <v>46</v>
      </c>
      <c r="D117" s="116"/>
      <c r="E117" s="116"/>
      <c r="F117" s="116"/>
      <c r="G117" s="116"/>
      <c r="H117" s="110"/>
      <c r="I117" s="116"/>
    </row>
    <row r="118" s="98" customFormat="1" ht="15.6" spans="1:9">
      <c r="A118" s="116"/>
      <c r="B118" s="134"/>
      <c r="C118" s="135" t="s">
        <v>47</v>
      </c>
      <c r="D118" s="116"/>
      <c r="E118" s="116"/>
      <c r="F118" s="116"/>
      <c r="G118" s="116"/>
      <c r="H118" s="110"/>
      <c r="I118" s="116"/>
    </row>
    <row r="119" s="98" customFormat="1" ht="15.6" spans="1:9">
      <c r="A119" s="116">
        <v>6</v>
      </c>
      <c r="B119" s="138" t="s">
        <v>112</v>
      </c>
      <c r="C119" s="137" t="s">
        <v>1819</v>
      </c>
      <c r="D119" s="116"/>
      <c r="E119" s="116"/>
      <c r="F119" s="116"/>
      <c r="G119" s="116"/>
      <c r="H119" s="110"/>
      <c r="I119" s="116"/>
    </row>
    <row r="120" s="98" customFormat="1" ht="15.6" spans="1:9">
      <c r="A120" s="116"/>
      <c r="B120" s="139" t="s">
        <v>6</v>
      </c>
      <c r="C120" s="135" t="s">
        <v>49</v>
      </c>
      <c r="D120" s="135"/>
      <c r="E120" s="135"/>
      <c r="F120" s="116"/>
      <c r="G120" s="116"/>
      <c r="H120" s="110"/>
      <c r="I120" s="116"/>
    </row>
    <row r="121" s="98" customFormat="1" ht="15.6" spans="1:9">
      <c r="A121" s="116"/>
      <c r="B121" s="136" t="s">
        <v>50</v>
      </c>
      <c r="C121" s="135">
        <v>100</v>
      </c>
      <c r="D121" s="135">
        <v>200</v>
      </c>
      <c r="E121" s="135" t="s">
        <v>51</v>
      </c>
      <c r="F121" s="116"/>
      <c r="G121" s="116"/>
      <c r="H121" s="110"/>
      <c r="I121" s="116"/>
    </row>
    <row r="122" s="98" customFormat="1" ht="15.6" spans="1:9">
      <c r="A122" s="116">
        <v>7</v>
      </c>
      <c r="B122" s="140" t="s">
        <v>1820</v>
      </c>
      <c r="C122" s="141" t="s">
        <v>787</v>
      </c>
      <c r="D122" s="141" t="s">
        <v>684</v>
      </c>
      <c r="E122" s="141" t="s">
        <v>787</v>
      </c>
      <c r="F122" s="116"/>
      <c r="G122" s="116"/>
      <c r="H122" s="110"/>
      <c r="I122" s="116"/>
    </row>
    <row r="123" s="98" customFormat="1" ht="15.6" spans="1:9">
      <c r="A123" s="116">
        <v>8</v>
      </c>
      <c r="B123" s="140" t="s">
        <v>52</v>
      </c>
      <c r="C123" s="141" t="s">
        <v>1096</v>
      </c>
      <c r="D123" s="141" t="s">
        <v>774</v>
      </c>
      <c r="E123" s="141" t="s">
        <v>787</v>
      </c>
      <c r="F123" s="116"/>
      <c r="G123" s="116"/>
      <c r="H123" s="110"/>
      <c r="I123" s="116"/>
    </row>
    <row r="124" s="98" customFormat="1" ht="15.6" spans="1:9">
      <c r="A124" s="116">
        <v>9</v>
      </c>
      <c r="B124" s="140" t="s">
        <v>55</v>
      </c>
      <c r="C124" s="141" t="s">
        <v>787</v>
      </c>
      <c r="D124" s="141" t="s">
        <v>1056</v>
      </c>
      <c r="E124" s="141" t="s">
        <v>787</v>
      </c>
      <c r="F124" s="116"/>
      <c r="G124" s="116"/>
      <c r="H124" s="110"/>
      <c r="I124" s="116"/>
    </row>
    <row r="125" s="98" customFormat="1" ht="31.2" spans="1:9">
      <c r="A125" s="110" t="s">
        <v>1821</v>
      </c>
      <c r="B125" s="110"/>
      <c r="C125" s="110"/>
      <c r="D125" s="110"/>
      <c r="E125" s="110"/>
      <c r="F125" s="110"/>
      <c r="G125" s="110"/>
      <c r="H125" s="111" t="s">
        <v>1822</v>
      </c>
      <c r="I125" s="112" t="s">
        <v>615</v>
      </c>
    </row>
    <row r="126" s="98" customFormat="1" ht="15.6" spans="1:9">
      <c r="A126" s="113" t="s">
        <v>5</v>
      </c>
      <c r="B126" s="132" t="s">
        <v>6</v>
      </c>
      <c r="C126" s="115" t="s">
        <v>7</v>
      </c>
      <c r="D126" s="115"/>
      <c r="E126" s="115"/>
      <c r="F126" s="116"/>
      <c r="G126" s="116"/>
      <c r="H126" s="110"/>
      <c r="I126" s="116"/>
    </row>
    <row r="127" s="98" customFormat="1" ht="15.6" spans="1:9">
      <c r="A127" s="117"/>
      <c r="B127" s="132"/>
      <c r="C127" s="115"/>
      <c r="D127" s="115"/>
      <c r="E127" s="115"/>
      <c r="F127" s="116"/>
      <c r="G127" s="116"/>
      <c r="H127" s="110"/>
      <c r="I127" s="116"/>
    </row>
    <row r="128" s="98" customFormat="1" ht="15.6" spans="1:9">
      <c r="A128" s="116"/>
      <c r="B128" s="130" t="s">
        <v>8</v>
      </c>
      <c r="C128" s="133" t="s">
        <v>9</v>
      </c>
      <c r="D128" s="133" t="s">
        <v>10</v>
      </c>
      <c r="E128" s="133" t="s">
        <v>11</v>
      </c>
      <c r="F128" s="116"/>
      <c r="G128" s="116"/>
      <c r="H128" s="110"/>
      <c r="I128" s="116"/>
    </row>
    <row r="129" s="98" customFormat="1" ht="15.6" spans="1:9">
      <c r="A129" s="116">
        <v>1</v>
      </c>
      <c r="B129" s="130" t="s">
        <v>38</v>
      </c>
      <c r="C129" s="131" t="s">
        <v>1455</v>
      </c>
      <c r="D129" s="131" t="s">
        <v>787</v>
      </c>
      <c r="E129" s="131" t="s">
        <v>787</v>
      </c>
      <c r="F129" s="116"/>
      <c r="G129" s="116"/>
      <c r="H129" s="110"/>
      <c r="I129" s="116"/>
    </row>
    <row r="130" s="98" customFormat="1" ht="15.6" spans="1:9">
      <c r="A130" s="116">
        <v>2</v>
      </c>
      <c r="B130" s="130" t="s">
        <v>80</v>
      </c>
      <c r="C130" s="131" t="s">
        <v>1823</v>
      </c>
      <c r="D130" s="131" t="s">
        <v>787</v>
      </c>
      <c r="E130" s="131" t="s">
        <v>787</v>
      </c>
      <c r="F130" s="116"/>
      <c r="G130" s="116"/>
      <c r="H130" s="110"/>
      <c r="I130" s="116"/>
    </row>
    <row r="131" s="98" customFormat="1" ht="31.2" spans="1:9">
      <c r="A131" s="110" t="s">
        <v>1824</v>
      </c>
      <c r="B131" s="110"/>
      <c r="C131" s="110"/>
      <c r="D131" s="110"/>
      <c r="E131" s="110"/>
      <c r="F131" s="110"/>
      <c r="G131" s="110"/>
      <c r="H131" s="111" t="s">
        <v>1825</v>
      </c>
      <c r="I131" s="112" t="s">
        <v>615</v>
      </c>
    </row>
    <row r="132" s="98" customFormat="1" ht="15.6" spans="1:9">
      <c r="A132" s="113" t="s">
        <v>5</v>
      </c>
      <c r="B132" s="132" t="s">
        <v>6</v>
      </c>
      <c r="C132" s="115" t="s">
        <v>7</v>
      </c>
      <c r="D132" s="115"/>
      <c r="E132" s="115"/>
      <c r="F132" s="116"/>
      <c r="G132" s="116"/>
      <c r="H132" s="110"/>
      <c r="I132" s="116"/>
    </row>
    <row r="133" s="98" customFormat="1" ht="15.6" spans="1:9">
      <c r="A133" s="117"/>
      <c r="B133" s="132"/>
      <c r="C133" s="115"/>
      <c r="D133" s="115"/>
      <c r="E133" s="115"/>
      <c r="F133" s="116"/>
      <c r="G133" s="116"/>
      <c r="H133" s="110"/>
      <c r="I133" s="116"/>
    </row>
    <row r="134" s="98" customFormat="1" ht="15.6" spans="1:9">
      <c r="A134" s="116"/>
      <c r="B134" s="130" t="s">
        <v>8</v>
      </c>
      <c r="C134" s="133" t="s">
        <v>9</v>
      </c>
      <c r="D134" s="133" t="s">
        <v>10</v>
      </c>
      <c r="E134" s="133" t="s">
        <v>11</v>
      </c>
      <c r="F134" s="116"/>
      <c r="G134" s="116"/>
      <c r="H134" s="110"/>
      <c r="I134" s="116"/>
    </row>
    <row r="135" s="98" customFormat="1" ht="15.6" spans="1:9">
      <c r="A135" s="116">
        <v>1</v>
      </c>
      <c r="B135" s="130" t="s">
        <v>80</v>
      </c>
      <c r="C135" s="131">
        <f>82.6+26.7</f>
        <v>109.3</v>
      </c>
      <c r="D135" s="131"/>
      <c r="E135" s="131"/>
      <c r="F135" s="116"/>
      <c r="G135" s="116"/>
      <c r="H135" s="110"/>
      <c r="I135" s="116"/>
    </row>
    <row r="136" s="98" customFormat="1" ht="15.6" spans="1:9">
      <c r="A136" s="116"/>
      <c r="B136" s="134" t="s">
        <v>40</v>
      </c>
      <c r="C136" s="135" t="s">
        <v>46</v>
      </c>
      <c r="D136" s="116"/>
      <c r="E136" s="116"/>
      <c r="F136" s="116"/>
      <c r="G136" s="116"/>
      <c r="H136" s="110"/>
      <c r="I136" s="116"/>
    </row>
    <row r="137" s="98" customFormat="1" ht="15.6" spans="1:9">
      <c r="A137" s="116"/>
      <c r="B137" s="134"/>
      <c r="C137" s="135" t="s">
        <v>47</v>
      </c>
      <c r="D137" s="116"/>
      <c r="E137" s="116"/>
      <c r="F137" s="116"/>
      <c r="G137" s="116"/>
      <c r="H137" s="110"/>
      <c r="I137" s="116"/>
    </row>
    <row r="138" s="98" customFormat="1" ht="15.6" spans="1:9">
      <c r="A138" s="116">
        <v>2</v>
      </c>
      <c r="B138" s="138" t="s">
        <v>48</v>
      </c>
      <c r="C138" s="137" t="s">
        <v>1826</v>
      </c>
      <c r="D138" s="116"/>
      <c r="E138" s="116"/>
      <c r="F138" s="116"/>
      <c r="G138" s="116"/>
      <c r="H138" s="110"/>
      <c r="I138" s="116"/>
    </row>
    <row r="139" s="98" customFormat="1" ht="31.2" spans="1:9">
      <c r="A139" s="116" t="s">
        <v>1827</v>
      </c>
      <c r="B139" s="116"/>
      <c r="C139" s="116"/>
      <c r="D139" s="116"/>
      <c r="E139" s="116"/>
      <c r="F139" s="116"/>
      <c r="G139" s="116"/>
      <c r="H139" s="111" t="s">
        <v>1828</v>
      </c>
      <c r="I139" s="112" t="s">
        <v>615</v>
      </c>
    </row>
    <row r="140" s="98" customFormat="1" ht="31.2" spans="1:9">
      <c r="A140" s="129" t="s">
        <v>5</v>
      </c>
      <c r="B140" s="139" t="s">
        <v>6</v>
      </c>
      <c r="C140" s="122" t="s">
        <v>15</v>
      </c>
      <c r="D140" s="122"/>
      <c r="E140" s="122"/>
      <c r="F140" s="122"/>
      <c r="G140" s="122"/>
      <c r="H140" s="110"/>
      <c r="I140" s="116"/>
    </row>
    <row r="141" s="98" customFormat="1" ht="15.6" spans="1:9">
      <c r="A141" s="116"/>
      <c r="B141" s="136" t="s">
        <v>16</v>
      </c>
      <c r="C141" s="122" t="s">
        <v>17</v>
      </c>
      <c r="D141" s="122" t="s">
        <v>18</v>
      </c>
      <c r="E141" s="122" t="s">
        <v>19</v>
      </c>
      <c r="F141" s="122" t="s">
        <v>20</v>
      </c>
      <c r="G141" s="122" t="s">
        <v>21</v>
      </c>
      <c r="H141" s="110"/>
      <c r="I141" s="116"/>
    </row>
    <row r="142" s="98" customFormat="1" ht="15.6" spans="1:9">
      <c r="A142" s="116">
        <v>1</v>
      </c>
      <c r="B142" s="136" t="s">
        <v>58</v>
      </c>
      <c r="C142" s="141" t="s">
        <v>787</v>
      </c>
      <c r="D142" s="141" t="s">
        <v>678</v>
      </c>
      <c r="E142" s="141" t="s">
        <v>680</v>
      </c>
      <c r="F142" s="141" t="s">
        <v>787</v>
      </c>
      <c r="G142" s="141" t="s">
        <v>787</v>
      </c>
      <c r="H142" s="110"/>
      <c r="I142" s="116"/>
    </row>
    <row r="143" s="98" customFormat="1" ht="15.6" spans="1:9">
      <c r="A143" s="116">
        <v>2</v>
      </c>
      <c r="B143" s="136" t="s">
        <v>1829</v>
      </c>
      <c r="C143" s="141" t="s">
        <v>787</v>
      </c>
      <c r="D143" s="141" t="s">
        <v>787</v>
      </c>
      <c r="E143" s="141" t="s">
        <v>682</v>
      </c>
      <c r="F143" s="141" t="s">
        <v>787</v>
      </c>
      <c r="G143" s="141" t="s">
        <v>787</v>
      </c>
      <c r="H143" s="110"/>
      <c r="I143" s="116"/>
    </row>
    <row r="144" s="98" customFormat="1" ht="15.6" spans="1:9">
      <c r="A144" s="116">
        <v>3</v>
      </c>
      <c r="B144" s="136" t="s">
        <v>89</v>
      </c>
      <c r="C144" s="141" t="s">
        <v>787</v>
      </c>
      <c r="D144" s="141" t="s">
        <v>787</v>
      </c>
      <c r="E144" s="141" t="s">
        <v>787</v>
      </c>
      <c r="F144" s="141" t="s">
        <v>682</v>
      </c>
      <c r="G144" s="141" t="s">
        <v>787</v>
      </c>
      <c r="H144" s="110"/>
      <c r="I144" s="116"/>
    </row>
    <row r="145" s="98" customFormat="1" ht="15.6" spans="1:9">
      <c r="A145" s="116"/>
      <c r="B145" s="139" t="s">
        <v>6</v>
      </c>
      <c r="C145" s="122" t="s">
        <v>24</v>
      </c>
      <c r="D145" s="122"/>
      <c r="E145" s="122"/>
      <c r="F145" s="122"/>
      <c r="G145" s="122"/>
      <c r="H145" s="110"/>
      <c r="I145" s="116"/>
    </row>
    <row r="146" s="98" customFormat="1" ht="15.6" spans="1:9">
      <c r="A146" s="116"/>
      <c r="B146" s="136" t="s">
        <v>16</v>
      </c>
      <c r="C146" s="122" t="s">
        <v>17</v>
      </c>
      <c r="D146" s="122" t="s">
        <v>18</v>
      </c>
      <c r="E146" s="122" t="s">
        <v>19</v>
      </c>
      <c r="F146" s="122" t="s">
        <v>20</v>
      </c>
      <c r="G146" s="122" t="s">
        <v>21</v>
      </c>
      <c r="H146" s="110"/>
      <c r="I146" s="116"/>
    </row>
    <row r="147" s="98" customFormat="1" ht="15.6" spans="1:9">
      <c r="A147" s="116">
        <v>4</v>
      </c>
      <c r="B147" s="140" t="s">
        <v>102</v>
      </c>
      <c r="C147" s="141" t="s">
        <v>787</v>
      </c>
      <c r="D147" s="141" t="s">
        <v>680</v>
      </c>
      <c r="E147" s="141" t="s">
        <v>787</v>
      </c>
      <c r="F147" s="141" t="s">
        <v>787</v>
      </c>
      <c r="G147" s="141" t="s">
        <v>787</v>
      </c>
      <c r="H147" s="110"/>
      <c r="I147" s="116"/>
    </row>
    <row r="148" s="98" customFormat="1" ht="15.6" spans="1:9">
      <c r="A148" s="116">
        <v>5</v>
      </c>
      <c r="B148" s="140" t="s">
        <v>61</v>
      </c>
      <c r="C148" s="141" t="s">
        <v>683</v>
      </c>
      <c r="D148" s="141" t="s">
        <v>787</v>
      </c>
      <c r="E148" s="141" t="s">
        <v>787</v>
      </c>
      <c r="F148" s="141" t="s">
        <v>787</v>
      </c>
      <c r="G148" s="141" t="s">
        <v>787</v>
      </c>
      <c r="H148" s="110"/>
      <c r="I148" s="116"/>
    </row>
    <row r="149" s="98" customFormat="1" ht="15.6" spans="1:9">
      <c r="A149" s="116">
        <v>6</v>
      </c>
      <c r="B149" s="140" t="s">
        <v>26</v>
      </c>
      <c r="C149" s="141" t="s">
        <v>787</v>
      </c>
      <c r="D149" s="141" t="s">
        <v>679</v>
      </c>
      <c r="E149" s="141" t="s">
        <v>683</v>
      </c>
      <c r="F149" s="141" t="s">
        <v>787</v>
      </c>
      <c r="G149" s="141" t="s">
        <v>787</v>
      </c>
      <c r="H149" s="110"/>
      <c r="I149" s="116"/>
    </row>
    <row r="150" s="98" customFormat="1" ht="15.6" spans="1:9">
      <c r="A150" s="116">
        <v>7</v>
      </c>
      <c r="B150" s="140" t="s">
        <v>90</v>
      </c>
      <c r="C150" s="141" t="s">
        <v>678</v>
      </c>
      <c r="D150" s="141" t="s">
        <v>787</v>
      </c>
      <c r="E150" s="141" t="s">
        <v>787</v>
      </c>
      <c r="F150" s="141" t="s">
        <v>787</v>
      </c>
      <c r="G150" s="141" t="s">
        <v>787</v>
      </c>
      <c r="H150" s="110"/>
      <c r="I150" s="116"/>
    </row>
    <row r="151" s="98" customFormat="1" ht="15.6" spans="1:9">
      <c r="A151" s="116"/>
      <c r="B151" s="139" t="s">
        <v>6</v>
      </c>
      <c r="C151" s="122" t="s">
        <v>30</v>
      </c>
      <c r="D151" s="122"/>
      <c r="E151" s="122"/>
      <c r="F151" s="122"/>
      <c r="G151" s="116"/>
      <c r="H151" s="110"/>
      <c r="I151" s="116"/>
    </row>
    <row r="152" s="98" customFormat="1" ht="15.6" spans="1:9">
      <c r="A152" s="116"/>
      <c r="B152" s="136" t="s">
        <v>8</v>
      </c>
      <c r="C152" s="122">
        <v>100</v>
      </c>
      <c r="D152" s="122">
        <v>200</v>
      </c>
      <c r="E152" s="122">
        <v>300</v>
      </c>
      <c r="F152" s="122" t="s">
        <v>31</v>
      </c>
      <c r="G152" s="116"/>
      <c r="H152" s="110"/>
      <c r="I152" s="116"/>
    </row>
    <row r="153" s="98" customFormat="1" ht="15.6" spans="1:9">
      <c r="A153" s="116">
        <v>8</v>
      </c>
      <c r="B153" s="140" t="s">
        <v>32</v>
      </c>
      <c r="C153" s="141" t="s">
        <v>787</v>
      </c>
      <c r="D153" s="141" t="s">
        <v>787</v>
      </c>
      <c r="E153" s="141" t="s">
        <v>678</v>
      </c>
      <c r="F153" s="141" t="s">
        <v>740</v>
      </c>
      <c r="G153" s="116"/>
      <c r="H153" s="110"/>
      <c r="I153" s="116"/>
    </row>
    <row r="154" s="98" customFormat="1" ht="15.6" spans="1:9">
      <c r="A154" s="116"/>
      <c r="B154" s="132" t="s">
        <v>6</v>
      </c>
      <c r="C154" s="115" t="s">
        <v>7</v>
      </c>
      <c r="D154" s="115"/>
      <c r="E154" s="115"/>
      <c r="F154" s="116"/>
      <c r="G154" s="116"/>
      <c r="H154" s="110"/>
      <c r="I154" s="116"/>
    </row>
    <row r="155" s="98" customFormat="1" ht="15.6" spans="1:9">
      <c r="A155" s="116"/>
      <c r="B155" s="132"/>
      <c r="C155" s="115"/>
      <c r="D155" s="115"/>
      <c r="E155" s="115"/>
      <c r="F155" s="116"/>
      <c r="G155" s="116"/>
      <c r="H155" s="110"/>
      <c r="I155" s="116"/>
    </row>
    <row r="156" s="98" customFormat="1" ht="15.6" spans="1:9">
      <c r="A156" s="116"/>
      <c r="B156" s="130" t="s">
        <v>8</v>
      </c>
      <c r="C156" s="133" t="s">
        <v>9</v>
      </c>
      <c r="D156" s="133" t="s">
        <v>10</v>
      </c>
      <c r="E156" s="133" t="s">
        <v>11</v>
      </c>
      <c r="F156" s="116"/>
      <c r="G156" s="116"/>
      <c r="H156" s="110"/>
      <c r="I156" s="116"/>
    </row>
    <row r="157" s="98" customFormat="1" ht="15.6" spans="1:9">
      <c r="A157" s="116">
        <v>9</v>
      </c>
      <c r="B157" s="130" t="s">
        <v>91</v>
      </c>
      <c r="C157" s="131" t="s">
        <v>1830</v>
      </c>
      <c r="D157" s="131" t="s">
        <v>787</v>
      </c>
      <c r="E157" s="131" t="s">
        <v>787</v>
      </c>
      <c r="F157" s="116"/>
      <c r="G157" s="116"/>
      <c r="H157" s="110"/>
      <c r="I157" s="116"/>
    </row>
    <row r="158" s="98" customFormat="1" ht="15.6" spans="1:9">
      <c r="A158" s="116">
        <v>10</v>
      </c>
      <c r="B158" s="130" t="s">
        <v>274</v>
      </c>
      <c r="C158" s="131" t="s">
        <v>951</v>
      </c>
      <c r="D158" s="131" t="s">
        <v>787</v>
      </c>
      <c r="E158" s="131" t="s">
        <v>787</v>
      </c>
      <c r="F158" s="116"/>
      <c r="G158" s="116"/>
      <c r="H158" s="110"/>
      <c r="I158" s="116"/>
    </row>
    <row r="159" s="98" customFormat="1" ht="15.6" spans="1:9">
      <c r="A159" s="116"/>
      <c r="B159" s="134" t="s">
        <v>40</v>
      </c>
      <c r="C159" s="135" t="s">
        <v>41</v>
      </c>
      <c r="D159" s="135"/>
      <c r="E159" s="135"/>
      <c r="F159" s="116"/>
      <c r="G159" s="116"/>
      <c r="H159" s="110"/>
      <c r="I159" s="116"/>
    </row>
    <row r="160" s="98" customFormat="1" ht="15.6" spans="1:9">
      <c r="A160" s="116"/>
      <c r="B160" s="134"/>
      <c r="C160" s="122" t="s">
        <v>42</v>
      </c>
      <c r="D160" s="122" t="s">
        <v>43</v>
      </c>
      <c r="E160" s="122" t="s">
        <v>44</v>
      </c>
      <c r="F160" s="116"/>
      <c r="G160" s="116"/>
      <c r="H160" s="110"/>
      <c r="I160" s="116"/>
    </row>
    <row r="161" s="98" customFormat="1" ht="15.6" spans="1:9">
      <c r="A161" s="116">
        <v>11</v>
      </c>
      <c r="B161" s="136" t="s">
        <v>191</v>
      </c>
      <c r="C161" s="137" t="s">
        <v>787</v>
      </c>
      <c r="D161" s="137" t="s">
        <v>787</v>
      </c>
      <c r="E161" s="137" t="s">
        <v>1831</v>
      </c>
      <c r="F161" s="116"/>
      <c r="G161" s="116"/>
      <c r="H161" s="110"/>
      <c r="I161" s="116"/>
    </row>
    <row r="162" s="98" customFormat="1" ht="15.6" spans="1:9">
      <c r="A162" s="116"/>
      <c r="B162" s="134" t="s">
        <v>40</v>
      </c>
      <c r="C162" s="135" t="s">
        <v>46</v>
      </c>
      <c r="D162" s="116"/>
      <c r="E162" s="116"/>
      <c r="F162" s="116"/>
      <c r="G162" s="116"/>
      <c r="H162" s="110"/>
      <c r="I162" s="116"/>
    </row>
    <row r="163" s="98" customFormat="1" ht="15.6" spans="1:9">
      <c r="A163" s="116"/>
      <c r="B163" s="134"/>
      <c r="C163" s="135" t="s">
        <v>47</v>
      </c>
      <c r="D163" s="116"/>
      <c r="E163" s="116"/>
      <c r="F163" s="116"/>
      <c r="G163" s="116"/>
      <c r="H163" s="110"/>
      <c r="I163" s="116"/>
    </row>
    <row r="164" s="98" customFormat="1" ht="15.6" spans="1:9">
      <c r="A164" s="116">
        <v>12</v>
      </c>
      <c r="B164" s="138" t="s">
        <v>72</v>
      </c>
      <c r="C164" s="137" t="s">
        <v>1832</v>
      </c>
      <c r="D164" s="116"/>
      <c r="E164" s="116"/>
      <c r="F164" s="116"/>
      <c r="G164" s="116"/>
      <c r="H164" s="110"/>
      <c r="I164" s="116"/>
    </row>
    <row r="165" s="98" customFormat="1" ht="15.6" spans="1:9">
      <c r="A165" s="116">
        <v>13</v>
      </c>
      <c r="B165" s="138" t="s">
        <v>112</v>
      </c>
      <c r="C165" s="137" t="s">
        <v>1833</v>
      </c>
      <c r="D165" s="116"/>
      <c r="E165" s="116"/>
      <c r="F165" s="116"/>
      <c r="G165" s="116"/>
      <c r="H165" s="110"/>
      <c r="I165" s="116"/>
    </row>
    <row r="166" s="98" customFormat="1" ht="15.6" spans="1:9">
      <c r="A166" s="116">
        <v>14</v>
      </c>
      <c r="B166" s="138" t="s">
        <v>73</v>
      </c>
      <c r="C166" s="137" t="s">
        <v>956</v>
      </c>
      <c r="D166" s="116"/>
      <c r="E166" s="116"/>
      <c r="F166" s="116"/>
      <c r="G166" s="116"/>
      <c r="H166" s="110"/>
      <c r="I166" s="116"/>
    </row>
    <row r="167" s="98" customFormat="1" ht="15.6" spans="1:9">
      <c r="A167" s="116">
        <v>15</v>
      </c>
      <c r="B167" s="138" t="s">
        <v>48</v>
      </c>
      <c r="C167" s="137">
        <v>273.6</v>
      </c>
      <c r="D167" s="116"/>
      <c r="E167" s="116"/>
      <c r="F167" s="116"/>
      <c r="G167" s="116"/>
      <c r="H167" s="110"/>
      <c r="I167" s="116"/>
    </row>
    <row r="168" s="98" customFormat="1" ht="15.6" spans="1:9">
      <c r="A168" s="116"/>
      <c r="B168" s="134" t="s">
        <v>40</v>
      </c>
      <c r="C168" s="135" t="s">
        <v>287</v>
      </c>
      <c r="D168" s="135"/>
      <c r="E168" s="135"/>
      <c r="F168" s="116"/>
      <c r="G168" s="116"/>
      <c r="H168" s="110"/>
      <c r="I168" s="116"/>
    </row>
    <row r="169" s="98" customFormat="1" ht="15.6" spans="1:9">
      <c r="A169" s="116"/>
      <c r="B169" s="134"/>
      <c r="C169" s="122" t="s">
        <v>288</v>
      </c>
      <c r="D169" s="122" t="s">
        <v>268</v>
      </c>
      <c r="E169" s="122" t="s">
        <v>289</v>
      </c>
      <c r="F169" s="116"/>
      <c r="G169" s="116"/>
      <c r="H169" s="110"/>
      <c r="I169" s="116"/>
    </row>
    <row r="170" s="98" customFormat="1" ht="15.6" spans="1:9">
      <c r="A170" s="116">
        <v>16</v>
      </c>
      <c r="B170" s="138" t="s">
        <v>268</v>
      </c>
      <c r="C170" s="137">
        <v>22</v>
      </c>
      <c r="D170" s="137">
        <v>0</v>
      </c>
      <c r="E170" s="137" t="s">
        <v>787</v>
      </c>
      <c r="F170" s="116"/>
      <c r="G170" s="116"/>
      <c r="H170" s="110"/>
      <c r="I170" s="116"/>
    </row>
    <row r="171" s="98" customFormat="1" ht="15.6" spans="1:9">
      <c r="A171" s="116"/>
      <c r="B171" s="139" t="s">
        <v>6</v>
      </c>
      <c r="C171" s="135" t="s">
        <v>49</v>
      </c>
      <c r="D171" s="135"/>
      <c r="E171" s="135"/>
      <c r="F171" s="116"/>
      <c r="G171" s="116"/>
      <c r="H171" s="110"/>
      <c r="I171" s="116"/>
    </row>
    <row r="172" s="98" customFormat="1" ht="15.6" spans="1:9">
      <c r="A172" s="116"/>
      <c r="B172" s="136" t="s">
        <v>50</v>
      </c>
      <c r="C172" s="135">
        <v>100</v>
      </c>
      <c r="D172" s="135">
        <v>200</v>
      </c>
      <c r="E172" s="135" t="s">
        <v>51</v>
      </c>
      <c r="F172" s="116"/>
      <c r="G172" s="116"/>
      <c r="H172" s="110"/>
      <c r="I172" s="116"/>
    </row>
    <row r="173" s="98" customFormat="1" ht="15.6" spans="1:9">
      <c r="A173" s="116">
        <v>17</v>
      </c>
      <c r="B173" s="140" t="s">
        <v>53</v>
      </c>
      <c r="C173" s="141" t="s">
        <v>787</v>
      </c>
      <c r="D173" s="141" t="s">
        <v>680</v>
      </c>
      <c r="E173" s="141" t="s">
        <v>787</v>
      </c>
      <c r="F173" s="116"/>
      <c r="G173" s="116"/>
      <c r="H173" s="110"/>
      <c r="I173" s="116"/>
    </row>
    <row r="174" s="98" customFormat="1" ht="31.2" spans="1:9">
      <c r="A174" s="116" t="s">
        <v>1834</v>
      </c>
      <c r="B174" s="116"/>
      <c r="C174" s="116"/>
      <c r="D174" s="116"/>
      <c r="E174" s="116"/>
      <c r="F174" s="116"/>
      <c r="G174" s="116"/>
      <c r="H174" s="111" t="s">
        <v>1835</v>
      </c>
      <c r="I174" s="112" t="s">
        <v>615</v>
      </c>
    </row>
    <row r="175" s="98" customFormat="1" ht="31.2" spans="1:9">
      <c r="A175" s="129" t="s">
        <v>5</v>
      </c>
      <c r="B175" s="139" t="s">
        <v>6</v>
      </c>
      <c r="C175" s="122" t="s">
        <v>15</v>
      </c>
      <c r="D175" s="122"/>
      <c r="E175" s="122"/>
      <c r="F175" s="122"/>
      <c r="G175" s="122"/>
      <c r="H175" s="110"/>
      <c r="I175" s="116"/>
    </row>
    <row r="176" s="98" customFormat="1" ht="15.6" spans="1:9">
      <c r="A176" s="116"/>
      <c r="B176" s="136" t="s">
        <v>16</v>
      </c>
      <c r="C176" s="122" t="s">
        <v>17</v>
      </c>
      <c r="D176" s="122" t="s">
        <v>18</v>
      </c>
      <c r="E176" s="122" t="s">
        <v>19</v>
      </c>
      <c r="F176" s="122" t="s">
        <v>20</v>
      </c>
      <c r="G176" s="122" t="s">
        <v>21</v>
      </c>
      <c r="H176" s="110"/>
      <c r="I176" s="116"/>
    </row>
    <row r="177" s="98" customFormat="1" ht="15.6" spans="1:9">
      <c r="A177" s="116">
        <v>1</v>
      </c>
      <c r="B177" s="136" t="s">
        <v>76</v>
      </c>
      <c r="C177" s="141" t="s">
        <v>787</v>
      </c>
      <c r="D177" s="141" t="s">
        <v>787</v>
      </c>
      <c r="E177" s="141" t="s">
        <v>787</v>
      </c>
      <c r="F177" s="141" t="s">
        <v>678</v>
      </c>
      <c r="G177" s="141" t="s">
        <v>787</v>
      </c>
      <c r="H177" s="110"/>
      <c r="I177" s="116"/>
    </row>
    <row r="178" s="98" customFormat="1" ht="15.6" spans="1:9">
      <c r="A178" s="116"/>
      <c r="B178" s="139" t="s">
        <v>6</v>
      </c>
      <c r="C178" s="122" t="s">
        <v>24</v>
      </c>
      <c r="D178" s="122"/>
      <c r="E178" s="122"/>
      <c r="F178" s="122"/>
      <c r="G178" s="122"/>
      <c r="H178" s="110"/>
      <c r="I178" s="116"/>
    </row>
    <row r="179" s="98" customFormat="1" ht="15.6" spans="1:9">
      <c r="A179" s="116"/>
      <c r="B179" s="136" t="s">
        <v>16</v>
      </c>
      <c r="C179" s="122" t="s">
        <v>17</v>
      </c>
      <c r="D179" s="122" t="s">
        <v>18</v>
      </c>
      <c r="E179" s="122" t="s">
        <v>19</v>
      </c>
      <c r="F179" s="122" t="s">
        <v>20</v>
      </c>
      <c r="G179" s="122" t="s">
        <v>21</v>
      </c>
      <c r="H179" s="110"/>
      <c r="I179" s="116"/>
    </row>
    <row r="180" s="98" customFormat="1" ht="15.6" spans="1:9">
      <c r="A180" s="116">
        <v>2</v>
      </c>
      <c r="B180" s="140" t="s">
        <v>61</v>
      </c>
      <c r="C180" s="141" t="s">
        <v>774</v>
      </c>
      <c r="D180" s="141" t="s">
        <v>787</v>
      </c>
      <c r="E180" s="141" t="s">
        <v>787</v>
      </c>
      <c r="F180" s="141" t="s">
        <v>787</v>
      </c>
      <c r="G180" s="141" t="s">
        <v>787</v>
      </c>
      <c r="H180" s="110"/>
      <c r="I180" s="116"/>
    </row>
    <row r="181" s="98" customFormat="1" ht="15.6" spans="1:9">
      <c r="A181" s="116">
        <v>3</v>
      </c>
      <c r="B181" s="140" t="s">
        <v>172</v>
      </c>
      <c r="C181" s="141" t="s">
        <v>787</v>
      </c>
      <c r="D181" s="141" t="s">
        <v>680</v>
      </c>
      <c r="E181" s="141" t="s">
        <v>787</v>
      </c>
      <c r="F181" s="141" t="s">
        <v>787</v>
      </c>
      <c r="G181" s="141" t="s">
        <v>787</v>
      </c>
      <c r="H181" s="110"/>
      <c r="I181" s="116"/>
    </row>
    <row r="182" s="98" customFormat="1" ht="15.6" spans="1:9">
      <c r="A182" s="116">
        <v>4</v>
      </c>
      <c r="B182" s="140" t="s">
        <v>90</v>
      </c>
      <c r="C182" s="141" t="s">
        <v>683</v>
      </c>
      <c r="D182" s="141" t="s">
        <v>787</v>
      </c>
      <c r="E182" s="141" t="s">
        <v>787</v>
      </c>
      <c r="F182" s="141" t="s">
        <v>787</v>
      </c>
      <c r="G182" s="141" t="s">
        <v>787</v>
      </c>
      <c r="H182" s="110"/>
      <c r="I182" s="116"/>
    </row>
    <row r="183" s="98" customFormat="1" ht="15.6" spans="1:9">
      <c r="A183" s="116"/>
      <c r="B183" s="139" t="s">
        <v>6</v>
      </c>
      <c r="C183" s="122" t="s">
        <v>30</v>
      </c>
      <c r="D183" s="122"/>
      <c r="E183" s="122"/>
      <c r="F183" s="122"/>
      <c r="G183" s="116"/>
      <c r="H183" s="110"/>
      <c r="I183" s="116"/>
    </row>
    <row r="184" s="98" customFormat="1" ht="15.6" spans="1:9">
      <c r="A184" s="116"/>
      <c r="B184" s="136" t="s">
        <v>8</v>
      </c>
      <c r="C184" s="122">
        <v>100</v>
      </c>
      <c r="D184" s="122">
        <v>200</v>
      </c>
      <c r="E184" s="122">
        <v>300</v>
      </c>
      <c r="F184" s="122" t="s">
        <v>31</v>
      </c>
      <c r="G184" s="116"/>
      <c r="H184" s="110"/>
      <c r="I184" s="116"/>
    </row>
    <row r="185" s="98" customFormat="1" ht="15.6" spans="1:9">
      <c r="A185" s="116">
        <v>4</v>
      </c>
      <c r="B185" s="140" t="s">
        <v>32</v>
      </c>
      <c r="C185" s="141" t="s">
        <v>787</v>
      </c>
      <c r="D185" s="141" t="s">
        <v>787</v>
      </c>
      <c r="E185" s="141" t="s">
        <v>787</v>
      </c>
      <c r="F185" s="141" t="s">
        <v>683</v>
      </c>
      <c r="G185" s="116"/>
      <c r="H185" s="110"/>
      <c r="I185" s="116"/>
    </row>
    <row r="186" s="98" customFormat="1" ht="15.6" spans="1:9">
      <c r="A186" s="116"/>
      <c r="B186" s="134" t="s">
        <v>40</v>
      </c>
      <c r="C186" s="135" t="s">
        <v>41</v>
      </c>
      <c r="D186" s="135"/>
      <c r="E186" s="135"/>
      <c r="F186" s="116"/>
      <c r="G186" s="116"/>
      <c r="H186" s="110"/>
      <c r="I186" s="116"/>
    </row>
    <row r="187" s="98" customFormat="1" ht="15.6" spans="1:9">
      <c r="A187" s="116"/>
      <c r="B187" s="134"/>
      <c r="C187" s="122" t="s">
        <v>42</v>
      </c>
      <c r="D187" s="122" t="s">
        <v>43</v>
      </c>
      <c r="E187" s="122" t="s">
        <v>44</v>
      </c>
      <c r="F187" s="116"/>
      <c r="G187" s="116"/>
      <c r="H187" s="110"/>
      <c r="I187" s="116"/>
    </row>
    <row r="188" s="98" customFormat="1" ht="15.6" spans="1:9">
      <c r="A188" s="116">
        <v>5</v>
      </c>
      <c r="B188" s="136" t="s">
        <v>191</v>
      </c>
      <c r="C188" s="137" t="s">
        <v>787</v>
      </c>
      <c r="D188" s="137" t="s">
        <v>787</v>
      </c>
      <c r="E188" s="137" t="s">
        <v>1836</v>
      </c>
      <c r="F188" s="116"/>
      <c r="G188" s="116"/>
      <c r="H188" s="110"/>
      <c r="I188" s="116"/>
    </row>
    <row r="189" s="98" customFormat="1" ht="15.6" spans="1:9">
      <c r="A189" s="116"/>
      <c r="B189" s="134" t="s">
        <v>40</v>
      </c>
      <c r="C189" s="135" t="s">
        <v>46</v>
      </c>
      <c r="D189" s="116"/>
      <c r="E189" s="116"/>
      <c r="F189" s="116"/>
      <c r="G189" s="116"/>
      <c r="H189" s="110"/>
      <c r="I189" s="116"/>
    </row>
    <row r="190" s="98" customFormat="1" ht="15.6" spans="1:9">
      <c r="A190" s="116"/>
      <c r="B190" s="134"/>
      <c r="C190" s="135" t="s">
        <v>47</v>
      </c>
      <c r="D190" s="116"/>
      <c r="E190" s="116"/>
      <c r="F190" s="116"/>
      <c r="G190" s="116"/>
      <c r="H190" s="110"/>
      <c r="I190" s="116"/>
    </row>
    <row r="191" s="98" customFormat="1" ht="15.6" spans="1:9">
      <c r="A191" s="116">
        <v>6</v>
      </c>
      <c r="B191" s="138" t="s">
        <v>72</v>
      </c>
      <c r="C191" s="137" t="s">
        <v>1837</v>
      </c>
      <c r="D191" s="116"/>
      <c r="E191" s="116"/>
      <c r="F191" s="116"/>
      <c r="G191" s="116"/>
      <c r="H191" s="110"/>
      <c r="I191" s="116"/>
    </row>
    <row r="192" s="98" customFormat="1" ht="15.6" spans="1:9">
      <c r="A192" s="116">
        <v>7</v>
      </c>
      <c r="B192" s="138" t="s">
        <v>112</v>
      </c>
      <c r="C192" s="137" t="s">
        <v>1838</v>
      </c>
      <c r="D192" s="116"/>
      <c r="E192" s="116"/>
      <c r="F192" s="116"/>
      <c r="G192" s="116"/>
      <c r="H192" s="110"/>
      <c r="I192" s="116"/>
    </row>
    <row r="193" s="98" customFormat="1" ht="15.6" spans="1:9">
      <c r="A193" s="116">
        <v>8</v>
      </c>
      <c r="B193" s="138" t="s">
        <v>48</v>
      </c>
      <c r="C193" s="137" t="s">
        <v>1839</v>
      </c>
      <c r="D193" s="116"/>
      <c r="E193" s="116"/>
      <c r="F193" s="116"/>
      <c r="G193" s="116"/>
      <c r="H193" s="110"/>
      <c r="I193" s="116"/>
    </row>
    <row r="194" s="98" customFormat="1" ht="15.6" spans="1:9">
      <c r="A194" s="116"/>
      <c r="B194" s="134" t="s">
        <v>40</v>
      </c>
      <c r="C194" s="135" t="s">
        <v>287</v>
      </c>
      <c r="D194" s="135"/>
      <c r="E194" s="135"/>
      <c r="F194" s="116"/>
      <c r="G194" s="116"/>
      <c r="H194" s="110"/>
      <c r="I194" s="116"/>
    </row>
    <row r="195" s="98" customFormat="1" ht="15.6" spans="1:9">
      <c r="A195" s="116"/>
      <c r="B195" s="134"/>
      <c r="C195" s="122" t="s">
        <v>288</v>
      </c>
      <c r="D195" s="122" t="s">
        <v>268</v>
      </c>
      <c r="E195" s="122" t="s">
        <v>289</v>
      </c>
      <c r="F195" s="116"/>
      <c r="G195" s="116"/>
      <c r="H195" s="110"/>
      <c r="I195" s="116"/>
    </row>
    <row r="196" s="98" customFormat="1" ht="15.6" spans="1:9">
      <c r="A196" s="116">
        <v>7</v>
      </c>
      <c r="B196" s="138" t="s">
        <v>268</v>
      </c>
      <c r="C196" s="137">
        <f>12+17.8</f>
        <v>29.8</v>
      </c>
      <c r="D196" s="137">
        <v>0</v>
      </c>
      <c r="E196" s="137" t="s">
        <v>787</v>
      </c>
      <c r="F196" s="116"/>
      <c r="G196" s="116"/>
      <c r="H196" s="110"/>
      <c r="I196" s="116"/>
    </row>
    <row r="197" s="98" customFormat="1" ht="15.6" spans="1:9">
      <c r="A197" s="116"/>
      <c r="B197" s="139" t="s">
        <v>6</v>
      </c>
      <c r="C197" s="135" t="s">
        <v>49</v>
      </c>
      <c r="D197" s="135"/>
      <c r="E197" s="135"/>
      <c r="F197" s="116"/>
      <c r="G197" s="116"/>
      <c r="H197" s="110"/>
      <c r="I197" s="116"/>
    </row>
    <row r="198" s="98" customFormat="1" ht="15.6" spans="1:9">
      <c r="A198" s="116"/>
      <c r="B198" s="136" t="s">
        <v>50</v>
      </c>
      <c r="C198" s="135">
        <v>100</v>
      </c>
      <c r="D198" s="135">
        <v>200</v>
      </c>
      <c r="E198" s="135" t="s">
        <v>51</v>
      </c>
      <c r="F198" s="116"/>
      <c r="G198" s="116"/>
      <c r="H198" s="110"/>
      <c r="I198" s="116"/>
    </row>
    <row r="199" s="98" customFormat="1" ht="15.6" spans="1:9">
      <c r="A199" s="116">
        <v>8</v>
      </c>
      <c r="B199" s="140" t="s">
        <v>260</v>
      </c>
      <c r="C199" s="141" t="s">
        <v>787</v>
      </c>
      <c r="D199" s="141" t="s">
        <v>682</v>
      </c>
      <c r="E199" s="141" t="s">
        <v>787</v>
      </c>
      <c r="F199" s="116"/>
      <c r="G199" s="116"/>
      <c r="H199" s="110"/>
      <c r="I199" s="116"/>
    </row>
    <row r="200" s="98" customFormat="1" ht="15.6" spans="1:9">
      <c r="A200" s="116">
        <v>9</v>
      </c>
      <c r="B200" s="140" t="s">
        <v>52</v>
      </c>
      <c r="C200" s="141" t="s">
        <v>787</v>
      </c>
      <c r="D200" s="141" t="s">
        <v>683</v>
      </c>
      <c r="E200" s="141" t="s">
        <v>682</v>
      </c>
      <c r="F200" s="116"/>
      <c r="G200" s="116"/>
      <c r="H200" s="110"/>
      <c r="I200" s="116"/>
    </row>
    <row r="201" s="98" customFormat="1" ht="15.6" spans="1:9">
      <c r="A201" s="116">
        <v>10</v>
      </c>
      <c r="B201" s="140" t="s">
        <v>55</v>
      </c>
      <c r="C201" s="141" t="s">
        <v>787</v>
      </c>
      <c r="D201" s="141" t="s">
        <v>787</v>
      </c>
      <c r="E201" s="141" t="s">
        <v>682</v>
      </c>
      <c r="F201" s="116"/>
      <c r="G201" s="116"/>
      <c r="H201" s="110"/>
      <c r="I201" s="116"/>
    </row>
    <row r="202" s="98" customFormat="1" ht="31.2" spans="1:9">
      <c r="A202" s="116" t="s">
        <v>1840</v>
      </c>
      <c r="B202" s="116"/>
      <c r="C202" s="116"/>
      <c r="D202" s="116"/>
      <c r="E202" s="116"/>
      <c r="F202" s="116"/>
      <c r="G202" s="116"/>
      <c r="H202" s="111" t="s">
        <v>1841</v>
      </c>
      <c r="I202" s="112" t="s">
        <v>615</v>
      </c>
    </row>
    <row r="203" s="98" customFormat="1" ht="31.2" spans="1:9">
      <c r="A203" s="129" t="s">
        <v>5</v>
      </c>
      <c r="B203" s="139" t="s">
        <v>6</v>
      </c>
      <c r="C203" s="122" t="s">
        <v>15</v>
      </c>
      <c r="D203" s="122"/>
      <c r="E203" s="122"/>
      <c r="F203" s="122"/>
      <c r="G203" s="122"/>
      <c r="H203" s="110"/>
      <c r="I203" s="116"/>
    </row>
    <row r="204" s="98" customFormat="1" ht="15.6" spans="1:9">
      <c r="A204" s="116"/>
      <c r="B204" s="136" t="s">
        <v>16</v>
      </c>
      <c r="C204" s="122" t="s">
        <v>17</v>
      </c>
      <c r="D204" s="122" t="s">
        <v>18</v>
      </c>
      <c r="E204" s="122" t="s">
        <v>19</v>
      </c>
      <c r="F204" s="122" t="s">
        <v>20</v>
      </c>
      <c r="G204" s="122" t="s">
        <v>21</v>
      </c>
      <c r="H204" s="110"/>
      <c r="I204" s="116"/>
    </row>
    <row r="205" s="98" customFormat="1" ht="15.6" spans="1:9">
      <c r="A205" s="116">
        <v>1</v>
      </c>
      <c r="B205" s="136" t="s">
        <v>495</v>
      </c>
      <c r="C205" s="141" t="s">
        <v>787</v>
      </c>
      <c r="D205" s="141" t="s">
        <v>716</v>
      </c>
      <c r="E205" s="141" t="s">
        <v>787</v>
      </c>
      <c r="F205" s="141" t="s">
        <v>787</v>
      </c>
      <c r="G205" s="141" t="s">
        <v>787</v>
      </c>
      <c r="H205" s="110"/>
      <c r="I205" s="116"/>
    </row>
    <row r="206" s="98" customFormat="1" ht="15.6" spans="1:9">
      <c r="A206" s="116">
        <v>2</v>
      </c>
      <c r="B206" s="136" t="s">
        <v>215</v>
      </c>
      <c r="C206" s="141" t="s">
        <v>680</v>
      </c>
      <c r="D206" s="141" t="s">
        <v>787</v>
      </c>
      <c r="E206" s="141" t="s">
        <v>787</v>
      </c>
      <c r="F206" s="141" t="s">
        <v>787</v>
      </c>
      <c r="G206" s="141" t="s">
        <v>787</v>
      </c>
      <c r="H206" s="110"/>
      <c r="I206" s="116"/>
    </row>
    <row r="207" s="98" customFormat="1" ht="15.6" spans="1:9">
      <c r="A207" s="116">
        <v>3</v>
      </c>
      <c r="B207" s="136" t="s">
        <v>1842</v>
      </c>
      <c r="C207" s="141" t="s">
        <v>787</v>
      </c>
      <c r="D207" s="141" t="s">
        <v>787</v>
      </c>
      <c r="E207" s="141" t="s">
        <v>787</v>
      </c>
      <c r="F207" s="141" t="s">
        <v>787</v>
      </c>
      <c r="G207" s="141" t="s">
        <v>680</v>
      </c>
      <c r="H207" s="110"/>
      <c r="I207" s="116"/>
    </row>
    <row r="208" s="98" customFormat="1" ht="15.6" spans="1:9">
      <c r="A208" s="116">
        <v>4</v>
      </c>
      <c r="B208" s="136" t="s">
        <v>115</v>
      </c>
      <c r="C208" s="141" t="s">
        <v>787</v>
      </c>
      <c r="D208" s="141" t="s">
        <v>708</v>
      </c>
      <c r="E208" s="141" t="s">
        <v>731</v>
      </c>
      <c r="F208" s="141" t="s">
        <v>787</v>
      </c>
      <c r="G208" s="141" t="s">
        <v>787</v>
      </c>
      <c r="H208" s="110"/>
      <c r="I208" s="116"/>
    </row>
    <row r="209" s="98" customFormat="1" ht="15.6" spans="1:9">
      <c r="A209" s="116">
        <v>5</v>
      </c>
      <c r="B209" s="136" t="s">
        <v>23</v>
      </c>
      <c r="C209" s="141" t="s">
        <v>787</v>
      </c>
      <c r="D209" s="141" t="s">
        <v>787</v>
      </c>
      <c r="E209" s="141" t="s">
        <v>787</v>
      </c>
      <c r="F209" s="141" t="s">
        <v>683</v>
      </c>
      <c r="G209" s="141" t="s">
        <v>787</v>
      </c>
      <c r="H209" s="110"/>
      <c r="I209" s="116"/>
    </row>
    <row r="210" s="98" customFormat="1" ht="15.6" spans="1:9">
      <c r="A210" s="116">
        <v>6</v>
      </c>
      <c r="B210" s="136" t="s">
        <v>89</v>
      </c>
      <c r="C210" s="141" t="s">
        <v>787</v>
      </c>
      <c r="D210" s="141" t="s">
        <v>787</v>
      </c>
      <c r="E210" s="141" t="s">
        <v>680</v>
      </c>
      <c r="F210" s="141" t="s">
        <v>680</v>
      </c>
      <c r="G210" s="141" t="s">
        <v>787</v>
      </c>
      <c r="H210" s="110"/>
      <c r="I210" s="116"/>
    </row>
    <row r="211" s="98" customFormat="1" ht="15.6" spans="1:9">
      <c r="A211" s="116">
        <v>7</v>
      </c>
      <c r="B211" s="136" t="s">
        <v>76</v>
      </c>
      <c r="C211" s="141" t="s">
        <v>787</v>
      </c>
      <c r="D211" s="141" t="s">
        <v>787</v>
      </c>
      <c r="E211" s="141" t="s">
        <v>774</v>
      </c>
      <c r="F211" s="141" t="s">
        <v>774</v>
      </c>
      <c r="G211" s="141" t="s">
        <v>787</v>
      </c>
      <c r="H211" s="110"/>
      <c r="I211" s="116"/>
    </row>
    <row r="212" s="98" customFormat="1" ht="15.6" spans="1:9">
      <c r="A212" s="116">
        <v>8</v>
      </c>
      <c r="B212" s="136" t="s">
        <v>60</v>
      </c>
      <c r="C212" s="141" t="s">
        <v>787</v>
      </c>
      <c r="D212" s="141" t="s">
        <v>774</v>
      </c>
      <c r="E212" s="141" t="s">
        <v>787</v>
      </c>
      <c r="F212" s="141" t="s">
        <v>787</v>
      </c>
      <c r="G212" s="141" t="s">
        <v>787</v>
      </c>
      <c r="H212" s="110"/>
      <c r="I212" s="116"/>
    </row>
    <row r="213" s="98" customFormat="1" ht="15.6" spans="1:9">
      <c r="A213" s="116"/>
      <c r="B213" s="139" t="s">
        <v>6</v>
      </c>
      <c r="C213" s="122" t="s">
        <v>24</v>
      </c>
      <c r="D213" s="122"/>
      <c r="E213" s="122"/>
      <c r="F213" s="122"/>
      <c r="G213" s="122"/>
      <c r="H213" s="110"/>
      <c r="I213" s="116"/>
    </row>
    <row r="214" s="98" customFormat="1" ht="15.6" spans="1:9">
      <c r="A214" s="116"/>
      <c r="B214" s="136" t="s">
        <v>16</v>
      </c>
      <c r="C214" s="122" t="s">
        <v>17</v>
      </c>
      <c r="D214" s="122" t="s">
        <v>18</v>
      </c>
      <c r="E214" s="122" t="s">
        <v>19</v>
      </c>
      <c r="F214" s="122" t="s">
        <v>20</v>
      </c>
      <c r="G214" s="122" t="s">
        <v>21</v>
      </c>
      <c r="H214" s="110"/>
      <c r="I214" s="116"/>
    </row>
    <row r="215" s="98" customFormat="1" ht="15.6" spans="1:9">
      <c r="A215" s="116">
        <v>9</v>
      </c>
      <c r="B215" s="140" t="s">
        <v>102</v>
      </c>
      <c r="C215" s="141" t="s">
        <v>680</v>
      </c>
      <c r="D215" s="141" t="s">
        <v>679</v>
      </c>
      <c r="E215" s="141" t="s">
        <v>787</v>
      </c>
      <c r="F215" s="141" t="s">
        <v>787</v>
      </c>
      <c r="G215" s="141" t="s">
        <v>787</v>
      </c>
      <c r="H215" s="110"/>
      <c r="I215" s="116"/>
    </row>
    <row r="216" s="98" customFormat="1" ht="15.6" spans="1:9">
      <c r="A216" s="116">
        <v>10</v>
      </c>
      <c r="B216" s="140" t="s">
        <v>61</v>
      </c>
      <c r="C216" s="141" t="s">
        <v>683</v>
      </c>
      <c r="D216" s="141" t="s">
        <v>682</v>
      </c>
      <c r="E216" s="141" t="s">
        <v>787</v>
      </c>
      <c r="F216" s="141" t="s">
        <v>787</v>
      </c>
      <c r="G216" s="141" t="s">
        <v>787</v>
      </c>
      <c r="H216" s="110"/>
      <c r="I216" s="116"/>
    </row>
    <row r="217" s="98" customFormat="1" ht="15.6" spans="1:9">
      <c r="A217" s="116">
        <v>11</v>
      </c>
      <c r="B217" s="140" t="s">
        <v>1486</v>
      </c>
      <c r="C217" s="141" t="s">
        <v>787</v>
      </c>
      <c r="D217" s="141" t="s">
        <v>787</v>
      </c>
      <c r="E217" s="141" t="s">
        <v>682</v>
      </c>
      <c r="F217" s="141" t="s">
        <v>680</v>
      </c>
      <c r="G217" s="141" t="s">
        <v>787</v>
      </c>
      <c r="H217" s="110"/>
      <c r="I217" s="116"/>
    </row>
    <row r="218" s="98" customFormat="1" ht="15.6" spans="1:9">
      <c r="A218" s="116">
        <v>12</v>
      </c>
      <c r="B218" s="140" t="s">
        <v>25</v>
      </c>
      <c r="C218" s="141" t="s">
        <v>787</v>
      </c>
      <c r="D218" s="141" t="s">
        <v>787</v>
      </c>
      <c r="E218" s="141" t="s">
        <v>683</v>
      </c>
      <c r="F218" s="141" t="s">
        <v>679</v>
      </c>
      <c r="G218" s="141" t="s">
        <v>678</v>
      </c>
      <c r="H218" s="110"/>
      <c r="I218" s="116"/>
    </row>
    <row r="219" s="98" customFormat="1" ht="15.6" spans="1:9">
      <c r="A219" s="116">
        <v>13</v>
      </c>
      <c r="B219" s="140" t="s">
        <v>147</v>
      </c>
      <c r="C219" s="141" t="s">
        <v>787</v>
      </c>
      <c r="D219" s="141" t="s">
        <v>787</v>
      </c>
      <c r="E219" s="141" t="s">
        <v>680</v>
      </c>
      <c r="F219" s="141" t="s">
        <v>787</v>
      </c>
      <c r="G219" s="141" t="s">
        <v>787</v>
      </c>
      <c r="H219" s="110"/>
      <c r="I219" s="116"/>
    </row>
    <row r="220" s="98" customFormat="1" ht="15.6" spans="1:9">
      <c r="A220" s="116">
        <v>14</v>
      </c>
      <c r="B220" s="140" t="s">
        <v>124</v>
      </c>
      <c r="C220" s="141" t="s">
        <v>787</v>
      </c>
      <c r="D220" s="141" t="s">
        <v>716</v>
      </c>
      <c r="E220" s="141" t="s">
        <v>706</v>
      </c>
      <c r="F220" s="141" t="s">
        <v>787</v>
      </c>
      <c r="G220" s="141" t="s">
        <v>787</v>
      </c>
      <c r="H220" s="110"/>
      <c r="I220" s="116"/>
    </row>
    <row r="221" s="98" customFormat="1" ht="15.6" spans="1:9">
      <c r="A221" s="116">
        <v>15</v>
      </c>
      <c r="B221" s="140" t="s">
        <v>29</v>
      </c>
      <c r="C221" s="141" t="s">
        <v>680</v>
      </c>
      <c r="D221" s="141" t="s">
        <v>787</v>
      </c>
      <c r="E221" s="141" t="s">
        <v>787</v>
      </c>
      <c r="F221" s="141" t="s">
        <v>787</v>
      </c>
      <c r="G221" s="141" t="s">
        <v>787</v>
      </c>
      <c r="H221" s="110"/>
      <c r="I221" s="116"/>
    </row>
    <row r="222" s="98" customFormat="1" ht="15.6" spans="1:9">
      <c r="A222" s="116">
        <v>16</v>
      </c>
      <c r="B222" s="140" t="s">
        <v>90</v>
      </c>
      <c r="C222" s="141" t="s">
        <v>680</v>
      </c>
      <c r="D222" s="141" t="s">
        <v>787</v>
      </c>
      <c r="E222" s="141" t="s">
        <v>787</v>
      </c>
      <c r="F222" s="141" t="s">
        <v>787</v>
      </c>
      <c r="G222" s="141" t="s">
        <v>787</v>
      </c>
      <c r="H222" s="110"/>
      <c r="I222" s="116"/>
    </row>
    <row r="223" s="98" customFormat="1" ht="15.6" spans="1:9">
      <c r="A223" s="116">
        <v>17</v>
      </c>
      <c r="B223" s="140" t="s">
        <v>109</v>
      </c>
      <c r="C223" s="141" t="s">
        <v>787</v>
      </c>
      <c r="D223" s="141" t="s">
        <v>680</v>
      </c>
      <c r="E223" s="141" t="s">
        <v>787</v>
      </c>
      <c r="F223" s="141" t="s">
        <v>787</v>
      </c>
      <c r="G223" s="141" t="s">
        <v>787</v>
      </c>
      <c r="H223" s="110"/>
      <c r="I223" s="116"/>
    </row>
    <row r="224" s="98" customFormat="1" ht="15.6" spans="1:9">
      <c r="A224" s="116"/>
      <c r="B224" s="140"/>
      <c r="C224" s="141"/>
      <c r="D224" s="141"/>
      <c r="E224" s="141"/>
      <c r="F224" s="141"/>
      <c r="G224" s="141"/>
      <c r="H224" s="110"/>
      <c r="I224" s="116"/>
    </row>
    <row r="225" s="98" customFormat="1" ht="15.6" spans="1:9">
      <c r="A225" s="116"/>
      <c r="B225" s="139" t="s">
        <v>6</v>
      </c>
      <c r="C225" s="122" t="s">
        <v>30</v>
      </c>
      <c r="D225" s="122"/>
      <c r="E225" s="122"/>
      <c r="F225" s="122"/>
      <c r="G225" s="116"/>
      <c r="H225" s="110"/>
      <c r="I225" s="116"/>
    </row>
    <row r="226" s="98" customFormat="1" ht="15.6" spans="1:9">
      <c r="A226" s="116"/>
      <c r="B226" s="136" t="s">
        <v>8</v>
      </c>
      <c r="C226" s="122">
        <v>100</v>
      </c>
      <c r="D226" s="122">
        <v>200</v>
      </c>
      <c r="E226" s="122">
        <v>300</v>
      </c>
      <c r="F226" s="122" t="s">
        <v>31</v>
      </c>
      <c r="G226" s="116"/>
      <c r="H226" s="110"/>
      <c r="I226" s="116"/>
    </row>
    <row r="227" s="98" customFormat="1" ht="15.6" spans="1:9">
      <c r="A227" s="116">
        <v>18</v>
      </c>
      <c r="B227" s="140" t="s">
        <v>63</v>
      </c>
      <c r="C227" s="141" t="s">
        <v>787</v>
      </c>
      <c r="D227" s="141" t="s">
        <v>684</v>
      </c>
      <c r="E227" s="141" t="s">
        <v>787</v>
      </c>
      <c r="F227" s="141" t="s">
        <v>787</v>
      </c>
      <c r="G227" s="116"/>
      <c r="H227" s="110"/>
      <c r="I227" s="116"/>
    </row>
    <row r="228" s="98" customFormat="1" ht="15.6" spans="1:9">
      <c r="A228" s="116">
        <v>19</v>
      </c>
      <c r="B228" s="140" t="s">
        <v>32</v>
      </c>
      <c r="C228" s="141" t="s">
        <v>787</v>
      </c>
      <c r="D228" s="141" t="s">
        <v>787</v>
      </c>
      <c r="E228" s="141" t="s">
        <v>774</v>
      </c>
      <c r="F228" s="141" t="s">
        <v>731</v>
      </c>
      <c r="G228" s="116"/>
      <c r="H228" s="110"/>
      <c r="I228" s="116"/>
    </row>
    <row r="229" s="98" customFormat="1" ht="15.6" spans="1:9">
      <c r="A229" s="116">
        <v>20</v>
      </c>
      <c r="B229" s="140" t="s">
        <v>118</v>
      </c>
      <c r="C229" s="141" t="s">
        <v>787</v>
      </c>
      <c r="D229" s="141" t="s">
        <v>680</v>
      </c>
      <c r="E229" s="141" t="s">
        <v>787</v>
      </c>
      <c r="F229" s="141" t="s">
        <v>787</v>
      </c>
      <c r="G229" s="116"/>
      <c r="H229" s="110"/>
      <c r="I229" s="116"/>
    </row>
    <row r="230" s="98" customFormat="1" ht="15.6" spans="1:9">
      <c r="A230" s="116">
        <v>21</v>
      </c>
      <c r="B230" s="140" t="s">
        <v>39</v>
      </c>
      <c r="C230" s="141" t="s">
        <v>787</v>
      </c>
      <c r="D230" s="141" t="s">
        <v>679</v>
      </c>
      <c r="E230" s="141" t="s">
        <v>787</v>
      </c>
      <c r="F230" s="141" t="s">
        <v>787</v>
      </c>
      <c r="G230" s="116"/>
      <c r="H230" s="110"/>
      <c r="I230" s="116"/>
    </row>
    <row r="231" s="98" customFormat="1" ht="15.6" spans="1:9">
      <c r="A231" s="116">
        <v>22</v>
      </c>
      <c r="B231" s="140" t="s">
        <v>177</v>
      </c>
      <c r="C231" s="141" t="s">
        <v>787</v>
      </c>
      <c r="D231" s="141" t="s">
        <v>680</v>
      </c>
      <c r="E231" s="141" t="s">
        <v>787</v>
      </c>
      <c r="F231" s="141" t="s">
        <v>787</v>
      </c>
      <c r="G231" s="116"/>
      <c r="H231" s="110"/>
      <c r="I231" s="116"/>
    </row>
    <row r="232" s="98" customFormat="1" ht="15.6" spans="1:9">
      <c r="A232" s="116">
        <v>23</v>
      </c>
      <c r="B232" s="140" t="s">
        <v>12</v>
      </c>
      <c r="C232" s="141" t="s">
        <v>787</v>
      </c>
      <c r="D232" s="141" t="s">
        <v>787</v>
      </c>
      <c r="E232" s="141" t="s">
        <v>787</v>
      </c>
      <c r="F232" s="141" t="s">
        <v>679</v>
      </c>
      <c r="G232" s="116"/>
      <c r="H232" s="110"/>
      <c r="I232" s="116"/>
    </row>
    <row r="233" s="98" customFormat="1" ht="15.6" spans="1:9">
      <c r="A233" s="116"/>
      <c r="B233" s="139" t="s">
        <v>6</v>
      </c>
      <c r="C233" s="122" t="s">
        <v>35</v>
      </c>
      <c r="D233" s="122"/>
      <c r="E233" s="122"/>
      <c r="F233" s="122"/>
      <c r="G233" s="116"/>
      <c r="H233" s="110"/>
      <c r="I233" s="116"/>
    </row>
    <row r="234" s="98" customFormat="1" ht="15.6" spans="1:9">
      <c r="A234" s="116"/>
      <c r="B234" s="136" t="s">
        <v>8</v>
      </c>
      <c r="C234" s="122">
        <v>100</v>
      </c>
      <c r="D234" s="122">
        <v>200</v>
      </c>
      <c r="E234" s="122">
        <v>300</v>
      </c>
      <c r="F234" s="122" t="s">
        <v>31</v>
      </c>
      <c r="G234" s="116"/>
      <c r="H234" s="110"/>
      <c r="I234" s="116"/>
    </row>
    <row r="235" s="98" customFormat="1" ht="15.6" spans="1:9">
      <c r="A235" s="116">
        <v>24</v>
      </c>
      <c r="B235" s="140" t="s">
        <v>68</v>
      </c>
      <c r="C235" s="141" t="s">
        <v>787</v>
      </c>
      <c r="D235" s="141" t="s">
        <v>787</v>
      </c>
      <c r="E235" s="141" t="s">
        <v>680</v>
      </c>
      <c r="F235" s="141" t="s">
        <v>716</v>
      </c>
      <c r="G235" s="116"/>
      <c r="H235" s="110"/>
      <c r="I235" s="116"/>
    </row>
    <row r="236" s="98" customFormat="1" ht="15.6" spans="1:9">
      <c r="A236" s="116">
        <v>25</v>
      </c>
      <c r="B236" s="140" t="s">
        <v>81</v>
      </c>
      <c r="C236" s="141" t="s">
        <v>682</v>
      </c>
      <c r="D236" s="141" t="s">
        <v>787</v>
      </c>
      <c r="E236" s="141" t="s">
        <v>787</v>
      </c>
      <c r="F236" s="141" t="s">
        <v>787</v>
      </c>
      <c r="G236" s="116"/>
      <c r="H236" s="110"/>
      <c r="I236" s="116"/>
    </row>
    <row r="237" s="98" customFormat="1" ht="15.6" spans="1:9">
      <c r="A237" s="116">
        <v>26</v>
      </c>
      <c r="B237" s="140" t="s">
        <v>36</v>
      </c>
      <c r="C237" s="141" t="s">
        <v>787</v>
      </c>
      <c r="D237" s="141" t="s">
        <v>787</v>
      </c>
      <c r="E237" s="141" t="s">
        <v>682</v>
      </c>
      <c r="F237" s="141" t="s">
        <v>787</v>
      </c>
      <c r="G237" s="116"/>
      <c r="H237" s="110"/>
      <c r="I237" s="116"/>
    </row>
    <row r="238" s="98" customFormat="1" ht="15.6" spans="1:9">
      <c r="A238" s="116">
        <v>27</v>
      </c>
      <c r="B238" s="140" t="s">
        <v>394</v>
      </c>
      <c r="C238" s="141" t="s">
        <v>787</v>
      </c>
      <c r="D238" s="141" t="s">
        <v>787</v>
      </c>
      <c r="E238" s="141" t="s">
        <v>679</v>
      </c>
      <c r="F238" s="141" t="s">
        <v>787</v>
      </c>
      <c r="G238" s="116"/>
      <c r="H238" s="110"/>
      <c r="I238" s="116"/>
    </row>
    <row r="239" s="98" customFormat="1" ht="15.6" spans="1:9">
      <c r="A239" s="116">
        <v>28</v>
      </c>
      <c r="B239" s="140" t="s">
        <v>69</v>
      </c>
      <c r="C239" s="141" t="s">
        <v>787</v>
      </c>
      <c r="D239" s="141" t="s">
        <v>787</v>
      </c>
      <c r="E239" s="141" t="s">
        <v>787</v>
      </c>
      <c r="F239" s="141" t="s">
        <v>680</v>
      </c>
      <c r="G239" s="116"/>
      <c r="H239" s="110"/>
      <c r="I239" s="116"/>
    </row>
    <row r="240" s="98" customFormat="1" ht="15.6" spans="1:9">
      <c r="A240" s="116"/>
      <c r="B240" s="132" t="s">
        <v>6</v>
      </c>
      <c r="C240" s="115" t="s">
        <v>7</v>
      </c>
      <c r="D240" s="115"/>
      <c r="E240" s="115"/>
      <c r="F240" s="116"/>
      <c r="G240" s="116"/>
      <c r="H240" s="110"/>
      <c r="I240" s="116"/>
    </row>
    <row r="241" s="98" customFormat="1" ht="15.6" spans="1:9">
      <c r="A241" s="116"/>
      <c r="B241" s="132"/>
      <c r="C241" s="115"/>
      <c r="D241" s="115"/>
      <c r="E241" s="115"/>
      <c r="F241" s="116"/>
      <c r="G241" s="116"/>
      <c r="H241" s="110"/>
      <c r="I241" s="116"/>
    </row>
    <row r="242" s="98" customFormat="1" ht="15.6" spans="1:9">
      <c r="A242" s="116"/>
      <c r="B242" s="130" t="s">
        <v>8</v>
      </c>
      <c r="C242" s="133" t="s">
        <v>9</v>
      </c>
      <c r="D242" s="133" t="s">
        <v>10</v>
      </c>
      <c r="E242" s="133" t="s">
        <v>11</v>
      </c>
      <c r="F242" s="116"/>
      <c r="G242" s="116"/>
      <c r="H242" s="110"/>
      <c r="I242" s="116"/>
    </row>
    <row r="243" s="98" customFormat="1" ht="15.6" spans="1:9">
      <c r="A243" s="116">
        <v>29</v>
      </c>
      <c r="B243" s="130" t="s">
        <v>63</v>
      </c>
      <c r="C243" s="131" t="s">
        <v>787</v>
      </c>
      <c r="D243" s="131" t="s">
        <v>1843</v>
      </c>
      <c r="E243" s="131" t="s">
        <v>787</v>
      </c>
      <c r="F243" s="116"/>
      <c r="G243" s="116"/>
      <c r="H243" s="110"/>
      <c r="I243" s="116"/>
    </row>
    <row r="244" s="98" customFormat="1" ht="15.6" spans="1:9">
      <c r="A244" s="116">
        <v>30</v>
      </c>
      <c r="B244" s="130" t="s">
        <v>96</v>
      </c>
      <c r="C244" s="131" t="s">
        <v>1844</v>
      </c>
      <c r="D244" s="131" t="s">
        <v>787</v>
      </c>
      <c r="E244" s="131" t="s">
        <v>787</v>
      </c>
      <c r="F244" s="116"/>
      <c r="G244" s="116"/>
      <c r="H244" s="110"/>
      <c r="I244" s="116"/>
    </row>
    <row r="245" s="98" customFormat="1" ht="15.6" spans="1:9">
      <c r="A245" s="116">
        <v>31</v>
      </c>
      <c r="B245" s="130" t="s">
        <v>38</v>
      </c>
      <c r="C245" s="131" t="s">
        <v>1845</v>
      </c>
      <c r="D245" s="131" t="s">
        <v>787</v>
      </c>
      <c r="E245" s="131" t="s">
        <v>787</v>
      </c>
      <c r="F245" s="116"/>
      <c r="G245" s="116"/>
      <c r="H245" s="110"/>
      <c r="I245" s="116"/>
    </row>
    <row r="246" s="98" customFormat="1" ht="15.6" spans="1:9">
      <c r="A246" s="116">
        <v>32</v>
      </c>
      <c r="B246" s="130" t="s">
        <v>39</v>
      </c>
      <c r="C246" s="131" t="s">
        <v>1846</v>
      </c>
      <c r="D246" s="131" t="s">
        <v>1577</v>
      </c>
      <c r="E246" s="131" t="s">
        <v>787</v>
      </c>
      <c r="F246" s="116"/>
      <c r="G246" s="116"/>
      <c r="H246" s="110"/>
      <c r="I246" s="116"/>
    </row>
    <row r="247" s="98" customFormat="1" ht="15.6" spans="1:9">
      <c r="A247" s="116">
        <v>33</v>
      </c>
      <c r="B247" s="130" t="s">
        <v>59</v>
      </c>
      <c r="C247" s="131" t="s">
        <v>787</v>
      </c>
      <c r="D247" s="131" t="s">
        <v>908</v>
      </c>
      <c r="E247" s="131" t="s">
        <v>1847</v>
      </c>
      <c r="F247" s="116"/>
      <c r="G247" s="116"/>
      <c r="H247" s="110"/>
      <c r="I247" s="116"/>
    </row>
    <row r="248" s="98" customFormat="1" ht="15.6" spans="1:9">
      <c r="A248" s="116">
        <v>34</v>
      </c>
      <c r="B248" s="130" t="s">
        <v>92</v>
      </c>
      <c r="C248" s="131">
        <f>102.3+11.9</f>
        <v>114.2</v>
      </c>
      <c r="D248" s="131" t="s">
        <v>787</v>
      </c>
      <c r="E248" s="131" t="s">
        <v>787</v>
      </c>
      <c r="F248" s="116"/>
      <c r="G248" s="116"/>
      <c r="H248" s="110"/>
      <c r="I248" s="116"/>
    </row>
    <row r="249" s="98" customFormat="1" ht="15.6" spans="1:9">
      <c r="A249" s="116">
        <v>35</v>
      </c>
      <c r="B249" s="130" t="s">
        <v>177</v>
      </c>
      <c r="C249" s="131" t="s">
        <v>1848</v>
      </c>
      <c r="D249" s="131" t="s">
        <v>787</v>
      </c>
      <c r="E249" s="131" t="s">
        <v>787</v>
      </c>
      <c r="F249" s="116"/>
      <c r="G249" s="116"/>
      <c r="H249" s="110"/>
      <c r="I249" s="116"/>
    </row>
    <row r="250" s="98" customFormat="1" ht="15.6" spans="1:9">
      <c r="A250" s="116">
        <v>36</v>
      </c>
      <c r="B250" s="130" t="s">
        <v>12</v>
      </c>
      <c r="C250" s="131" t="s">
        <v>787</v>
      </c>
      <c r="D250" s="131" t="s">
        <v>1849</v>
      </c>
      <c r="E250" s="131" t="s">
        <v>787</v>
      </c>
      <c r="F250" s="116"/>
      <c r="G250" s="116"/>
      <c r="H250" s="110"/>
      <c r="I250" s="116"/>
    </row>
    <row r="251" s="98" customFormat="1" ht="15.6" spans="1:9">
      <c r="A251" s="116">
        <v>37</v>
      </c>
      <c r="B251" s="130" t="s">
        <v>1097</v>
      </c>
      <c r="C251" s="131" t="s">
        <v>1850</v>
      </c>
      <c r="D251" s="131" t="s">
        <v>787</v>
      </c>
      <c r="E251" s="131" t="s">
        <v>787</v>
      </c>
      <c r="F251" s="116"/>
      <c r="G251" s="116"/>
      <c r="H251" s="110"/>
      <c r="I251" s="116"/>
    </row>
    <row r="252" s="98" customFormat="1" ht="15.6" spans="1:9">
      <c r="A252" s="116">
        <v>38</v>
      </c>
      <c r="B252" s="130" t="s">
        <v>274</v>
      </c>
      <c r="C252" s="131" t="s">
        <v>1851</v>
      </c>
      <c r="D252" s="131" t="s">
        <v>787</v>
      </c>
      <c r="E252" s="131" t="s">
        <v>787</v>
      </c>
      <c r="F252" s="116"/>
      <c r="G252" s="116"/>
      <c r="H252" s="110"/>
      <c r="I252" s="116"/>
    </row>
    <row r="253" s="98" customFormat="1" ht="15.6" spans="1:9">
      <c r="A253" s="116">
        <v>39</v>
      </c>
      <c r="B253" s="130" t="s">
        <v>486</v>
      </c>
      <c r="C253" s="131" t="s">
        <v>1852</v>
      </c>
      <c r="D253" s="131" t="s">
        <v>787</v>
      </c>
      <c r="E253" s="131" t="s">
        <v>787</v>
      </c>
      <c r="F253" s="116"/>
      <c r="G253" s="116"/>
      <c r="H253" s="110"/>
      <c r="I253" s="116"/>
    </row>
    <row r="254" s="98" customFormat="1" ht="15.6" spans="1:9">
      <c r="A254" s="116"/>
      <c r="B254" s="134" t="s">
        <v>40</v>
      </c>
      <c r="C254" s="135" t="s">
        <v>41</v>
      </c>
      <c r="D254" s="135"/>
      <c r="E254" s="135"/>
      <c r="F254" s="116"/>
      <c r="G254" s="116"/>
      <c r="H254" s="110"/>
      <c r="I254" s="116"/>
    </row>
    <row r="255" s="98" customFormat="1" ht="15.6" spans="1:9">
      <c r="A255" s="116"/>
      <c r="B255" s="134"/>
      <c r="C255" s="122" t="s">
        <v>42</v>
      </c>
      <c r="D255" s="122" t="s">
        <v>43</v>
      </c>
      <c r="E255" s="122" t="s">
        <v>44</v>
      </c>
      <c r="F255" s="116"/>
      <c r="G255" s="116"/>
      <c r="H255" s="110"/>
      <c r="I255" s="116"/>
    </row>
    <row r="256" s="98" customFormat="1" ht="15.6" spans="1:9">
      <c r="A256" s="116">
        <v>40</v>
      </c>
      <c r="B256" s="136" t="s">
        <v>191</v>
      </c>
      <c r="C256" s="137" t="s">
        <v>787</v>
      </c>
      <c r="D256" s="137" t="s">
        <v>787</v>
      </c>
      <c r="E256" s="137" t="s">
        <v>1420</v>
      </c>
      <c r="F256" s="116"/>
      <c r="G256" s="116"/>
      <c r="H256" s="110"/>
      <c r="I256" s="116"/>
    </row>
    <row r="257" s="98" customFormat="1" ht="15.6" spans="1:9">
      <c r="A257" s="116"/>
      <c r="B257" s="134" t="s">
        <v>40</v>
      </c>
      <c r="C257" s="135" t="s">
        <v>46</v>
      </c>
      <c r="D257" s="116"/>
      <c r="E257" s="116"/>
      <c r="F257" s="116"/>
      <c r="G257" s="116"/>
      <c r="H257" s="110"/>
      <c r="I257" s="116"/>
    </row>
    <row r="258" s="98" customFormat="1" ht="15.6" spans="1:9">
      <c r="A258" s="116"/>
      <c r="B258" s="134"/>
      <c r="C258" s="135" t="s">
        <v>47</v>
      </c>
      <c r="D258" s="116"/>
      <c r="E258" s="116"/>
      <c r="F258" s="116"/>
      <c r="G258" s="116"/>
      <c r="H258" s="110"/>
      <c r="I258" s="116"/>
    </row>
    <row r="259" s="98" customFormat="1" ht="15.6" spans="1:9">
      <c r="A259" s="116">
        <v>41</v>
      </c>
      <c r="B259" s="138" t="s">
        <v>112</v>
      </c>
      <c r="C259" s="137" t="s">
        <v>1853</v>
      </c>
      <c r="D259" s="116"/>
      <c r="E259" s="116"/>
      <c r="F259" s="116"/>
      <c r="G259" s="116"/>
      <c r="H259" s="110"/>
      <c r="I259" s="116"/>
    </row>
    <row r="260" s="98" customFormat="1" ht="15.6" spans="1:9">
      <c r="A260" s="116">
        <v>42</v>
      </c>
      <c r="B260" s="138" t="s">
        <v>73</v>
      </c>
      <c r="C260" s="137" t="s">
        <v>1838</v>
      </c>
      <c r="D260" s="116"/>
      <c r="E260" s="116"/>
      <c r="F260" s="116"/>
      <c r="G260" s="116"/>
      <c r="H260" s="110"/>
      <c r="I260" s="116"/>
    </row>
    <row r="261" s="98" customFormat="1" ht="15.6" spans="1:9">
      <c r="A261" s="116">
        <v>43</v>
      </c>
      <c r="B261" s="138" t="s">
        <v>48</v>
      </c>
      <c r="C261" s="137" t="s">
        <v>1854</v>
      </c>
      <c r="D261" s="116"/>
      <c r="E261" s="116"/>
      <c r="F261" s="116"/>
      <c r="G261" s="116"/>
      <c r="H261" s="110"/>
      <c r="I261" s="116"/>
    </row>
    <row r="262" s="98" customFormat="1" ht="15.6" spans="1:9">
      <c r="A262" s="116"/>
      <c r="B262" s="134" t="s">
        <v>40</v>
      </c>
      <c r="C262" s="135" t="s">
        <v>194</v>
      </c>
      <c r="D262" s="135"/>
      <c r="E262" s="135"/>
      <c r="F262" s="116"/>
      <c r="G262" s="116"/>
      <c r="H262" s="110"/>
      <c r="I262" s="116"/>
    </row>
    <row r="263" s="98" customFormat="1" ht="31.2" spans="1:9">
      <c r="A263" s="116"/>
      <c r="B263" s="134"/>
      <c r="C263" s="142" t="s">
        <v>195</v>
      </c>
      <c r="D263" s="142" t="s">
        <v>196</v>
      </c>
      <c r="E263" s="142" t="s">
        <v>197</v>
      </c>
      <c r="F263" s="116"/>
      <c r="G263" s="116"/>
      <c r="H263" s="110"/>
      <c r="I263" s="116"/>
    </row>
    <row r="264" s="98" customFormat="1" ht="15.6" spans="1:9">
      <c r="A264" s="116">
        <v>45</v>
      </c>
      <c r="B264" s="138" t="s">
        <v>212</v>
      </c>
      <c r="C264" s="137" t="s">
        <v>1019</v>
      </c>
      <c r="D264" s="137" t="s">
        <v>787</v>
      </c>
      <c r="E264" s="137" t="s">
        <v>787</v>
      </c>
      <c r="F264" s="116"/>
      <c r="G264" s="116"/>
      <c r="H264" s="110"/>
      <c r="I264" s="116"/>
    </row>
    <row r="265" s="98" customFormat="1" ht="15.6" spans="1:9">
      <c r="A265" s="116"/>
      <c r="B265" s="139" t="s">
        <v>6</v>
      </c>
      <c r="C265" s="135" t="s">
        <v>49</v>
      </c>
      <c r="D265" s="135"/>
      <c r="E265" s="135"/>
      <c r="F265" s="116"/>
      <c r="G265" s="116"/>
      <c r="H265" s="110"/>
      <c r="I265" s="116"/>
    </row>
    <row r="266" s="98" customFormat="1" ht="15.6" spans="1:9">
      <c r="A266" s="116"/>
      <c r="B266" s="136" t="s">
        <v>50</v>
      </c>
      <c r="C266" s="135">
        <v>100</v>
      </c>
      <c r="D266" s="135">
        <v>200</v>
      </c>
      <c r="E266" s="135" t="s">
        <v>51</v>
      </c>
      <c r="F266" s="116"/>
      <c r="G266" s="116"/>
      <c r="H266" s="110"/>
      <c r="I266" s="116"/>
    </row>
    <row r="267" s="98" customFormat="1" ht="15.6" spans="1:9">
      <c r="A267" s="116">
        <v>46</v>
      </c>
      <c r="B267" s="140" t="s">
        <v>52</v>
      </c>
      <c r="C267" s="141" t="s">
        <v>787</v>
      </c>
      <c r="D267" s="141" t="s">
        <v>764</v>
      </c>
      <c r="E267" s="141" t="s">
        <v>787</v>
      </c>
      <c r="F267" s="116"/>
      <c r="G267" s="116"/>
      <c r="H267" s="110"/>
      <c r="I267" s="116"/>
    </row>
    <row r="268" s="98" customFormat="1" ht="15.6" spans="1:9">
      <c r="A268" s="116">
        <v>47</v>
      </c>
      <c r="B268" s="140" t="s">
        <v>84</v>
      </c>
      <c r="C268" s="141" t="s">
        <v>680</v>
      </c>
      <c r="D268" s="141" t="s">
        <v>787</v>
      </c>
      <c r="E268" s="141" t="s">
        <v>787</v>
      </c>
      <c r="F268" s="116"/>
      <c r="G268" s="116"/>
      <c r="H268" s="110"/>
      <c r="I268" s="116"/>
    </row>
    <row r="269" s="98" customFormat="1" ht="15.6" spans="1:9">
      <c r="A269" s="116">
        <v>48</v>
      </c>
      <c r="B269" s="140" t="s">
        <v>53</v>
      </c>
      <c r="C269" s="141" t="s">
        <v>680</v>
      </c>
      <c r="D269" s="141" t="s">
        <v>683</v>
      </c>
      <c r="E269" s="141" t="s">
        <v>787</v>
      </c>
      <c r="F269" s="116"/>
      <c r="G269" s="116"/>
      <c r="H269" s="110"/>
      <c r="I269" s="116"/>
    </row>
    <row r="270" s="98" customFormat="1" ht="15.6" spans="1:9">
      <c r="A270" s="116">
        <v>49</v>
      </c>
      <c r="B270" s="140" t="s">
        <v>54</v>
      </c>
      <c r="C270" s="141" t="s">
        <v>680</v>
      </c>
      <c r="D270" s="141" t="s">
        <v>787</v>
      </c>
      <c r="E270" s="141" t="s">
        <v>787</v>
      </c>
      <c r="F270" s="116"/>
      <c r="G270" s="116"/>
      <c r="H270" s="110"/>
      <c r="I270" s="116"/>
    </row>
    <row r="271" s="98" customFormat="1" ht="15.6" spans="1:9">
      <c r="A271" s="116">
        <v>50</v>
      </c>
      <c r="B271" s="140" t="s">
        <v>137</v>
      </c>
      <c r="C271" s="141" t="s">
        <v>680</v>
      </c>
      <c r="D271" s="141" t="s">
        <v>683</v>
      </c>
      <c r="E271" s="141" t="s">
        <v>787</v>
      </c>
      <c r="F271" s="116"/>
      <c r="G271" s="116"/>
      <c r="H271" s="110"/>
      <c r="I271" s="116"/>
    </row>
    <row r="272" s="98" customFormat="1" ht="15.6" spans="1:9">
      <c r="A272" s="116">
        <v>51</v>
      </c>
      <c r="B272" s="140" t="s">
        <v>1855</v>
      </c>
      <c r="C272" s="141" t="s">
        <v>787</v>
      </c>
      <c r="D272" s="141" t="s">
        <v>678</v>
      </c>
      <c r="E272" s="141" t="s">
        <v>787</v>
      </c>
      <c r="F272" s="116"/>
      <c r="G272" s="116"/>
      <c r="H272" s="110"/>
      <c r="I272" s="116"/>
    </row>
    <row r="273" s="98" customFormat="1" ht="15.6" spans="1:9">
      <c r="A273" s="116">
        <v>52</v>
      </c>
      <c r="B273" s="140" t="s">
        <v>1856</v>
      </c>
      <c r="C273" s="141" t="s">
        <v>787</v>
      </c>
      <c r="D273" s="141" t="s">
        <v>787</v>
      </c>
      <c r="E273" s="141" t="s">
        <v>680</v>
      </c>
      <c r="F273" s="116"/>
      <c r="G273" s="116"/>
      <c r="H273" s="110"/>
      <c r="I273" s="116"/>
    </row>
    <row r="274" s="98" customFormat="1" ht="15.6" spans="1:9">
      <c r="A274" s="116">
        <v>53</v>
      </c>
      <c r="B274" s="140" t="s">
        <v>55</v>
      </c>
      <c r="C274" s="141" t="s">
        <v>680</v>
      </c>
      <c r="D274" s="141" t="s">
        <v>680</v>
      </c>
      <c r="E274" s="141" t="s">
        <v>787</v>
      </c>
      <c r="F274" s="116"/>
      <c r="G274" s="116"/>
      <c r="H274" s="110"/>
      <c r="I274" s="116"/>
    </row>
    <row r="275" s="98" customFormat="1" ht="15.6" spans="1:9">
      <c r="A275" s="116">
        <v>54</v>
      </c>
      <c r="B275" s="140" t="s">
        <v>85</v>
      </c>
      <c r="C275" s="141" t="s">
        <v>787</v>
      </c>
      <c r="D275" s="141" t="s">
        <v>680</v>
      </c>
      <c r="E275" s="141" t="s">
        <v>787</v>
      </c>
      <c r="F275" s="116"/>
      <c r="G275" s="116"/>
      <c r="H275" s="110"/>
      <c r="I275" s="116"/>
    </row>
    <row r="276" s="98" customFormat="1" ht="15.6" spans="1:9">
      <c r="A276" s="116">
        <v>55</v>
      </c>
      <c r="B276" s="140" t="s">
        <v>1857</v>
      </c>
      <c r="C276" s="141" t="s">
        <v>787</v>
      </c>
      <c r="D276" s="141" t="s">
        <v>680</v>
      </c>
      <c r="E276" s="141" t="s">
        <v>787</v>
      </c>
      <c r="F276" s="116"/>
      <c r="G276" s="116"/>
      <c r="H276" s="110"/>
      <c r="I276" s="116"/>
    </row>
    <row r="277" s="98" customFormat="1" ht="31.2" spans="1:9">
      <c r="A277" s="116" t="s">
        <v>1858</v>
      </c>
      <c r="B277" s="116"/>
      <c r="C277" s="116"/>
      <c r="D277" s="116"/>
      <c r="E277" s="116"/>
      <c r="F277" s="116"/>
      <c r="G277" s="116"/>
      <c r="H277" s="111" t="s">
        <v>1859</v>
      </c>
      <c r="I277" s="112" t="s">
        <v>615</v>
      </c>
    </row>
    <row r="278" s="99" customFormat="1" ht="31.2" spans="1:9">
      <c r="A278" s="143" t="s">
        <v>5</v>
      </c>
      <c r="B278" s="126" t="s">
        <v>6</v>
      </c>
      <c r="C278" s="122" t="s">
        <v>15</v>
      </c>
      <c r="D278" s="122"/>
      <c r="E278" s="122"/>
      <c r="F278" s="122"/>
      <c r="G278" s="122"/>
      <c r="H278" s="144"/>
      <c r="I278" s="145"/>
    </row>
    <row r="279" s="99" customFormat="1" ht="15.6" spans="1:9">
      <c r="A279" s="144"/>
      <c r="B279" s="125" t="s">
        <v>16</v>
      </c>
      <c r="C279" s="122" t="s">
        <v>17</v>
      </c>
      <c r="D279" s="122" t="s">
        <v>18</v>
      </c>
      <c r="E279" s="122" t="s">
        <v>19</v>
      </c>
      <c r="F279" s="122" t="s">
        <v>20</v>
      </c>
      <c r="G279" s="122" t="s">
        <v>21</v>
      </c>
      <c r="H279" s="144"/>
      <c r="I279" s="145"/>
    </row>
    <row r="280" s="99" customFormat="1" ht="15.6" spans="1:9">
      <c r="A280" s="144">
        <v>1</v>
      </c>
      <c r="B280" s="125" t="s">
        <v>32</v>
      </c>
      <c r="C280" s="128"/>
      <c r="D280" s="128">
        <v>13</v>
      </c>
      <c r="E280" s="128"/>
      <c r="F280" s="128"/>
      <c r="G280" s="128"/>
      <c r="H280" s="144"/>
      <c r="I280" s="145"/>
    </row>
    <row r="281" s="99" customFormat="1" ht="15.6" spans="1:9">
      <c r="A281" s="146"/>
      <c r="B281" s="126" t="s">
        <v>6</v>
      </c>
      <c r="C281" s="122" t="s">
        <v>24</v>
      </c>
      <c r="D281" s="122"/>
      <c r="E281" s="122"/>
      <c r="F281" s="122"/>
      <c r="G281" s="122"/>
      <c r="H281" s="144"/>
      <c r="I281" s="145"/>
    </row>
    <row r="282" s="99" customFormat="1" ht="15.6" spans="1:9">
      <c r="A282" s="147"/>
      <c r="B282" s="125" t="s">
        <v>16</v>
      </c>
      <c r="C282" s="122" t="s">
        <v>17</v>
      </c>
      <c r="D282" s="122" t="s">
        <v>18</v>
      </c>
      <c r="E282" s="122" t="s">
        <v>19</v>
      </c>
      <c r="F282" s="122" t="s">
        <v>20</v>
      </c>
      <c r="G282" s="122" t="s">
        <v>21</v>
      </c>
      <c r="H282" s="144"/>
      <c r="I282" s="145"/>
    </row>
    <row r="283" s="99" customFormat="1" ht="15.6" spans="1:9">
      <c r="A283" s="144">
        <v>2</v>
      </c>
      <c r="B283" s="127" t="s">
        <v>1860</v>
      </c>
      <c r="C283" s="128"/>
      <c r="D283" s="128">
        <v>6</v>
      </c>
      <c r="E283" s="128"/>
      <c r="F283" s="128"/>
      <c r="G283" s="128"/>
      <c r="H283" s="144"/>
      <c r="I283" s="145"/>
    </row>
    <row r="284" s="99" customFormat="1" ht="15.6" spans="1:9">
      <c r="A284" s="144">
        <v>3</v>
      </c>
      <c r="B284" s="121" t="s">
        <v>107</v>
      </c>
      <c r="C284" s="122">
        <v>5</v>
      </c>
      <c r="D284" s="122"/>
      <c r="E284" s="122"/>
      <c r="F284" s="122"/>
      <c r="G284" s="144"/>
      <c r="H284" s="144"/>
      <c r="I284" s="145"/>
    </row>
    <row r="285" s="99" customFormat="1" ht="15.6" spans="1:9">
      <c r="A285" s="146"/>
      <c r="B285" s="126" t="s">
        <v>6</v>
      </c>
      <c r="C285" s="122" t="s">
        <v>35</v>
      </c>
      <c r="D285" s="122"/>
      <c r="E285" s="122"/>
      <c r="F285" s="122"/>
      <c r="G285" s="144"/>
      <c r="H285" s="144"/>
      <c r="I285" s="145"/>
    </row>
    <row r="286" s="99" customFormat="1" ht="15.6" spans="1:9">
      <c r="A286" s="147"/>
      <c r="B286" s="125" t="s">
        <v>8</v>
      </c>
      <c r="C286" s="122">
        <v>100</v>
      </c>
      <c r="D286" s="122">
        <v>200</v>
      </c>
      <c r="E286" s="122">
        <v>300</v>
      </c>
      <c r="F286" s="122" t="s">
        <v>31</v>
      </c>
      <c r="G286" s="144"/>
      <c r="H286" s="144"/>
      <c r="I286" s="145"/>
    </row>
    <row r="287" s="99" customFormat="1" ht="15.6" spans="1:9">
      <c r="A287" s="144">
        <v>4</v>
      </c>
      <c r="B287" s="127" t="s">
        <v>134</v>
      </c>
      <c r="C287" s="128"/>
      <c r="D287" s="128"/>
      <c r="E287" s="128"/>
      <c r="F287" s="128">
        <v>8</v>
      </c>
      <c r="G287" s="144"/>
      <c r="H287" s="144"/>
      <c r="I287" s="145"/>
    </row>
    <row r="288" s="99" customFormat="1" ht="15.6" spans="1:9">
      <c r="A288" s="144">
        <v>5</v>
      </c>
      <c r="B288" s="127" t="s">
        <v>68</v>
      </c>
      <c r="C288" s="128"/>
      <c r="D288" s="128"/>
      <c r="E288" s="128"/>
      <c r="F288" s="128">
        <v>1</v>
      </c>
      <c r="G288" s="144"/>
      <c r="H288" s="144"/>
      <c r="I288" s="145"/>
    </row>
    <row r="289" s="99" customFormat="1" ht="15.6" spans="1:9">
      <c r="A289" s="146"/>
      <c r="B289" s="114" t="s">
        <v>6</v>
      </c>
      <c r="C289" s="115" t="s">
        <v>7</v>
      </c>
      <c r="D289" s="115"/>
      <c r="E289" s="115"/>
      <c r="F289" s="144"/>
      <c r="G289" s="144"/>
      <c r="H289" s="144"/>
      <c r="I289" s="145"/>
    </row>
    <row r="290" s="99" customFormat="1" ht="15.6" spans="1:9">
      <c r="A290" s="148"/>
      <c r="B290" s="114"/>
      <c r="C290" s="115"/>
      <c r="D290" s="115"/>
      <c r="E290" s="115"/>
      <c r="F290" s="144"/>
      <c r="G290" s="144"/>
      <c r="H290" s="144"/>
      <c r="I290" s="145"/>
    </row>
    <row r="291" s="99" customFormat="1" ht="15.6" spans="1:9">
      <c r="A291" s="147"/>
      <c r="B291" s="118" t="s">
        <v>8</v>
      </c>
      <c r="C291" s="119" t="s">
        <v>9</v>
      </c>
      <c r="D291" s="119" t="s">
        <v>10</v>
      </c>
      <c r="E291" s="119" t="s">
        <v>11</v>
      </c>
      <c r="F291" s="144"/>
      <c r="G291" s="144"/>
      <c r="H291" s="144"/>
      <c r="I291" s="145"/>
    </row>
    <row r="292" s="99" customFormat="1" ht="15.6" spans="1:9">
      <c r="A292" s="144">
        <v>6</v>
      </c>
      <c r="B292" s="118" t="s">
        <v>70</v>
      </c>
      <c r="C292" s="120">
        <v>32</v>
      </c>
      <c r="D292" s="120"/>
      <c r="E292" s="120"/>
      <c r="F292" s="144"/>
      <c r="G292" s="144"/>
      <c r="H292" s="144"/>
      <c r="I292" s="145"/>
    </row>
    <row r="293" s="99" customFormat="1" ht="15.6" spans="1:9">
      <c r="A293" s="144">
        <v>7</v>
      </c>
      <c r="B293" s="118" t="s">
        <v>241</v>
      </c>
      <c r="C293" s="120">
        <v>31</v>
      </c>
      <c r="D293" s="120"/>
      <c r="E293" s="120"/>
      <c r="F293" s="144"/>
      <c r="G293" s="144"/>
      <c r="H293" s="144"/>
      <c r="I293" s="145"/>
    </row>
    <row r="294" s="99" customFormat="1" ht="15.6" spans="1:9">
      <c r="A294" s="144">
        <v>8</v>
      </c>
      <c r="B294" s="118" t="s">
        <v>39</v>
      </c>
      <c r="C294" s="120">
        <v>15</v>
      </c>
      <c r="D294" s="120"/>
      <c r="E294" s="120"/>
      <c r="F294" s="144"/>
      <c r="G294" s="144"/>
      <c r="H294" s="144"/>
      <c r="I294" s="145"/>
    </row>
    <row r="295" s="99" customFormat="1" ht="15.6" spans="1:9">
      <c r="A295" s="144">
        <v>9</v>
      </c>
      <c r="B295" s="118" t="s">
        <v>91</v>
      </c>
      <c r="C295" s="120">
        <v>160.6</v>
      </c>
      <c r="D295" s="120"/>
      <c r="E295" s="120"/>
      <c r="F295" s="144"/>
      <c r="G295" s="144"/>
      <c r="H295" s="144"/>
      <c r="I295" s="145"/>
    </row>
    <row r="296" s="99" customFormat="1" ht="15.6" spans="1:9">
      <c r="A296" s="144">
        <v>10</v>
      </c>
      <c r="B296" s="121" t="s">
        <v>92</v>
      </c>
      <c r="C296" s="122">
        <v>257.02</v>
      </c>
      <c r="D296" s="122"/>
      <c r="E296" s="122"/>
      <c r="F296" s="144"/>
      <c r="G296" s="144"/>
      <c r="H296" s="144"/>
      <c r="I296" s="145"/>
    </row>
    <row r="297" s="99" customFormat="1" ht="15.6" spans="1:9">
      <c r="A297" s="144">
        <v>11</v>
      </c>
      <c r="B297" s="121" t="s">
        <v>143</v>
      </c>
      <c r="C297" s="122">
        <v>224.93</v>
      </c>
      <c r="D297" s="122"/>
      <c r="E297" s="122"/>
      <c r="F297" s="144"/>
      <c r="G297" s="144"/>
      <c r="H297" s="144"/>
      <c r="I297" s="145"/>
    </row>
    <row r="298" s="99" customFormat="1" ht="15.6" spans="1:9">
      <c r="A298" s="144">
        <v>12</v>
      </c>
      <c r="B298" s="121" t="s">
        <v>128</v>
      </c>
      <c r="C298" s="122">
        <v>144.75</v>
      </c>
      <c r="D298" s="122"/>
      <c r="E298" s="122"/>
      <c r="F298" s="144"/>
      <c r="G298" s="144"/>
      <c r="H298" s="144"/>
      <c r="I298" s="145"/>
    </row>
    <row r="299" s="99" customFormat="1" ht="15.6" spans="1:9">
      <c r="A299" s="144">
        <v>13</v>
      </c>
      <c r="B299" s="121" t="s">
        <v>1861</v>
      </c>
      <c r="C299" s="122">
        <v>95</v>
      </c>
      <c r="D299" s="122"/>
      <c r="E299" s="122"/>
      <c r="F299" s="144"/>
      <c r="G299" s="144"/>
      <c r="H299" s="144"/>
      <c r="I299" s="145"/>
    </row>
    <row r="300" s="99" customFormat="1" ht="15.6" spans="1:9">
      <c r="A300" s="146"/>
      <c r="B300" s="121" t="s">
        <v>40</v>
      </c>
      <c r="C300" s="122" t="s">
        <v>194</v>
      </c>
      <c r="D300" s="122"/>
      <c r="E300" s="122"/>
      <c r="F300" s="144"/>
      <c r="G300" s="144"/>
      <c r="H300" s="144"/>
      <c r="I300" s="145"/>
    </row>
    <row r="301" s="99" customFormat="1" ht="31.2" spans="1:9">
      <c r="A301" s="147"/>
      <c r="B301" s="121"/>
      <c r="C301" s="142" t="s">
        <v>195</v>
      </c>
      <c r="D301" s="142" t="s">
        <v>196</v>
      </c>
      <c r="E301" s="142" t="s">
        <v>197</v>
      </c>
      <c r="F301" s="144"/>
      <c r="G301" s="144"/>
      <c r="H301" s="144"/>
      <c r="I301" s="145"/>
    </row>
    <row r="302" s="99" customFormat="1" ht="15.6" spans="1:9">
      <c r="A302" s="144">
        <v>14</v>
      </c>
      <c r="B302" s="123" t="s">
        <v>1862</v>
      </c>
      <c r="C302" s="124"/>
      <c r="D302" s="124">
        <v>20</v>
      </c>
      <c r="E302" s="124"/>
      <c r="F302" s="144"/>
      <c r="G302" s="144"/>
      <c r="H302" s="144"/>
      <c r="I302" s="145"/>
    </row>
    <row r="303" s="99" customFormat="1" ht="15.6" spans="1:9">
      <c r="A303" s="146"/>
      <c r="B303" s="126" t="s">
        <v>6</v>
      </c>
      <c r="C303" s="122" t="s">
        <v>49</v>
      </c>
      <c r="D303" s="122"/>
      <c r="E303" s="122"/>
      <c r="F303" s="144"/>
      <c r="G303" s="144"/>
      <c r="H303" s="144"/>
      <c r="I303" s="145"/>
    </row>
    <row r="304" s="99" customFormat="1" ht="15.6" spans="1:9">
      <c r="A304" s="147"/>
      <c r="B304" s="125" t="s">
        <v>50</v>
      </c>
      <c r="C304" s="122">
        <v>100</v>
      </c>
      <c r="D304" s="122">
        <v>200</v>
      </c>
      <c r="E304" s="122" t="s">
        <v>51</v>
      </c>
      <c r="F304" s="144"/>
      <c r="G304" s="144"/>
      <c r="H304" s="144"/>
      <c r="I304" s="145"/>
    </row>
    <row r="305" s="99" customFormat="1" ht="15.6" spans="1:9">
      <c r="A305" s="144">
        <v>15</v>
      </c>
      <c r="B305" s="127" t="s">
        <v>52</v>
      </c>
      <c r="C305" s="128"/>
      <c r="D305" s="128">
        <v>2</v>
      </c>
      <c r="E305" s="128"/>
      <c r="F305" s="144"/>
      <c r="G305" s="144"/>
      <c r="H305" s="144"/>
      <c r="I305" s="145"/>
    </row>
    <row r="306" s="99" customFormat="1" ht="15.6" spans="1:9">
      <c r="A306" s="144">
        <v>16</v>
      </c>
      <c r="B306" s="127" t="s">
        <v>1863</v>
      </c>
      <c r="C306" s="128"/>
      <c r="D306" s="128">
        <v>12</v>
      </c>
      <c r="E306" s="128"/>
      <c r="F306" s="144"/>
      <c r="G306" s="144"/>
      <c r="H306" s="144"/>
      <c r="I306" s="145"/>
    </row>
    <row r="307" s="99" customFormat="1" ht="15.6" spans="1:9">
      <c r="A307" s="144">
        <v>17</v>
      </c>
      <c r="B307" s="127" t="s">
        <v>253</v>
      </c>
      <c r="C307" s="128"/>
      <c r="D307" s="128">
        <v>6</v>
      </c>
      <c r="E307" s="128"/>
      <c r="F307" s="144"/>
      <c r="G307" s="144"/>
      <c r="H307" s="144"/>
      <c r="I307" s="145"/>
    </row>
    <row r="308" s="99" customFormat="1" ht="15.6" spans="1:9">
      <c r="A308" s="144">
        <v>18</v>
      </c>
      <c r="B308" s="149" t="s">
        <v>200</v>
      </c>
      <c r="C308" s="144"/>
      <c r="D308" s="144">
        <v>5</v>
      </c>
      <c r="E308" s="144"/>
      <c r="F308" s="144"/>
      <c r="G308" s="144"/>
      <c r="H308" s="150"/>
      <c r="I308" s="151"/>
    </row>
    <row r="309" s="98" customFormat="1" ht="31.2" spans="1:9">
      <c r="A309" s="116" t="s">
        <v>1864</v>
      </c>
      <c r="B309" s="116"/>
      <c r="C309" s="116"/>
      <c r="D309" s="116"/>
      <c r="E309" s="116"/>
      <c r="F309" s="116"/>
      <c r="G309" s="116"/>
      <c r="H309" s="111" t="s">
        <v>1865</v>
      </c>
      <c r="I309" s="112" t="s">
        <v>615</v>
      </c>
    </row>
    <row r="310" s="99" customFormat="1" ht="31.2" spans="1:9">
      <c r="A310" s="143" t="s">
        <v>5</v>
      </c>
      <c r="B310" s="126" t="s">
        <v>6</v>
      </c>
      <c r="C310" s="122" t="s">
        <v>15</v>
      </c>
      <c r="D310" s="122"/>
      <c r="E310" s="122"/>
      <c r="F310" s="122"/>
      <c r="G310" s="122"/>
      <c r="H310" s="144"/>
      <c r="I310" s="145"/>
    </row>
    <row r="311" s="99" customFormat="1" ht="15.6" spans="1:9">
      <c r="A311" s="144"/>
      <c r="B311" s="125" t="s">
        <v>16</v>
      </c>
      <c r="C311" s="122" t="s">
        <v>17</v>
      </c>
      <c r="D311" s="122" t="s">
        <v>18</v>
      </c>
      <c r="E311" s="122" t="s">
        <v>19</v>
      </c>
      <c r="F311" s="122" t="s">
        <v>20</v>
      </c>
      <c r="G311" s="122" t="s">
        <v>21</v>
      </c>
      <c r="H311" s="144"/>
      <c r="I311" s="145"/>
    </row>
    <row r="312" s="99" customFormat="1" ht="15.6" spans="1:9">
      <c r="A312" s="144">
        <v>1</v>
      </c>
      <c r="B312" s="125" t="s">
        <v>32</v>
      </c>
      <c r="C312" s="128"/>
      <c r="D312" s="128">
        <f>10+7</f>
        <v>17</v>
      </c>
      <c r="E312" s="128"/>
      <c r="F312" s="128"/>
      <c r="G312" s="128"/>
      <c r="H312" s="144"/>
      <c r="I312" s="145"/>
    </row>
    <row r="313" s="99" customFormat="1" ht="15.6" spans="1:9">
      <c r="A313" s="146"/>
      <c r="B313" s="126" t="s">
        <v>6</v>
      </c>
      <c r="C313" s="122" t="s">
        <v>24</v>
      </c>
      <c r="D313" s="122"/>
      <c r="E313" s="122"/>
      <c r="F313" s="122"/>
      <c r="G313" s="122"/>
      <c r="H313" s="144"/>
      <c r="I313" s="145"/>
    </row>
    <row r="314" s="99" customFormat="1" ht="15.6" spans="1:9">
      <c r="A314" s="147"/>
      <c r="B314" s="125" t="s">
        <v>16</v>
      </c>
      <c r="C314" s="122" t="s">
        <v>17</v>
      </c>
      <c r="D314" s="122" t="s">
        <v>18</v>
      </c>
      <c r="E314" s="122" t="s">
        <v>19</v>
      </c>
      <c r="F314" s="122" t="s">
        <v>20</v>
      </c>
      <c r="G314" s="122" t="s">
        <v>21</v>
      </c>
      <c r="H314" s="144"/>
      <c r="I314" s="145"/>
    </row>
    <row r="315" s="99" customFormat="1" ht="15.6" spans="1:9">
      <c r="A315" s="144">
        <v>2</v>
      </c>
      <c r="B315" s="127" t="s">
        <v>1866</v>
      </c>
      <c r="C315" s="128"/>
      <c r="D315" s="128">
        <v>7</v>
      </c>
      <c r="E315" s="128"/>
      <c r="F315" s="128"/>
      <c r="G315" s="128"/>
      <c r="H315" s="144"/>
      <c r="I315" s="145"/>
    </row>
    <row r="316" s="99" customFormat="1" ht="15.6" spans="1:9">
      <c r="A316" s="144">
        <v>3</v>
      </c>
      <c r="B316" s="121" t="s">
        <v>1867</v>
      </c>
      <c r="C316" s="122"/>
      <c r="D316" s="122"/>
      <c r="E316" s="122"/>
      <c r="F316" s="122"/>
      <c r="G316" s="144">
        <v>3</v>
      </c>
      <c r="H316" s="144"/>
      <c r="I316" s="145"/>
    </row>
    <row r="317" s="99" customFormat="1" ht="15.6" spans="1:9">
      <c r="A317" s="144">
        <v>4</v>
      </c>
      <c r="B317" s="121" t="s">
        <v>107</v>
      </c>
      <c r="C317" s="122">
        <v>3</v>
      </c>
      <c r="D317" s="122"/>
      <c r="E317" s="122"/>
      <c r="F317" s="122"/>
      <c r="G317" s="144"/>
      <c r="H317" s="144"/>
      <c r="I317" s="145"/>
    </row>
    <row r="318" s="99" customFormat="1" ht="15.6" spans="1:9">
      <c r="A318" s="146"/>
      <c r="B318" s="126" t="s">
        <v>6</v>
      </c>
      <c r="C318" s="122" t="s">
        <v>35</v>
      </c>
      <c r="D318" s="122"/>
      <c r="E318" s="122"/>
      <c r="F318" s="122"/>
      <c r="G318" s="144"/>
      <c r="H318" s="144"/>
      <c r="I318" s="145"/>
    </row>
    <row r="319" s="99" customFormat="1" ht="15.6" spans="1:9">
      <c r="A319" s="147"/>
      <c r="B319" s="125" t="s">
        <v>8</v>
      </c>
      <c r="C319" s="122">
        <v>100</v>
      </c>
      <c r="D319" s="122">
        <v>200</v>
      </c>
      <c r="E319" s="122">
        <v>300</v>
      </c>
      <c r="F319" s="122" t="s">
        <v>31</v>
      </c>
      <c r="G319" s="144"/>
      <c r="H319" s="144"/>
      <c r="I319" s="145"/>
    </row>
    <row r="320" s="99" customFormat="1" ht="15.6" spans="1:9">
      <c r="A320" s="144">
        <v>5</v>
      </c>
      <c r="B320" s="127" t="s">
        <v>69</v>
      </c>
      <c r="C320" s="128"/>
      <c r="D320" s="128"/>
      <c r="E320" s="128">
        <f>2+6</f>
        <v>8</v>
      </c>
      <c r="F320" s="128"/>
      <c r="G320" s="144"/>
      <c r="H320" s="144"/>
      <c r="I320" s="145"/>
    </row>
    <row r="321" s="99" customFormat="1" ht="15.6" spans="1:9">
      <c r="A321" s="144">
        <v>6</v>
      </c>
      <c r="B321" s="127" t="s">
        <v>142</v>
      </c>
      <c r="C321" s="128"/>
      <c r="D321" s="128">
        <v>3</v>
      </c>
      <c r="E321" s="128"/>
      <c r="F321" s="128"/>
      <c r="G321" s="144"/>
      <c r="H321" s="144"/>
      <c r="I321" s="145"/>
    </row>
    <row r="322" s="99" customFormat="1" ht="15.6" spans="1:9">
      <c r="A322" s="146"/>
      <c r="B322" s="114" t="s">
        <v>6</v>
      </c>
      <c r="C322" s="115" t="s">
        <v>7</v>
      </c>
      <c r="D322" s="115"/>
      <c r="E322" s="115"/>
      <c r="F322" s="144"/>
      <c r="G322" s="144"/>
      <c r="H322" s="144"/>
      <c r="I322" s="145"/>
    </row>
    <row r="323" s="99" customFormat="1" ht="15.6" spans="1:9">
      <c r="A323" s="148"/>
      <c r="B323" s="114"/>
      <c r="C323" s="115"/>
      <c r="D323" s="115"/>
      <c r="E323" s="115"/>
      <c r="F323" s="144"/>
      <c r="G323" s="144"/>
      <c r="H323" s="144"/>
      <c r="I323" s="145"/>
    </row>
    <row r="324" s="99" customFormat="1" ht="15.6" spans="1:9">
      <c r="A324" s="147"/>
      <c r="B324" s="118" t="s">
        <v>8</v>
      </c>
      <c r="C324" s="119" t="s">
        <v>9</v>
      </c>
      <c r="D324" s="119" t="s">
        <v>10</v>
      </c>
      <c r="E324" s="119" t="s">
        <v>11</v>
      </c>
      <c r="F324" s="144"/>
      <c r="G324" s="144"/>
      <c r="H324" s="144"/>
      <c r="I324" s="145"/>
    </row>
    <row r="325" s="99" customFormat="1" ht="15.6" spans="1:9">
      <c r="A325" s="144">
        <v>7</v>
      </c>
      <c r="B325" s="118" t="s">
        <v>91</v>
      </c>
      <c r="C325" s="120">
        <v>170</v>
      </c>
      <c r="D325" s="120"/>
      <c r="E325" s="120"/>
      <c r="F325" s="144"/>
      <c r="G325" s="144"/>
      <c r="H325" s="144"/>
      <c r="I325" s="145"/>
    </row>
    <row r="326" s="99" customFormat="1" ht="15.6" spans="1:9">
      <c r="A326" s="144">
        <v>8</v>
      </c>
      <c r="B326" s="118" t="s">
        <v>335</v>
      </c>
      <c r="C326" s="120">
        <v>169.5</v>
      </c>
      <c r="D326" s="120"/>
      <c r="E326" s="120"/>
      <c r="F326" s="144"/>
      <c r="G326" s="144"/>
      <c r="H326" s="144"/>
      <c r="I326" s="145"/>
    </row>
    <row r="327" s="99" customFormat="1" ht="15.6" spans="1:9">
      <c r="A327" s="144">
        <v>9</v>
      </c>
      <c r="B327" s="121" t="s">
        <v>143</v>
      </c>
      <c r="C327" s="122">
        <v>170</v>
      </c>
      <c r="D327" s="122"/>
      <c r="E327" s="122"/>
      <c r="F327" s="144"/>
      <c r="G327" s="144"/>
      <c r="H327" s="144"/>
      <c r="I327" s="145"/>
    </row>
    <row r="328" s="99" customFormat="1" ht="15.6" spans="1:9">
      <c r="A328" s="144">
        <v>10</v>
      </c>
      <c r="B328" s="121" t="s">
        <v>128</v>
      </c>
      <c r="C328" s="122">
        <v>20</v>
      </c>
      <c r="D328" s="122"/>
      <c r="E328" s="122"/>
      <c r="F328" s="144"/>
      <c r="G328" s="144"/>
      <c r="H328" s="144"/>
      <c r="I328" s="145"/>
    </row>
    <row r="329" s="99" customFormat="1" ht="15.6" spans="1:9">
      <c r="A329" s="146"/>
      <c r="B329" s="126" t="s">
        <v>6</v>
      </c>
      <c r="C329" s="122" t="s">
        <v>49</v>
      </c>
      <c r="D329" s="122"/>
      <c r="E329" s="122"/>
      <c r="F329" s="144"/>
      <c r="G329" s="144"/>
      <c r="H329" s="144"/>
      <c r="I329" s="145"/>
    </row>
    <row r="330" s="99" customFormat="1" ht="15.6" spans="1:9">
      <c r="A330" s="147"/>
      <c r="B330" s="125" t="s">
        <v>50</v>
      </c>
      <c r="C330" s="122">
        <v>100</v>
      </c>
      <c r="D330" s="122">
        <v>200</v>
      </c>
      <c r="E330" s="122" t="s">
        <v>51</v>
      </c>
      <c r="F330" s="144"/>
      <c r="G330" s="144"/>
      <c r="H330" s="144"/>
      <c r="I330" s="145"/>
    </row>
    <row r="331" s="99" customFormat="1" ht="15.6" spans="1:9">
      <c r="A331" s="144">
        <v>11</v>
      </c>
      <c r="B331" s="127" t="s">
        <v>200</v>
      </c>
      <c r="C331" s="128"/>
      <c r="D331" s="128">
        <v>9</v>
      </c>
      <c r="E331" s="128"/>
      <c r="F331" s="144"/>
      <c r="G331" s="144"/>
      <c r="H331" s="144"/>
      <c r="I331" s="145"/>
    </row>
    <row r="332" s="99" customFormat="1" ht="15.6" spans="1:9">
      <c r="A332" s="144">
        <v>12</v>
      </c>
      <c r="B332" s="127" t="s">
        <v>335</v>
      </c>
      <c r="C332" s="128">
        <v>3</v>
      </c>
      <c r="D332" s="128"/>
      <c r="E332" s="128"/>
      <c r="F332" s="144"/>
      <c r="G332" s="144"/>
      <c r="H332" s="144"/>
      <c r="I332" s="145"/>
    </row>
    <row r="333" s="99" customFormat="1" ht="15.6" spans="1:9">
      <c r="A333" s="144">
        <v>13</v>
      </c>
      <c r="B333" s="149" t="s">
        <v>52</v>
      </c>
      <c r="C333" s="144"/>
      <c r="D333" s="144">
        <v>4</v>
      </c>
      <c r="E333" s="144"/>
      <c r="F333" s="144"/>
      <c r="G333" s="144"/>
      <c r="H333" s="150"/>
      <c r="I333" s="151"/>
    </row>
    <row r="334" s="99" customFormat="1" ht="15.6" spans="1:9">
      <c r="A334" s="144">
        <v>14</v>
      </c>
      <c r="B334" s="149" t="s">
        <v>1695</v>
      </c>
      <c r="C334" s="144">
        <v>5</v>
      </c>
      <c r="D334" s="144"/>
      <c r="E334" s="144"/>
      <c r="F334" s="144"/>
      <c r="G334" s="144"/>
      <c r="H334" s="150"/>
      <c r="I334" s="151"/>
    </row>
    <row r="335" s="99" customFormat="1" ht="15.6" spans="1:9">
      <c r="A335" s="144">
        <v>15</v>
      </c>
      <c r="B335" s="149" t="s">
        <v>84</v>
      </c>
      <c r="C335" s="144"/>
      <c r="D335" s="144">
        <v>3</v>
      </c>
      <c r="E335" s="144"/>
      <c r="F335" s="144"/>
      <c r="G335" s="144"/>
      <c r="H335" s="150"/>
      <c r="I335" s="151"/>
    </row>
    <row r="336" s="98" customFormat="1" ht="31.2" spans="1:9">
      <c r="A336" s="116" t="s">
        <v>1868</v>
      </c>
      <c r="B336" s="116"/>
      <c r="C336" s="116"/>
      <c r="D336" s="116"/>
      <c r="E336" s="116"/>
      <c r="F336" s="116"/>
      <c r="G336" s="116"/>
      <c r="H336" s="111" t="s">
        <v>1869</v>
      </c>
      <c r="I336" s="112" t="s">
        <v>615</v>
      </c>
    </row>
    <row r="337" s="98" customFormat="1" ht="31.2" spans="1:9">
      <c r="A337" s="129" t="s">
        <v>5</v>
      </c>
      <c r="B337" s="139" t="s">
        <v>6</v>
      </c>
      <c r="C337" s="122" t="s">
        <v>15</v>
      </c>
      <c r="D337" s="122"/>
      <c r="E337" s="122"/>
      <c r="F337" s="122"/>
      <c r="G337" s="122"/>
      <c r="H337" s="110"/>
      <c r="I337" s="116"/>
    </row>
    <row r="338" s="98" customFormat="1" ht="15.6" spans="1:9">
      <c r="A338" s="116"/>
      <c r="B338" s="136" t="s">
        <v>16</v>
      </c>
      <c r="C338" s="122" t="s">
        <v>17</v>
      </c>
      <c r="D338" s="122" t="s">
        <v>18</v>
      </c>
      <c r="E338" s="122" t="s">
        <v>19</v>
      </c>
      <c r="F338" s="122" t="s">
        <v>20</v>
      </c>
      <c r="G338" s="122" t="s">
        <v>21</v>
      </c>
      <c r="H338" s="110"/>
      <c r="I338" s="116"/>
    </row>
    <row r="339" s="98" customFormat="1" ht="15.6" spans="1:9">
      <c r="A339" s="116">
        <v>1</v>
      </c>
      <c r="B339" s="136" t="s">
        <v>115</v>
      </c>
      <c r="C339" s="141" t="s">
        <v>787</v>
      </c>
      <c r="D339" s="141" t="s">
        <v>678</v>
      </c>
      <c r="E339" s="141" t="s">
        <v>706</v>
      </c>
      <c r="F339" s="141" t="s">
        <v>787</v>
      </c>
      <c r="G339" s="141" t="s">
        <v>787</v>
      </c>
      <c r="H339" s="110"/>
      <c r="I339" s="116"/>
    </row>
    <row r="340" s="98" customFormat="1" ht="15.6" spans="1:9">
      <c r="A340" s="116">
        <v>2</v>
      </c>
      <c r="B340" s="136" t="s">
        <v>89</v>
      </c>
      <c r="C340" s="141" t="s">
        <v>787</v>
      </c>
      <c r="D340" s="141" t="s">
        <v>787</v>
      </c>
      <c r="E340" s="141" t="s">
        <v>680</v>
      </c>
      <c r="F340" s="141" t="s">
        <v>787</v>
      </c>
      <c r="G340" s="141" t="s">
        <v>787</v>
      </c>
      <c r="H340" s="110"/>
      <c r="I340" s="116"/>
    </row>
    <row r="341" s="98" customFormat="1" ht="15.6" spans="1:9">
      <c r="A341" s="116"/>
      <c r="B341" s="139" t="s">
        <v>6</v>
      </c>
      <c r="C341" s="122" t="s">
        <v>24</v>
      </c>
      <c r="D341" s="122"/>
      <c r="E341" s="122"/>
      <c r="F341" s="122"/>
      <c r="G341" s="122"/>
      <c r="H341" s="110"/>
      <c r="I341" s="116"/>
    </row>
    <row r="342" s="98" customFormat="1" ht="15.6" spans="1:9">
      <c r="A342" s="116"/>
      <c r="B342" s="136" t="s">
        <v>16</v>
      </c>
      <c r="C342" s="122" t="s">
        <v>17</v>
      </c>
      <c r="D342" s="122" t="s">
        <v>18</v>
      </c>
      <c r="E342" s="122" t="s">
        <v>19</v>
      </c>
      <c r="F342" s="122" t="s">
        <v>20</v>
      </c>
      <c r="G342" s="122" t="s">
        <v>21</v>
      </c>
      <c r="H342" s="110"/>
      <c r="I342" s="116"/>
    </row>
    <row r="343" s="98" customFormat="1" ht="15.6" spans="1:9">
      <c r="A343" s="116">
        <v>3</v>
      </c>
      <c r="B343" s="140" t="s">
        <v>61</v>
      </c>
      <c r="C343" s="141" t="s">
        <v>684</v>
      </c>
      <c r="D343" s="141" t="s">
        <v>787</v>
      </c>
      <c r="E343" s="141" t="s">
        <v>787</v>
      </c>
      <c r="F343" s="141" t="s">
        <v>787</v>
      </c>
      <c r="G343" s="141" t="s">
        <v>787</v>
      </c>
      <c r="H343" s="110"/>
      <c r="I343" s="116"/>
    </row>
    <row r="344" s="98" customFormat="1" ht="15.6" spans="1:9">
      <c r="A344" s="116">
        <v>4</v>
      </c>
      <c r="B344" s="140" t="s">
        <v>124</v>
      </c>
      <c r="C344" s="141" t="s">
        <v>787</v>
      </c>
      <c r="D344" s="141" t="s">
        <v>682</v>
      </c>
      <c r="E344" s="141" t="s">
        <v>684</v>
      </c>
      <c r="F344" s="141" t="s">
        <v>680</v>
      </c>
      <c r="G344" s="141" t="s">
        <v>787</v>
      </c>
      <c r="H344" s="110"/>
      <c r="I344" s="116"/>
    </row>
    <row r="345" s="98" customFormat="1" ht="15.6" spans="1:9">
      <c r="A345" s="116"/>
      <c r="B345" s="139" t="s">
        <v>6</v>
      </c>
      <c r="C345" s="122" t="s">
        <v>30</v>
      </c>
      <c r="D345" s="122"/>
      <c r="E345" s="122"/>
      <c r="F345" s="122"/>
      <c r="G345" s="116"/>
      <c r="H345" s="110"/>
      <c r="I345" s="116"/>
    </row>
    <row r="346" s="98" customFormat="1" ht="15.6" spans="1:9">
      <c r="A346" s="116"/>
      <c r="B346" s="136" t="s">
        <v>8</v>
      </c>
      <c r="C346" s="122">
        <v>100</v>
      </c>
      <c r="D346" s="122">
        <v>200</v>
      </c>
      <c r="E346" s="122">
        <v>300</v>
      </c>
      <c r="F346" s="122" t="s">
        <v>31</v>
      </c>
      <c r="G346" s="116"/>
      <c r="H346" s="110"/>
      <c r="I346" s="116"/>
    </row>
    <row r="347" s="98" customFormat="1" ht="15.6" spans="1:9">
      <c r="A347" s="116">
        <v>5</v>
      </c>
      <c r="B347" s="140" t="s">
        <v>32</v>
      </c>
      <c r="C347" s="141" t="s">
        <v>787</v>
      </c>
      <c r="D347" s="141" t="s">
        <v>787</v>
      </c>
      <c r="E347" s="141" t="s">
        <v>787</v>
      </c>
      <c r="F347" s="141" t="s">
        <v>862</v>
      </c>
      <c r="G347" s="116"/>
      <c r="H347" s="110"/>
      <c r="I347" s="116"/>
    </row>
    <row r="348" s="98" customFormat="1" ht="15.6" spans="1:9">
      <c r="A348" s="116"/>
      <c r="B348" s="139" t="s">
        <v>6</v>
      </c>
      <c r="C348" s="122" t="s">
        <v>35</v>
      </c>
      <c r="D348" s="122"/>
      <c r="E348" s="122"/>
      <c r="F348" s="122"/>
      <c r="G348" s="116"/>
      <c r="H348" s="110"/>
      <c r="I348" s="116"/>
    </row>
    <row r="349" s="98" customFormat="1" ht="15.6" spans="1:9">
      <c r="A349" s="116"/>
      <c r="B349" s="136" t="s">
        <v>8</v>
      </c>
      <c r="C349" s="122">
        <v>100</v>
      </c>
      <c r="D349" s="122">
        <v>200</v>
      </c>
      <c r="E349" s="122">
        <v>300</v>
      </c>
      <c r="F349" s="122" t="s">
        <v>31</v>
      </c>
      <c r="G349" s="116"/>
      <c r="H349" s="110"/>
      <c r="I349" s="116"/>
    </row>
    <row r="350" s="98" customFormat="1" ht="15.6" spans="1:9">
      <c r="A350" s="116">
        <v>6</v>
      </c>
      <c r="B350" s="140" t="s">
        <v>68</v>
      </c>
      <c r="C350" s="141" t="s">
        <v>787</v>
      </c>
      <c r="D350" s="141" t="s">
        <v>787</v>
      </c>
      <c r="E350" s="141" t="s">
        <v>787</v>
      </c>
      <c r="F350" s="141" t="s">
        <v>774</v>
      </c>
      <c r="G350" s="116"/>
      <c r="H350" s="110"/>
      <c r="I350" s="116"/>
    </row>
    <row r="351" s="98" customFormat="1" ht="15.6" spans="1:9">
      <c r="A351" s="116"/>
      <c r="B351" s="132" t="s">
        <v>6</v>
      </c>
      <c r="C351" s="115" t="s">
        <v>7</v>
      </c>
      <c r="D351" s="115"/>
      <c r="E351" s="115"/>
      <c r="F351" s="116"/>
      <c r="G351" s="116"/>
      <c r="H351" s="110"/>
      <c r="I351" s="116"/>
    </row>
    <row r="352" s="98" customFormat="1" ht="15.6" spans="1:9">
      <c r="A352" s="116"/>
      <c r="B352" s="132"/>
      <c r="C352" s="115"/>
      <c r="D352" s="115"/>
      <c r="E352" s="115"/>
      <c r="F352" s="116"/>
      <c r="G352" s="116"/>
      <c r="H352" s="110"/>
      <c r="I352" s="116"/>
    </row>
    <row r="353" s="98" customFormat="1" ht="15.6" spans="1:9">
      <c r="A353" s="116"/>
      <c r="B353" s="130" t="s">
        <v>8</v>
      </c>
      <c r="C353" s="133" t="s">
        <v>9</v>
      </c>
      <c r="D353" s="133" t="s">
        <v>10</v>
      </c>
      <c r="E353" s="133" t="s">
        <v>11</v>
      </c>
      <c r="F353" s="116"/>
      <c r="G353" s="116"/>
      <c r="H353" s="110"/>
      <c r="I353" s="116"/>
    </row>
    <row r="354" s="98" customFormat="1" ht="15.6" spans="1:9">
      <c r="A354" s="116">
        <v>7</v>
      </c>
      <c r="B354" s="130" t="s">
        <v>33</v>
      </c>
      <c r="C354" s="131" t="s">
        <v>1666</v>
      </c>
      <c r="D354" s="131" t="s">
        <v>1870</v>
      </c>
      <c r="E354" s="131" t="s">
        <v>787</v>
      </c>
      <c r="F354" s="116"/>
      <c r="G354" s="116"/>
      <c r="H354" s="110"/>
      <c r="I354" s="116"/>
    </row>
    <row r="355" s="98" customFormat="1" ht="15.6" spans="1:9">
      <c r="A355" s="116"/>
      <c r="B355" s="134" t="s">
        <v>40</v>
      </c>
      <c r="C355" s="135" t="s">
        <v>46</v>
      </c>
      <c r="D355" s="116"/>
      <c r="E355" s="116"/>
      <c r="F355" s="116"/>
      <c r="G355" s="116"/>
      <c r="H355" s="110"/>
      <c r="I355" s="116"/>
    </row>
    <row r="356" s="98" customFormat="1" ht="15.6" spans="1:9">
      <c r="A356" s="116"/>
      <c r="B356" s="134"/>
      <c r="C356" s="135" t="s">
        <v>47</v>
      </c>
      <c r="D356" s="116"/>
      <c r="E356" s="116"/>
      <c r="F356" s="116"/>
      <c r="G356" s="116"/>
      <c r="H356" s="110"/>
      <c r="I356" s="116"/>
    </row>
    <row r="357" s="98" customFormat="1" ht="15.6" spans="1:9">
      <c r="A357" s="116">
        <v>8</v>
      </c>
      <c r="B357" s="138" t="s">
        <v>48</v>
      </c>
      <c r="C357" s="137">
        <f>461.5-121.3</f>
        <v>340.2</v>
      </c>
      <c r="D357" s="116"/>
      <c r="E357" s="116"/>
      <c r="F357" s="116"/>
      <c r="G357" s="116"/>
      <c r="H357" s="110"/>
      <c r="I357" s="116"/>
    </row>
    <row r="358" s="98" customFormat="1" ht="15.6" spans="1:9">
      <c r="A358" s="116"/>
      <c r="B358" s="139" t="s">
        <v>6</v>
      </c>
      <c r="C358" s="135" t="s">
        <v>49</v>
      </c>
      <c r="D358" s="135"/>
      <c r="E358" s="135"/>
      <c r="F358" s="116"/>
      <c r="G358" s="116"/>
      <c r="H358" s="110"/>
      <c r="I358" s="116"/>
    </row>
    <row r="359" s="98" customFormat="1" ht="15.6" spans="1:9">
      <c r="A359" s="116"/>
      <c r="B359" s="136" t="s">
        <v>50</v>
      </c>
      <c r="C359" s="135">
        <v>100</v>
      </c>
      <c r="D359" s="135">
        <v>200</v>
      </c>
      <c r="E359" s="135" t="s">
        <v>51</v>
      </c>
      <c r="F359" s="116"/>
      <c r="G359" s="116"/>
      <c r="H359" s="110"/>
      <c r="I359" s="116"/>
    </row>
    <row r="360" s="98" customFormat="1" ht="15.6" spans="1:9">
      <c r="A360" s="116">
        <v>9</v>
      </c>
      <c r="B360" s="140" t="s">
        <v>260</v>
      </c>
      <c r="C360" s="141" t="s">
        <v>764</v>
      </c>
      <c r="D360" s="141" t="s">
        <v>682</v>
      </c>
      <c r="E360" s="141" t="s">
        <v>787</v>
      </c>
      <c r="F360" s="116"/>
      <c r="G360" s="116"/>
      <c r="H360" s="110"/>
      <c r="I360" s="116"/>
    </row>
    <row r="361" s="98" customFormat="1" ht="15.6" spans="1:9">
      <c r="A361" s="116">
        <v>10</v>
      </c>
      <c r="B361" s="140" t="s">
        <v>52</v>
      </c>
      <c r="C361" s="141" t="s">
        <v>680</v>
      </c>
      <c r="D361" s="141" t="s">
        <v>679</v>
      </c>
      <c r="E361" s="141" t="s">
        <v>787</v>
      </c>
      <c r="F361" s="116"/>
      <c r="G361" s="116"/>
      <c r="H361" s="110"/>
      <c r="I361" s="116"/>
    </row>
    <row r="362" s="98" customFormat="1" ht="31.2" spans="1:9">
      <c r="A362" s="116" t="s">
        <v>1871</v>
      </c>
      <c r="B362" s="116"/>
      <c r="C362" s="116"/>
      <c r="D362" s="116"/>
      <c r="E362" s="116"/>
      <c r="F362" s="116"/>
      <c r="G362" s="116"/>
      <c r="H362" s="111" t="s">
        <v>1872</v>
      </c>
      <c r="I362" s="112" t="s">
        <v>615</v>
      </c>
    </row>
    <row r="363" s="98" customFormat="1" ht="31.2" spans="1:9">
      <c r="A363" s="129" t="s">
        <v>5</v>
      </c>
      <c r="B363" s="139" t="s">
        <v>6</v>
      </c>
      <c r="C363" s="122" t="s">
        <v>15</v>
      </c>
      <c r="D363" s="122"/>
      <c r="E363" s="122"/>
      <c r="F363" s="122"/>
      <c r="G363" s="122"/>
      <c r="H363" s="110"/>
      <c r="I363" s="116"/>
    </row>
    <row r="364" s="98" customFormat="1" ht="15.6" spans="1:9">
      <c r="A364" s="116"/>
      <c r="B364" s="136" t="s">
        <v>16</v>
      </c>
      <c r="C364" s="122" t="s">
        <v>17</v>
      </c>
      <c r="D364" s="122" t="s">
        <v>18</v>
      </c>
      <c r="E364" s="122" t="s">
        <v>19</v>
      </c>
      <c r="F364" s="122" t="s">
        <v>20</v>
      </c>
      <c r="G364" s="122" t="s">
        <v>21</v>
      </c>
      <c r="H364" s="110"/>
      <c r="I364" s="116"/>
    </row>
    <row r="365" s="98" customFormat="1" ht="15.6" spans="1:9">
      <c r="A365" s="116">
        <v>1</v>
      </c>
      <c r="B365" s="136" t="s">
        <v>115</v>
      </c>
      <c r="C365" s="141" t="s">
        <v>787</v>
      </c>
      <c r="D365" s="141" t="s">
        <v>787</v>
      </c>
      <c r="E365" s="141" t="s">
        <v>680</v>
      </c>
      <c r="F365" s="141" t="s">
        <v>679</v>
      </c>
      <c r="G365" s="141" t="s">
        <v>787</v>
      </c>
      <c r="H365" s="110"/>
      <c r="I365" s="116"/>
    </row>
    <row r="366" s="98" customFormat="1" ht="15.6" spans="1:9">
      <c r="A366" s="116">
        <v>2</v>
      </c>
      <c r="B366" s="136" t="s">
        <v>60</v>
      </c>
      <c r="C366" s="141" t="s">
        <v>787</v>
      </c>
      <c r="D366" s="141" t="s">
        <v>680</v>
      </c>
      <c r="E366" s="141" t="s">
        <v>787</v>
      </c>
      <c r="F366" s="141" t="s">
        <v>787</v>
      </c>
      <c r="G366" s="141" t="s">
        <v>787</v>
      </c>
      <c r="H366" s="110"/>
      <c r="I366" s="116"/>
    </row>
    <row r="367" s="98" customFormat="1" ht="15.6" spans="1:9">
      <c r="A367" s="116"/>
      <c r="B367" s="139" t="s">
        <v>6</v>
      </c>
      <c r="C367" s="122" t="s">
        <v>24</v>
      </c>
      <c r="D367" s="122"/>
      <c r="E367" s="122"/>
      <c r="F367" s="122"/>
      <c r="G367" s="122"/>
      <c r="H367" s="110"/>
      <c r="I367" s="116"/>
    </row>
    <row r="368" s="98" customFormat="1" ht="15.6" spans="1:9">
      <c r="A368" s="116"/>
      <c r="B368" s="136" t="s">
        <v>16</v>
      </c>
      <c r="C368" s="122" t="s">
        <v>17</v>
      </c>
      <c r="D368" s="122" t="s">
        <v>18</v>
      </c>
      <c r="E368" s="122" t="s">
        <v>19</v>
      </c>
      <c r="F368" s="122" t="s">
        <v>20</v>
      </c>
      <c r="G368" s="122" t="s">
        <v>21</v>
      </c>
      <c r="H368" s="110"/>
      <c r="I368" s="116"/>
    </row>
    <row r="369" s="98" customFormat="1" ht="15.6" spans="1:9">
      <c r="A369" s="116">
        <v>3</v>
      </c>
      <c r="B369" s="140" t="s">
        <v>61</v>
      </c>
      <c r="C369" s="141" t="s">
        <v>681</v>
      </c>
      <c r="D369" s="141" t="s">
        <v>787</v>
      </c>
      <c r="E369" s="141" t="s">
        <v>787</v>
      </c>
      <c r="F369" s="141" t="s">
        <v>787</v>
      </c>
      <c r="G369" s="141" t="s">
        <v>787</v>
      </c>
      <c r="H369" s="110"/>
      <c r="I369" s="116"/>
    </row>
    <row r="370" s="98" customFormat="1" ht="15.6" spans="1:9">
      <c r="A370" s="116">
        <v>4</v>
      </c>
      <c r="B370" s="140" t="s">
        <v>124</v>
      </c>
      <c r="C370" s="141" t="s">
        <v>787</v>
      </c>
      <c r="D370" s="141" t="s">
        <v>680</v>
      </c>
      <c r="E370" s="141" t="s">
        <v>683</v>
      </c>
      <c r="F370" s="141" t="s">
        <v>787</v>
      </c>
      <c r="G370" s="141" t="s">
        <v>787</v>
      </c>
      <c r="H370" s="110"/>
      <c r="I370" s="116"/>
    </row>
    <row r="371" s="98" customFormat="1" ht="15.6" spans="1:9">
      <c r="A371" s="116">
        <v>5</v>
      </c>
      <c r="B371" s="140" t="s">
        <v>90</v>
      </c>
      <c r="C371" s="141" t="s">
        <v>758</v>
      </c>
      <c r="D371" s="141" t="s">
        <v>787</v>
      </c>
      <c r="E371" s="141" t="s">
        <v>787</v>
      </c>
      <c r="F371" s="141" t="s">
        <v>787</v>
      </c>
      <c r="G371" s="141" t="s">
        <v>787</v>
      </c>
      <c r="H371" s="110"/>
      <c r="I371" s="116"/>
    </row>
    <row r="372" s="98" customFormat="1" ht="15.6" spans="1:9">
      <c r="A372" s="116"/>
      <c r="B372" s="139" t="s">
        <v>6</v>
      </c>
      <c r="C372" s="122" t="s">
        <v>30</v>
      </c>
      <c r="D372" s="122"/>
      <c r="E372" s="122"/>
      <c r="F372" s="122"/>
      <c r="G372" s="116"/>
      <c r="H372" s="110"/>
      <c r="I372" s="116"/>
    </row>
    <row r="373" s="98" customFormat="1" ht="15.6" spans="1:9">
      <c r="A373" s="116"/>
      <c r="B373" s="136" t="s">
        <v>8</v>
      </c>
      <c r="C373" s="122">
        <v>100</v>
      </c>
      <c r="D373" s="122">
        <v>200</v>
      </c>
      <c r="E373" s="122">
        <v>300</v>
      </c>
      <c r="F373" s="122" t="s">
        <v>31</v>
      </c>
      <c r="G373" s="116"/>
      <c r="H373" s="110"/>
      <c r="I373" s="116"/>
    </row>
    <row r="374" s="98" customFormat="1" ht="15.6" spans="1:9">
      <c r="A374" s="116">
        <v>6</v>
      </c>
      <c r="B374" s="140" t="s">
        <v>32</v>
      </c>
      <c r="C374" s="141" t="s">
        <v>787</v>
      </c>
      <c r="D374" s="141" t="s">
        <v>787</v>
      </c>
      <c r="E374" s="141" t="s">
        <v>787</v>
      </c>
      <c r="F374" s="141" t="s">
        <v>683</v>
      </c>
      <c r="G374" s="116"/>
      <c r="H374" s="110"/>
      <c r="I374" s="116"/>
    </row>
    <row r="375" s="98" customFormat="1" ht="15.6" spans="1:9">
      <c r="A375" s="116">
        <v>7</v>
      </c>
      <c r="B375" s="140" t="s">
        <v>177</v>
      </c>
      <c r="C375" s="141" t="s">
        <v>787</v>
      </c>
      <c r="D375" s="141" t="s">
        <v>678</v>
      </c>
      <c r="E375" s="141" t="s">
        <v>787</v>
      </c>
      <c r="F375" s="141" t="s">
        <v>787</v>
      </c>
      <c r="G375" s="116"/>
      <c r="H375" s="110"/>
      <c r="I375" s="116"/>
    </row>
    <row r="376" s="98" customFormat="1" ht="15.6" spans="1:9">
      <c r="A376" s="116"/>
      <c r="B376" s="139" t="s">
        <v>6</v>
      </c>
      <c r="C376" s="122" t="s">
        <v>35</v>
      </c>
      <c r="D376" s="122"/>
      <c r="E376" s="122"/>
      <c r="F376" s="122"/>
      <c r="G376" s="116"/>
      <c r="H376" s="110"/>
      <c r="I376" s="116"/>
    </row>
    <row r="377" s="98" customFormat="1" ht="15.6" spans="1:9">
      <c r="A377" s="116"/>
      <c r="B377" s="136" t="s">
        <v>8</v>
      </c>
      <c r="C377" s="122">
        <v>100</v>
      </c>
      <c r="D377" s="122">
        <v>200</v>
      </c>
      <c r="E377" s="122">
        <v>300</v>
      </c>
      <c r="F377" s="122" t="s">
        <v>31</v>
      </c>
      <c r="G377" s="116"/>
      <c r="H377" s="110"/>
      <c r="I377" s="116"/>
    </row>
    <row r="378" s="98" customFormat="1" ht="15.6" spans="1:9">
      <c r="A378" s="116">
        <v>8</v>
      </c>
      <c r="B378" s="140" t="s">
        <v>68</v>
      </c>
      <c r="C378" s="141" t="s">
        <v>787</v>
      </c>
      <c r="D378" s="141" t="s">
        <v>678</v>
      </c>
      <c r="E378" s="141" t="s">
        <v>787</v>
      </c>
      <c r="F378" s="141" t="s">
        <v>787</v>
      </c>
      <c r="G378" s="116"/>
      <c r="H378" s="110"/>
      <c r="I378" s="116"/>
    </row>
    <row r="379" s="98" customFormat="1" ht="15.6" spans="1:9">
      <c r="A379" s="116"/>
      <c r="B379" s="132" t="s">
        <v>6</v>
      </c>
      <c r="C379" s="115" t="s">
        <v>7</v>
      </c>
      <c r="D379" s="115"/>
      <c r="E379" s="115"/>
      <c r="F379" s="116"/>
      <c r="G379" s="116"/>
      <c r="H379" s="110"/>
      <c r="I379" s="116"/>
    </row>
    <row r="380" s="98" customFormat="1" ht="15.6" spans="1:9">
      <c r="A380" s="116"/>
      <c r="B380" s="132"/>
      <c r="C380" s="115"/>
      <c r="D380" s="115"/>
      <c r="E380" s="115"/>
      <c r="F380" s="116"/>
      <c r="G380" s="116"/>
      <c r="H380" s="110"/>
      <c r="I380" s="116"/>
    </row>
    <row r="381" s="98" customFormat="1" ht="15.6" spans="1:9">
      <c r="A381" s="116"/>
      <c r="B381" s="130" t="s">
        <v>8</v>
      </c>
      <c r="C381" s="133" t="s">
        <v>9</v>
      </c>
      <c r="D381" s="133" t="s">
        <v>10</v>
      </c>
      <c r="E381" s="133" t="s">
        <v>11</v>
      </c>
      <c r="F381" s="116"/>
      <c r="G381" s="116"/>
      <c r="H381" s="110"/>
      <c r="I381" s="116"/>
    </row>
    <row r="382" s="98" customFormat="1" ht="15.6" spans="1:9">
      <c r="A382" s="116">
        <v>9</v>
      </c>
      <c r="B382" s="130" t="s">
        <v>33</v>
      </c>
      <c r="C382" s="131" t="s">
        <v>787</v>
      </c>
      <c r="D382" s="131">
        <f>44.1+3</f>
        <v>47.1</v>
      </c>
      <c r="E382" s="131" t="s">
        <v>787</v>
      </c>
      <c r="F382" s="116"/>
      <c r="G382" s="116"/>
      <c r="H382" s="110"/>
      <c r="I382" s="116"/>
    </row>
    <row r="383" s="98" customFormat="1" ht="15.6" spans="1:9">
      <c r="A383" s="116">
        <v>10</v>
      </c>
      <c r="B383" s="130" t="s">
        <v>12</v>
      </c>
      <c r="C383" s="131" t="s">
        <v>787</v>
      </c>
      <c r="D383" s="131" t="s">
        <v>1873</v>
      </c>
      <c r="E383" s="131" t="s">
        <v>787</v>
      </c>
      <c r="F383" s="116"/>
      <c r="G383" s="116"/>
      <c r="H383" s="110"/>
      <c r="I383" s="116"/>
    </row>
    <row r="384" s="98" customFormat="1" ht="15.6" spans="1:9">
      <c r="A384" s="116"/>
      <c r="B384" s="134" t="s">
        <v>40</v>
      </c>
      <c r="C384" s="135" t="s">
        <v>41</v>
      </c>
      <c r="D384" s="135"/>
      <c r="E384" s="135"/>
      <c r="F384" s="116"/>
      <c r="G384" s="116"/>
      <c r="H384" s="110"/>
      <c r="I384" s="116"/>
    </row>
    <row r="385" s="98" customFormat="1" ht="15.6" spans="1:9">
      <c r="A385" s="116"/>
      <c r="B385" s="134"/>
      <c r="C385" s="122" t="s">
        <v>42</v>
      </c>
      <c r="D385" s="122" t="s">
        <v>43</v>
      </c>
      <c r="E385" s="122" t="s">
        <v>44</v>
      </c>
      <c r="F385" s="116"/>
      <c r="G385" s="116"/>
      <c r="H385" s="110"/>
      <c r="I385" s="116"/>
    </row>
    <row r="386" s="98" customFormat="1" ht="15.6" spans="1:9">
      <c r="A386" s="116">
        <v>11</v>
      </c>
      <c r="B386" s="136" t="s">
        <v>191</v>
      </c>
      <c r="C386" s="137" t="s">
        <v>787</v>
      </c>
      <c r="D386" s="137" t="s">
        <v>787</v>
      </c>
      <c r="E386" s="137" t="s">
        <v>1333</v>
      </c>
      <c r="F386" s="116"/>
      <c r="G386" s="116"/>
      <c r="H386" s="110"/>
      <c r="I386" s="116"/>
    </row>
    <row r="387" s="98" customFormat="1" ht="15.6" spans="1:9">
      <c r="A387" s="116"/>
      <c r="B387" s="134" t="s">
        <v>40</v>
      </c>
      <c r="C387" s="135" t="s">
        <v>46</v>
      </c>
      <c r="D387" s="116"/>
      <c r="E387" s="116"/>
      <c r="F387" s="116"/>
      <c r="G387" s="116"/>
      <c r="H387" s="110"/>
      <c r="I387" s="116"/>
    </row>
    <row r="388" s="98" customFormat="1" ht="15.6" spans="1:9">
      <c r="A388" s="116"/>
      <c r="B388" s="134"/>
      <c r="C388" s="135" t="s">
        <v>47</v>
      </c>
      <c r="D388" s="116"/>
      <c r="E388" s="116"/>
      <c r="F388" s="116"/>
      <c r="G388" s="116"/>
      <c r="H388" s="110"/>
      <c r="I388" s="116"/>
    </row>
    <row r="389" s="98" customFormat="1" ht="15.6" spans="1:9">
      <c r="A389" s="116">
        <v>12</v>
      </c>
      <c r="B389" s="138" t="s">
        <v>48</v>
      </c>
      <c r="C389" s="137" t="s">
        <v>1874</v>
      </c>
      <c r="D389" s="116"/>
      <c r="E389" s="116"/>
      <c r="F389" s="116"/>
      <c r="G389" s="116"/>
      <c r="H389" s="110"/>
      <c r="I389" s="116"/>
    </row>
    <row r="390" s="98" customFormat="1" ht="15.6" spans="1:9">
      <c r="A390" s="116"/>
      <c r="B390" s="139" t="s">
        <v>6</v>
      </c>
      <c r="C390" s="135" t="s">
        <v>49</v>
      </c>
      <c r="D390" s="135"/>
      <c r="E390" s="135"/>
      <c r="F390" s="116"/>
      <c r="G390" s="116"/>
      <c r="H390" s="110"/>
      <c r="I390" s="116"/>
    </row>
    <row r="391" s="98" customFormat="1" ht="15.6" spans="1:9">
      <c r="A391" s="116"/>
      <c r="B391" s="136" t="s">
        <v>50</v>
      </c>
      <c r="C391" s="135">
        <v>100</v>
      </c>
      <c r="D391" s="135">
        <v>200</v>
      </c>
      <c r="E391" s="135" t="s">
        <v>51</v>
      </c>
      <c r="F391" s="116"/>
      <c r="G391" s="116"/>
      <c r="H391" s="110"/>
      <c r="I391" s="116"/>
    </row>
    <row r="392" s="98" customFormat="1" ht="15.6" spans="1:9">
      <c r="A392" s="116">
        <v>13</v>
      </c>
      <c r="B392" s="140" t="s">
        <v>52</v>
      </c>
      <c r="C392" s="141" t="s">
        <v>678</v>
      </c>
      <c r="D392" s="141" t="s">
        <v>682</v>
      </c>
      <c r="E392" s="141" t="s">
        <v>787</v>
      </c>
      <c r="F392" s="116"/>
      <c r="G392" s="116"/>
      <c r="H392" s="110"/>
      <c r="I392" s="116"/>
    </row>
    <row r="393" s="98" customFormat="1" ht="15.6" spans="1:9">
      <c r="A393" s="116">
        <v>14</v>
      </c>
      <c r="B393" s="140" t="s">
        <v>1875</v>
      </c>
      <c r="C393" s="141" t="s">
        <v>787</v>
      </c>
      <c r="D393" s="141" t="s">
        <v>680</v>
      </c>
      <c r="E393" s="141" t="s">
        <v>787</v>
      </c>
      <c r="F393" s="116"/>
      <c r="G393" s="116"/>
      <c r="H393" s="110"/>
      <c r="I393" s="116"/>
    </row>
    <row r="394" s="98" customFormat="1" ht="31.2" spans="1:9">
      <c r="A394" s="116" t="s">
        <v>1876</v>
      </c>
      <c r="B394" s="116"/>
      <c r="C394" s="116"/>
      <c r="D394" s="116"/>
      <c r="E394" s="116"/>
      <c r="F394" s="116"/>
      <c r="G394" s="116"/>
      <c r="H394" s="111" t="s">
        <v>1877</v>
      </c>
      <c r="I394" s="112" t="s">
        <v>615</v>
      </c>
    </row>
    <row r="395" s="98" customFormat="1" ht="31.2" spans="1:9">
      <c r="A395" s="129" t="s">
        <v>5</v>
      </c>
      <c r="B395" s="139" t="s">
        <v>6</v>
      </c>
      <c r="C395" s="122" t="s">
        <v>15</v>
      </c>
      <c r="D395" s="122"/>
      <c r="E395" s="122"/>
      <c r="F395" s="122"/>
      <c r="G395" s="122"/>
      <c r="H395" s="110"/>
      <c r="I395" s="116"/>
    </row>
    <row r="396" s="98" customFormat="1" ht="15.6" spans="1:9">
      <c r="A396" s="116"/>
      <c r="B396" s="136" t="s">
        <v>16</v>
      </c>
      <c r="C396" s="122" t="s">
        <v>17</v>
      </c>
      <c r="D396" s="122" t="s">
        <v>18</v>
      </c>
      <c r="E396" s="122" t="s">
        <v>19</v>
      </c>
      <c r="F396" s="122" t="s">
        <v>20</v>
      </c>
      <c r="G396" s="122" t="s">
        <v>21</v>
      </c>
      <c r="H396" s="110"/>
      <c r="I396" s="116"/>
    </row>
    <row r="397" s="98" customFormat="1" ht="15.6" spans="1:9">
      <c r="A397" s="116">
        <v>1</v>
      </c>
      <c r="B397" s="136" t="s">
        <v>534</v>
      </c>
      <c r="C397" s="141" t="s">
        <v>787</v>
      </c>
      <c r="D397" s="141" t="s">
        <v>787</v>
      </c>
      <c r="E397" s="141" t="s">
        <v>787</v>
      </c>
      <c r="F397" s="141" t="s">
        <v>787</v>
      </c>
      <c r="G397" s="141" t="s">
        <v>684</v>
      </c>
      <c r="H397" s="110"/>
      <c r="I397" s="116"/>
    </row>
    <row r="398" s="98" customFormat="1" ht="15.6" spans="1:9">
      <c r="A398" s="116">
        <v>2</v>
      </c>
      <c r="B398" s="136" t="s">
        <v>115</v>
      </c>
      <c r="C398" s="141" t="s">
        <v>787</v>
      </c>
      <c r="D398" s="141" t="s">
        <v>683</v>
      </c>
      <c r="E398" s="141" t="s">
        <v>740</v>
      </c>
      <c r="F398" s="141" t="s">
        <v>678</v>
      </c>
      <c r="G398" s="141" t="s">
        <v>787</v>
      </c>
      <c r="H398" s="110"/>
      <c r="I398" s="116"/>
    </row>
    <row r="399" s="98" customFormat="1" ht="15.6" spans="1:9">
      <c r="A399" s="116">
        <v>3</v>
      </c>
      <c r="B399" s="136" t="s">
        <v>1878</v>
      </c>
      <c r="C399" s="141" t="s">
        <v>684</v>
      </c>
      <c r="D399" s="141" t="s">
        <v>787</v>
      </c>
      <c r="E399" s="141" t="s">
        <v>787</v>
      </c>
      <c r="F399" s="141" t="s">
        <v>787</v>
      </c>
      <c r="G399" s="141" t="s">
        <v>787</v>
      </c>
      <c r="H399" s="110"/>
      <c r="I399" s="116"/>
    </row>
    <row r="400" s="98" customFormat="1" ht="15.6" spans="1:9">
      <c r="A400" s="116">
        <v>4</v>
      </c>
      <c r="B400" s="136" t="s">
        <v>23</v>
      </c>
      <c r="C400" s="141" t="s">
        <v>787</v>
      </c>
      <c r="D400" s="141" t="s">
        <v>787</v>
      </c>
      <c r="E400" s="141" t="s">
        <v>680</v>
      </c>
      <c r="F400" s="141" t="s">
        <v>681</v>
      </c>
      <c r="G400" s="141" t="s">
        <v>787</v>
      </c>
      <c r="H400" s="110"/>
      <c r="I400" s="116"/>
    </row>
    <row r="401" s="98" customFormat="1" ht="15.6" spans="1:9">
      <c r="A401" s="116"/>
      <c r="B401" s="139" t="s">
        <v>6</v>
      </c>
      <c r="C401" s="122" t="s">
        <v>24</v>
      </c>
      <c r="D401" s="122"/>
      <c r="E401" s="122"/>
      <c r="F401" s="122"/>
      <c r="G401" s="122"/>
      <c r="H401" s="110"/>
      <c r="I401" s="116"/>
    </row>
    <row r="402" s="98" customFormat="1" ht="15.6" spans="1:9">
      <c r="A402" s="116"/>
      <c r="B402" s="136" t="s">
        <v>16</v>
      </c>
      <c r="C402" s="122" t="s">
        <v>17</v>
      </c>
      <c r="D402" s="122" t="s">
        <v>18</v>
      </c>
      <c r="E402" s="122" t="s">
        <v>19</v>
      </c>
      <c r="F402" s="122" t="s">
        <v>20</v>
      </c>
      <c r="G402" s="122" t="s">
        <v>21</v>
      </c>
      <c r="H402" s="110"/>
      <c r="I402" s="116"/>
    </row>
    <row r="403" s="98" customFormat="1" ht="15.6" spans="1:9">
      <c r="A403" s="116">
        <v>5</v>
      </c>
      <c r="B403" s="140" t="s">
        <v>27</v>
      </c>
      <c r="C403" s="141" t="s">
        <v>787</v>
      </c>
      <c r="D403" s="141" t="s">
        <v>680</v>
      </c>
      <c r="E403" s="141" t="s">
        <v>787</v>
      </c>
      <c r="F403" s="141" t="s">
        <v>787</v>
      </c>
      <c r="G403" s="141" t="s">
        <v>787</v>
      </c>
      <c r="H403" s="110"/>
      <c r="I403" s="116"/>
    </row>
    <row r="404" s="98" customFormat="1" ht="15.6" spans="1:9">
      <c r="A404" s="116"/>
      <c r="B404" s="139" t="s">
        <v>6</v>
      </c>
      <c r="C404" s="122" t="s">
        <v>30</v>
      </c>
      <c r="D404" s="122"/>
      <c r="E404" s="122"/>
      <c r="F404" s="122"/>
      <c r="G404" s="116"/>
      <c r="H404" s="110"/>
      <c r="I404" s="116"/>
    </row>
    <row r="405" s="98" customFormat="1" ht="15.6" spans="1:9">
      <c r="A405" s="116"/>
      <c r="B405" s="136" t="s">
        <v>8</v>
      </c>
      <c r="C405" s="122">
        <v>100</v>
      </c>
      <c r="D405" s="122">
        <v>200</v>
      </c>
      <c r="E405" s="122">
        <v>300</v>
      </c>
      <c r="F405" s="122" t="s">
        <v>31</v>
      </c>
      <c r="G405" s="116"/>
      <c r="H405" s="110"/>
      <c r="I405" s="116"/>
    </row>
    <row r="406" s="98" customFormat="1" ht="15.6" spans="1:9">
      <c r="A406" s="116">
        <v>6</v>
      </c>
      <c r="B406" s="140" t="s">
        <v>63</v>
      </c>
      <c r="C406" s="141" t="s">
        <v>787</v>
      </c>
      <c r="D406" s="141" t="s">
        <v>682</v>
      </c>
      <c r="E406" s="141" t="s">
        <v>787</v>
      </c>
      <c r="F406" s="141" t="s">
        <v>787</v>
      </c>
      <c r="G406" s="116"/>
      <c r="H406" s="110"/>
      <c r="I406" s="116"/>
    </row>
    <row r="407" s="98" customFormat="1" ht="15.6" spans="1:9">
      <c r="A407" s="116">
        <v>7</v>
      </c>
      <c r="B407" s="140" t="s">
        <v>32</v>
      </c>
      <c r="C407" s="141" t="s">
        <v>787</v>
      </c>
      <c r="D407" s="141" t="s">
        <v>787</v>
      </c>
      <c r="E407" s="141" t="s">
        <v>787</v>
      </c>
      <c r="F407" s="141" t="s">
        <v>682</v>
      </c>
      <c r="G407" s="116"/>
      <c r="H407" s="110"/>
      <c r="I407" s="116"/>
    </row>
    <row r="408" s="98" customFormat="1" ht="15.6" spans="1:9">
      <c r="A408" s="116">
        <v>8</v>
      </c>
      <c r="B408" s="140" t="s">
        <v>177</v>
      </c>
      <c r="C408" s="141" t="s">
        <v>787</v>
      </c>
      <c r="D408" s="141" t="s">
        <v>681</v>
      </c>
      <c r="E408" s="141" t="s">
        <v>787</v>
      </c>
      <c r="F408" s="141" t="s">
        <v>787</v>
      </c>
      <c r="G408" s="116"/>
      <c r="H408" s="110"/>
      <c r="I408" s="116"/>
    </row>
    <row r="409" s="98" customFormat="1" ht="15.6" spans="1:9">
      <c r="A409" s="116">
        <v>9</v>
      </c>
      <c r="B409" s="140" t="s">
        <v>1097</v>
      </c>
      <c r="C409" s="141" t="s">
        <v>680</v>
      </c>
      <c r="D409" s="141" t="s">
        <v>787</v>
      </c>
      <c r="E409" s="141" t="s">
        <v>787</v>
      </c>
      <c r="F409" s="141" t="s">
        <v>787</v>
      </c>
      <c r="G409" s="116"/>
      <c r="H409" s="110"/>
      <c r="I409" s="116"/>
    </row>
    <row r="410" s="98" customFormat="1" ht="15.6" spans="1:9">
      <c r="A410" s="116">
        <v>10</v>
      </c>
      <c r="B410" s="140" t="s">
        <v>398</v>
      </c>
      <c r="C410" s="141" t="s">
        <v>706</v>
      </c>
      <c r="D410" s="141" t="s">
        <v>787</v>
      </c>
      <c r="E410" s="141" t="s">
        <v>787</v>
      </c>
      <c r="F410" s="141" t="s">
        <v>787</v>
      </c>
      <c r="G410" s="116"/>
      <c r="H410" s="110"/>
      <c r="I410" s="116"/>
    </row>
    <row r="411" s="98" customFormat="1" ht="15.6" spans="1:9">
      <c r="A411" s="116"/>
      <c r="B411" s="139" t="s">
        <v>6</v>
      </c>
      <c r="C411" s="122" t="s">
        <v>35</v>
      </c>
      <c r="D411" s="122"/>
      <c r="E411" s="122"/>
      <c r="F411" s="122"/>
      <c r="G411" s="116"/>
      <c r="H411" s="110"/>
      <c r="I411" s="116"/>
    </row>
    <row r="412" s="98" customFormat="1" ht="15.6" spans="1:9">
      <c r="A412" s="116"/>
      <c r="B412" s="136" t="s">
        <v>8</v>
      </c>
      <c r="C412" s="122">
        <v>100</v>
      </c>
      <c r="D412" s="122">
        <v>200</v>
      </c>
      <c r="E412" s="122">
        <v>300</v>
      </c>
      <c r="F412" s="122" t="s">
        <v>31</v>
      </c>
      <c r="G412" s="116"/>
      <c r="H412" s="110"/>
      <c r="I412" s="116"/>
    </row>
    <row r="413" s="98" customFormat="1" ht="15.6" spans="1:9">
      <c r="A413" s="116">
        <v>11</v>
      </c>
      <c r="B413" s="140" t="s">
        <v>68</v>
      </c>
      <c r="C413" s="141" t="s">
        <v>787</v>
      </c>
      <c r="D413" s="141" t="s">
        <v>787</v>
      </c>
      <c r="E413" s="141" t="s">
        <v>787</v>
      </c>
      <c r="F413" s="141" t="s">
        <v>758</v>
      </c>
      <c r="G413" s="116"/>
      <c r="H413" s="110"/>
      <c r="I413" s="116"/>
    </row>
    <row r="414" s="98" customFormat="1" ht="15.6" spans="1:9">
      <c r="A414" s="116">
        <v>12</v>
      </c>
      <c r="B414" s="140" t="s">
        <v>134</v>
      </c>
      <c r="C414" s="141" t="s">
        <v>787</v>
      </c>
      <c r="D414" s="141" t="s">
        <v>787</v>
      </c>
      <c r="E414" s="141" t="s">
        <v>787</v>
      </c>
      <c r="F414" s="141" t="s">
        <v>1633</v>
      </c>
      <c r="G414" s="116"/>
      <c r="H414" s="110"/>
      <c r="I414" s="116"/>
    </row>
    <row r="415" s="98" customFormat="1" ht="15.6" spans="1:9">
      <c r="A415" s="116"/>
      <c r="B415" s="132" t="s">
        <v>6</v>
      </c>
      <c r="C415" s="115" t="s">
        <v>7</v>
      </c>
      <c r="D415" s="115"/>
      <c r="E415" s="115"/>
      <c r="F415" s="116"/>
      <c r="G415" s="116"/>
      <c r="H415" s="110"/>
      <c r="I415" s="116"/>
    </row>
    <row r="416" s="98" customFormat="1" ht="15.6" spans="1:9">
      <c r="A416" s="116"/>
      <c r="B416" s="132"/>
      <c r="C416" s="115"/>
      <c r="D416" s="115"/>
      <c r="E416" s="115"/>
      <c r="F416" s="116"/>
      <c r="G416" s="116"/>
      <c r="H416" s="110"/>
      <c r="I416" s="116"/>
    </row>
    <row r="417" s="98" customFormat="1" ht="15.6" spans="1:9">
      <c r="A417" s="116"/>
      <c r="B417" s="130" t="s">
        <v>8</v>
      </c>
      <c r="C417" s="133" t="s">
        <v>9</v>
      </c>
      <c r="D417" s="133" t="s">
        <v>10</v>
      </c>
      <c r="E417" s="133" t="s">
        <v>11</v>
      </c>
      <c r="F417" s="116"/>
      <c r="G417" s="116"/>
      <c r="H417" s="110"/>
      <c r="I417" s="116"/>
    </row>
    <row r="418" s="98" customFormat="1" ht="15.6" spans="1:9">
      <c r="A418" s="116">
        <v>13</v>
      </c>
      <c r="B418" s="130" t="s">
        <v>96</v>
      </c>
      <c r="C418" s="131">
        <v>30</v>
      </c>
      <c r="D418" s="131">
        <v>176.2</v>
      </c>
      <c r="E418" s="131" t="s">
        <v>787</v>
      </c>
      <c r="F418" s="116"/>
      <c r="G418" s="116"/>
      <c r="H418" s="110"/>
      <c r="I418" s="116"/>
    </row>
    <row r="419" s="98" customFormat="1" ht="15.6" spans="1:9">
      <c r="A419" s="116">
        <v>14</v>
      </c>
      <c r="B419" s="130" t="s">
        <v>91</v>
      </c>
      <c r="C419" s="131" t="s">
        <v>1879</v>
      </c>
      <c r="D419" s="131" t="s">
        <v>787</v>
      </c>
      <c r="E419" s="131" t="s">
        <v>787</v>
      </c>
      <c r="F419" s="116"/>
      <c r="G419" s="116"/>
      <c r="H419" s="110"/>
      <c r="I419" s="116"/>
    </row>
    <row r="420" s="98" customFormat="1" ht="15.6" spans="1:9">
      <c r="A420" s="116">
        <v>15</v>
      </c>
      <c r="B420" s="130" t="s">
        <v>33</v>
      </c>
      <c r="C420" s="131" t="s">
        <v>1826</v>
      </c>
      <c r="D420" s="131" t="s">
        <v>787</v>
      </c>
      <c r="E420" s="131" t="s">
        <v>787</v>
      </c>
      <c r="F420" s="116"/>
      <c r="G420" s="116"/>
      <c r="H420" s="110"/>
      <c r="I420" s="116"/>
    </row>
    <row r="421" s="98" customFormat="1" ht="15.6" spans="1:9">
      <c r="A421" s="116">
        <v>16</v>
      </c>
      <c r="B421" s="130" t="s">
        <v>177</v>
      </c>
      <c r="C421" s="131" t="s">
        <v>752</v>
      </c>
      <c r="D421" s="131" t="s">
        <v>1880</v>
      </c>
      <c r="E421" s="131" t="s">
        <v>787</v>
      </c>
      <c r="F421" s="116"/>
      <c r="G421" s="116"/>
      <c r="H421" s="110"/>
      <c r="I421" s="116"/>
    </row>
    <row r="422" s="98" customFormat="1" ht="15.6" spans="1:9">
      <c r="A422" s="116">
        <v>17</v>
      </c>
      <c r="B422" s="130" t="s">
        <v>12</v>
      </c>
      <c r="C422" s="131" t="s">
        <v>787</v>
      </c>
      <c r="D422" s="131" t="s">
        <v>1881</v>
      </c>
      <c r="E422" s="131" t="s">
        <v>787</v>
      </c>
      <c r="F422" s="116"/>
      <c r="G422" s="116"/>
      <c r="H422" s="110"/>
      <c r="I422" s="116"/>
    </row>
    <row r="423" s="98" customFormat="1" ht="15.6" spans="1:9">
      <c r="A423" s="116">
        <v>18</v>
      </c>
      <c r="B423" s="130" t="s">
        <v>486</v>
      </c>
      <c r="C423" s="131" t="s">
        <v>753</v>
      </c>
      <c r="D423" s="131" t="s">
        <v>787</v>
      </c>
      <c r="E423" s="131" t="s">
        <v>787</v>
      </c>
      <c r="F423" s="116"/>
      <c r="G423" s="116"/>
      <c r="H423" s="110"/>
      <c r="I423" s="116"/>
    </row>
    <row r="424" s="98" customFormat="1" ht="15.6" spans="1:9">
      <c r="A424" s="116"/>
      <c r="B424" s="134" t="s">
        <v>40</v>
      </c>
      <c r="C424" s="135" t="s">
        <v>41</v>
      </c>
      <c r="D424" s="135"/>
      <c r="E424" s="135"/>
      <c r="F424" s="116"/>
      <c r="G424" s="116"/>
      <c r="H424" s="110"/>
      <c r="I424" s="116"/>
    </row>
    <row r="425" s="98" customFormat="1" ht="15.6" spans="1:9">
      <c r="A425" s="116"/>
      <c r="B425" s="134"/>
      <c r="C425" s="122" t="s">
        <v>42</v>
      </c>
      <c r="D425" s="122" t="s">
        <v>43</v>
      </c>
      <c r="E425" s="122" t="s">
        <v>44</v>
      </c>
      <c r="F425" s="116"/>
      <c r="G425" s="116"/>
      <c r="H425" s="110"/>
      <c r="I425" s="116"/>
    </row>
    <row r="426" s="98" customFormat="1" ht="15.6" spans="1:9">
      <c r="A426" s="116">
        <v>19</v>
      </c>
      <c r="B426" s="136" t="s">
        <v>45</v>
      </c>
      <c r="C426" s="137" t="s">
        <v>787</v>
      </c>
      <c r="D426" s="137" t="s">
        <v>787</v>
      </c>
      <c r="E426" s="137" t="s">
        <v>1882</v>
      </c>
      <c r="F426" s="116"/>
      <c r="G426" s="116"/>
      <c r="H426" s="110"/>
      <c r="I426" s="116"/>
    </row>
    <row r="427" s="98" customFormat="1" ht="15.6" spans="1:9">
      <c r="A427" s="116">
        <v>20</v>
      </c>
      <c r="B427" s="136" t="s">
        <v>180</v>
      </c>
      <c r="C427" s="137" t="s">
        <v>787</v>
      </c>
      <c r="D427" s="137" t="s">
        <v>787</v>
      </c>
      <c r="E427" s="137">
        <f>159.9-29.9</f>
        <v>130</v>
      </c>
      <c r="F427" s="116"/>
      <c r="G427" s="116"/>
      <c r="H427" s="110"/>
      <c r="I427" s="116"/>
    </row>
    <row r="428" s="98" customFormat="1" ht="15.6" spans="1:9">
      <c r="A428" s="116"/>
      <c r="B428" s="134" t="s">
        <v>40</v>
      </c>
      <c r="C428" s="135" t="s">
        <v>46</v>
      </c>
      <c r="D428" s="116"/>
      <c r="E428" s="116"/>
      <c r="F428" s="116"/>
      <c r="G428" s="116"/>
      <c r="H428" s="110"/>
      <c r="I428" s="116"/>
    </row>
    <row r="429" s="98" customFormat="1" ht="15.6" spans="1:9">
      <c r="A429" s="116"/>
      <c r="B429" s="134"/>
      <c r="C429" s="135" t="s">
        <v>47</v>
      </c>
      <c r="D429" s="116"/>
      <c r="E429" s="116"/>
      <c r="F429" s="116"/>
      <c r="G429" s="116"/>
      <c r="H429" s="110"/>
      <c r="I429" s="116"/>
    </row>
    <row r="430" s="98" customFormat="1" ht="15.6" spans="1:9">
      <c r="A430" s="116">
        <v>21</v>
      </c>
      <c r="B430" s="138" t="s">
        <v>72</v>
      </c>
      <c r="C430" s="137" t="s">
        <v>1883</v>
      </c>
      <c r="D430" s="116"/>
      <c r="E430" s="116"/>
      <c r="F430" s="116"/>
      <c r="G430" s="116"/>
      <c r="H430" s="110"/>
      <c r="I430" s="116"/>
    </row>
    <row r="431" s="98" customFormat="1" ht="15.6" spans="1:9">
      <c r="A431" s="116">
        <v>22</v>
      </c>
      <c r="B431" s="138" t="s">
        <v>73</v>
      </c>
      <c r="C431" s="137" t="s">
        <v>1884</v>
      </c>
      <c r="D431" s="116"/>
      <c r="E431" s="116"/>
      <c r="F431" s="116"/>
      <c r="G431" s="116"/>
      <c r="H431" s="110"/>
      <c r="I431" s="116"/>
    </row>
    <row r="432" s="98" customFormat="1" ht="15.6" spans="1:9">
      <c r="A432" s="116">
        <v>23</v>
      </c>
      <c r="B432" s="138" t="s">
        <v>48</v>
      </c>
      <c r="C432" s="137" t="s">
        <v>1885</v>
      </c>
      <c r="D432" s="116"/>
      <c r="E432" s="116"/>
      <c r="F432" s="116"/>
      <c r="G432" s="116"/>
      <c r="H432" s="110"/>
      <c r="I432" s="116"/>
    </row>
    <row r="433" s="98" customFormat="1" ht="15.6" spans="1:9">
      <c r="A433" s="116"/>
      <c r="B433" s="134" t="s">
        <v>40</v>
      </c>
      <c r="C433" s="135" t="s">
        <v>287</v>
      </c>
      <c r="D433" s="135"/>
      <c r="E433" s="135"/>
      <c r="F433" s="116"/>
      <c r="G433" s="116"/>
      <c r="H433" s="110"/>
      <c r="I433" s="116"/>
    </row>
    <row r="434" s="98" customFormat="1" ht="15.6" spans="1:9">
      <c r="A434" s="116"/>
      <c r="B434" s="134"/>
      <c r="C434" s="122" t="s">
        <v>288</v>
      </c>
      <c r="D434" s="122" t="s">
        <v>268</v>
      </c>
      <c r="E434" s="122" t="s">
        <v>289</v>
      </c>
      <c r="F434" s="116"/>
      <c r="G434" s="116"/>
      <c r="H434" s="110"/>
      <c r="I434" s="116"/>
    </row>
    <row r="435" s="98" customFormat="1" ht="15.6" spans="1:9">
      <c r="A435" s="116">
        <v>24</v>
      </c>
      <c r="B435" s="138" t="s">
        <v>268</v>
      </c>
      <c r="C435" s="137">
        <v>30</v>
      </c>
      <c r="D435" s="137">
        <v>0</v>
      </c>
      <c r="E435" s="137" t="s">
        <v>787</v>
      </c>
      <c r="F435" s="116"/>
      <c r="G435" s="116"/>
      <c r="H435" s="110"/>
      <c r="I435" s="116"/>
    </row>
    <row r="436" s="98" customFormat="1" ht="15.6" spans="1:9">
      <c r="A436" s="116"/>
      <c r="B436" s="139" t="s">
        <v>6</v>
      </c>
      <c r="C436" s="135" t="s">
        <v>49</v>
      </c>
      <c r="D436" s="135"/>
      <c r="E436" s="135"/>
      <c r="F436" s="116"/>
      <c r="G436" s="116"/>
      <c r="H436" s="110"/>
      <c r="I436" s="116"/>
    </row>
    <row r="437" s="98" customFormat="1" ht="15.6" spans="1:9">
      <c r="A437" s="116"/>
      <c r="B437" s="136" t="s">
        <v>50</v>
      </c>
      <c r="C437" s="135">
        <v>100</v>
      </c>
      <c r="D437" s="135">
        <v>200</v>
      </c>
      <c r="E437" s="135" t="s">
        <v>51</v>
      </c>
      <c r="F437" s="116"/>
      <c r="G437" s="116"/>
      <c r="H437" s="110"/>
      <c r="I437" s="116"/>
    </row>
    <row r="438" s="98" customFormat="1" ht="15.6" spans="1:9">
      <c r="A438" s="116">
        <v>25</v>
      </c>
      <c r="B438" s="140" t="s">
        <v>52</v>
      </c>
      <c r="C438" s="141" t="s">
        <v>1096</v>
      </c>
      <c r="D438" s="141" t="s">
        <v>680</v>
      </c>
      <c r="E438" s="141" t="s">
        <v>787</v>
      </c>
      <c r="F438" s="116"/>
      <c r="G438" s="116"/>
      <c r="H438" s="110"/>
      <c r="I438" s="116"/>
    </row>
    <row r="439" s="98" customFormat="1" ht="15.6" spans="1:9">
      <c r="A439" s="116">
        <v>26</v>
      </c>
      <c r="B439" s="140" t="s">
        <v>252</v>
      </c>
      <c r="C439" s="141" t="s">
        <v>787</v>
      </c>
      <c r="D439" s="141" t="s">
        <v>787</v>
      </c>
      <c r="E439" s="141" t="s">
        <v>682</v>
      </c>
      <c r="F439" s="116"/>
      <c r="G439" s="116"/>
      <c r="H439" s="110"/>
      <c r="I439" s="116"/>
    </row>
    <row r="440" s="98" customFormat="1" ht="15.6" spans="1:9">
      <c r="A440" s="116">
        <v>27</v>
      </c>
      <c r="B440" s="140" t="s">
        <v>985</v>
      </c>
      <c r="C440" s="141" t="s">
        <v>787</v>
      </c>
      <c r="D440" s="141" t="s">
        <v>680</v>
      </c>
      <c r="E440" s="141" t="s">
        <v>787</v>
      </c>
      <c r="F440" s="116"/>
      <c r="G440" s="116"/>
      <c r="H440" s="110"/>
      <c r="I440" s="116"/>
    </row>
    <row r="441" s="98" customFormat="1" ht="15.6" spans="1:9">
      <c r="A441" s="116">
        <v>28</v>
      </c>
      <c r="B441" s="140" t="s">
        <v>55</v>
      </c>
      <c r="C441" s="141" t="s">
        <v>680</v>
      </c>
      <c r="D441" s="141" t="s">
        <v>787</v>
      </c>
      <c r="E441" s="141" t="s">
        <v>787</v>
      </c>
      <c r="F441" s="116"/>
      <c r="G441" s="116"/>
      <c r="H441" s="110"/>
      <c r="I441" s="116"/>
    </row>
    <row r="442" s="98" customFormat="1" ht="31.2" spans="1:9">
      <c r="A442" s="116" t="s">
        <v>1886</v>
      </c>
      <c r="B442" s="116"/>
      <c r="C442" s="116"/>
      <c r="D442" s="116"/>
      <c r="E442" s="116"/>
      <c r="F442" s="116"/>
      <c r="G442" s="116"/>
      <c r="H442" s="111" t="s">
        <v>1887</v>
      </c>
      <c r="I442" s="112" t="s">
        <v>615</v>
      </c>
    </row>
    <row r="443" s="98" customFormat="1" ht="31.2" spans="1:9">
      <c r="A443" s="129" t="s">
        <v>5</v>
      </c>
      <c r="B443" s="132" t="s">
        <v>6</v>
      </c>
      <c r="C443" s="115" t="s">
        <v>7</v>
      </c>
      <c r="D443" s="115"/>
      <c r="E443" s="115"/>
      <c r="F443" s="116"/>
      <c r="G443" s="116"/>
      <c r="H443" s="110"/>
      <c r="I443" s="116"/>
    </row>
    <row r="444" s="98" customFormat="1" ht="15.6" spans="1:9">
      <c r="A444" s="116"/>
      <c r="B444" s="132"/>
      <c r="C444" s="115"/>
      <c r="D444" s="115"/>
      <c r="E444" s="115"/>
      <c r="F444" s="116"/>
      <c r="G444" s="116"/>
      <c r="H444" s="110"/>
      <c r="I444" s="116"/>
    </row>
    <row r="445" s="98" customFormat="1" ht="15.6" spans="1:9">
      <c r="A445" s="116"/>
      <c r="B445" s="130" t="s">
        <v>8</v>
      </c>
      <c r="C445" s="133" t="s">
        <v>9</v>
      </c>
      <c r="D445" s="133" t="s">
        <v>10</v>
      </c>
      <c r="E445" s="133" t="s">
        <v>11</v>
      </c>
      <c r="F445" s="116"/>
      <c r="G445" s="116"/>
      <c r="H445" s="110"/>
      <c r="I445" s="116"/>
    </row>
    <row r="446" s="98" customFormat="1" ht="15.6" spans="1:9">
      <c r="A446" s="116">
        <v>1</v>
      </c>
      <c r="B446" s="130" t="s">
        <v>39</v>
      </c>
      <c r="C446" s="131" t="s">
        <v>1888</v>
      </c>
      <c r="D446" s="131" t="s">
        <v>787</v>
      </c>
      <c r="E446" s="131" t="s">
        <v>787</v>
      </c>
      <c r="F446" s="116"/>
      <c r="G446" s="116"/>
      <c r="H446" s="110"/>
      <c r="I446" s="116"/>
    </row>
    <row r="447" s="98" customFormat="1" ht="15.6" spans="1:9">
      <c r="A447" s="116">
        <v>2</v>
      </c>
      <c r="B447" s="130" t="s">
        <v>80</v>
      </c>
      <c r="C447" s="131" t="s">
        <v>933</v>
      </c>
      <c r="D447" s="131" t="s">
        <v>787</v>
      </c>
      <c r="E447" s="131" t="s">
        <v>787</v>
      </c>
      <c r="F447" s="116"/>
      <c r="G447" s="116"/>
      <c r="H447" s="110"/>
      <c r="I447" s="116"/>
    </row>
    <row r="448" s="98" customFormat="1" ht="15.6" spans="1:9">
      <c r="A448" s="116">
        <v>3</v>
      </c>
      <c r="B448" s="130" t="s">
        <v>81</v>
      </c>
      <c r="C448" s="131" t="s">
        <v>1889</v>
      </c>
      <c r="D448" s="131" t="s">
        <v>787</v>
      </c>
      <c r="E448" s="131" t="s">
        <v>787</v>
      </c>
      <c r="F448" s="116"/>
      <c r="G448" s="116"/>
      <c r="H448" s="110"/>
      <c r="I448" s="116"/>
    </row>
    <row r="449" s="98" customFormat="1" ht="15.6" spans="1:9">
      <c r="A449" s="116"/>
      <c r="B449" s="134" t="s">
        <v>40</v>
      </c>
      <c r="C449" s="135" t="s">
        <v>46</v>
      </c>
      <c r="D449" s="116"/>
      <c r="E449" s="116"/>
      <c r="F449" s="116"/>
      <c r="G449" s="116"/>
      <c r="H449" s="110"/>
      <c r="I449" s="116"/>
    </row>
    <row r="450" s="98" customFormat="1" ht="15.6" spans="1:9">
      <c r="A450" s="116"/>
      <c r="B450" s="134"/>
      <c r="C450" s="135" t="s">
        <v>47</v>
      </c>
      <c r="D450" s="116"/>
      <c r="E450" s="116"/>
      <c r="F450" s="116"/>
      <c r="G450" s="116"/>
      <c r="H450" s="110"/>
      <c r="I450" s="116"/>
    </row>
    <row r="451" s="98" customFormat="1" ht="15.6" spans="1:9">
      <c r="A451" s="116">
        <v>4</v>
      </c>
      <c r="B451" s="138" t="s">
        <v>48</v>
      </c>
      <c r="C451" s="137">
        <f>12.2-0.1</f>
        <v>12.1</v>
      </c>
      <c r="D451" s="116"/>
      <c r="E451" s="116"/>
      <c r="F451" s="116"/>
      <c r="G451" s="116"/>
      <c r="H451" s="110"/>
      <c r="I451" s="116"/>
    </row>
    <row r="452" s="98" customFormat="1" ht="31.2" spans="1:9">
      <c r="A452" s="116" t="s">
        <v>1890</v>
      </c>
      <c r="B452" s="116"/>
      <c r="C452" s="116"/>
      <c r="D452" s="116"/>
      <c r="E452" s="116"/>
      <c r="F452" s="116"/>
      <c r="G452" s="116"/>
      <c r="H452" s="111" t="s">
        <v>1891</v>
      </c>
      <c r="I452" s="112" t="s">
        <v>615</v>
      </c>
    </row>
    <row r="453" s="98" customFormat="1" ht="31.2" spans="1:9">
      <c r="A453" s="129" t="s">
        <v>5</v>
      </c>
      <c r="B453" s="139" t="s">
        <v>6</v>
      </c>
      <c r="C453" s="122" t="s">
        <v>30</v>
      </c>
      <c r="D453" s="122"/>
      <c r="E453" s="122"/>
      <c r="F453" s="122"/>
      <c r="G453" s="116"/>
      <c r="H453" s="110"/>
      <c r="I453" s="116"/>
    </row>
    <row r="454" s="98" customFormat="1" ht="15.6" spans="1:9">
      <c r="A454" s="116"/>
      <c r="B454" s="136" t="s">
        <v>8</v>
      </c>
      <c r="C454" s="122">
        <v>100</v>
      </c>
      <c r="D454" s="122">
        <v>200</v>
      </c>
      <c r="E454" s="122">
        <v>300</v>
      </c>
      <c r="F454" s="122" t="s">
        <v>31</v>
      </c>
      <c r="G454" s="116"/>
      <c r="H454" s="110"/>
      <c r="I454" s="116"/>
    </row>
    <row r="455" s="98" customFormat="1" ht="15.6" spans="1:9">
      <c r="A455" s="116">
        <v>1</v>
      </c>
      <c r="B455" s="140" t="s">
        <v>63</v>
      </c>
      <c r="C455" s="141" t="s">
        <v>787</v>
      </c>
      <c r="D455" s="141" t="s">
        <v>787</v>
      </c>
      <c r="E455" s="141" t="s">
        <v>680</v>
      </c>
      <c r="F455" s="141" t="s">
        <v>787</v>
      </c>
      <c r="G455" s="116"/>
      <c r="H455" s="110"/>
      <c r="I455" s="116"/>
    </row>
    <row r="456" s="98" customFormat="1" ht="15.6" spans="1:9">
      <c r="A456" s="116"/>
      <c r="B456" s="132" t="s">
        <v>6</v>
      </c>
      <c r="C456" s="115" t="s">
        <v>7</v>
      </c>
      <c r="D456" s="115"/>
      <c r="E456" s="115"/>
      <c r="F456" s="116"/>
      <c r="G456" s="116"/>
      <c r="H456" s="110"/>
      <c r="I456" s="116"/>
    </row>
    <row r="457" s="98" customFormat="1" ht="15.6" spans="1:9">
      <c r="A457" s="116"/>
      <c r="B457" s="132"/>
      <c r="C457" s="115"/>
      <c r="D457" s="115"/>
      <c r="E457" s="115"/>
      <c r="F457" s="116"/>
      <c r="G457" s="116"/>
      <c r="H457" s="110"/>
      <c r="I457" s="116"/>
    </row>
    <row r="458" s="98" customFormat="1" ht="15.6" spans="1:9">
      <c r="A458" s="116"/>
      <c r="B458" s="130" t="s">
        <v>8</v>
      </c>
      <c r="C458" s="133" t="s">
        <v>9</v>
      </c>
      <c r="D458" s="133" t="s">
        <v>10</v>
      </c>
      <c r="E458" s="133" t="s">
        <v>11</v>
      </c>
      <c r="F458" s="116"/>
      <c r="G458" s="116"/>
      <c r="H458" s="110"/>
      <c r="I458" s="116"/>
    </row>
    <row r="459" s="98" customFormat="1" ht="15.6" spans="1:9">
      <c r="A459" s="116">
        <v>2</v>
      </c>
      <c r="B459" s="130" t="s">
        <v>91</v>
      </c>
      <c r="C459" s="131">
        <f>84.1+91.4</f>
        <v>175.5</v>
      </c>
      <c r="D459" s="131" t="s">
        <v>787</v>
      </c>
      <c r="E459" s="131" t="s">
        <v>787</v>
      </c>
      <c r="F459" s="116"/>
      <c r="G459" s="116"/>
      <c r="H459" s="110"/>
      <c r="I459" s="116"/>
    </row>
    <row r="460" s="98" customFormat="1" ht="15.6" spans="1:9">
      <c r="A460" s="116">
        <v>3</v>
      </c>
      <c r="B460" s="130" t="s">
        <v>81</v>
      </c>
      <c r="C460" s="131" t="s">
        <v>787</v>
      </c>
      <c r="D460" s="131" t="s">
        <v>1583</v>
      </c>
      <c r="E460" s="131" t="s">
        <v>787</v>
      </c>
      <c r="F460" s="116"/>
      <c r="G460" s="116"/>
      <c r="H460" s="110"/>
      <c r="I460" s="116"/>
    </row>
    <row r="461" s="98" customFormat="1" ht="15.6" spans="1:9">
      <c r="A461" s="116">
        <v>4</v>
      </c>
      <c r="B461" s="130" t="s">
        <v>1097</v>
      </c>
      <c r="C461" s="131" t="s">
        <v>787</v>
      </c>
      <c r="D461" s="131" t="s">
        <v>1892</v>
      </c>
      <c r="E461" s="131" t="s">
        <v>787</v>
      </c>
      <c r="F461" s="116"/>
      <c r="G461" s="116"/>
      <c r="H461" s="110"/>
      <c r="I461" s="116"/>
    </row>
    <row r="462" s="98" customFormat="1" ht="15.6" spans="1:9">
      <c r="A462" s="116"/>
      <c r="B462" s="134" t="s">
        <v>40</v>
      </c>
      <c r="C462" s="135" t="s">
        <v>46</v>
      </c>
      <c r="D462" s="116"/>
      <c r="E462" s="116"/>
      <c r="F462" s="116"/>
      <c r="G462" s="116"/>
      <c r="H462" s="110"/>
      <c r="I462" s="116"/>
    </row>
    <row r="463" s="98" customFormat="1" ht="15.6" spans="1:9">
      <c r="A463" s="116"/>
      <c r="B463" s="134"/>
      <c r="C463" s="135" t="s">
        <v>47</v>
      </c>
      <c r="D463" s="116"/>
      <c r="E463" s="116"/>
      <c r="F463" s="116"/>
      <c r="G463" s="116"/>
      <c r="H463" s="110"/>
      <c r="I463" s="116"/>
    </row>
    <row r="464" s="98" customFormat="1" ht="15.6" spans="1:9">
      <c r="A464" s="116">
        <v>5</v>
      </c>
      <c r="B464" s="138" t="s">
        <v>48</v>
      </c>
      <c r="C464" s="137" t="s">
        <v>1893</v>
      </c>
      <c r="D464" s="116"/>
      <c r="E464" s="116"/>
      <c r="F464" s="116"/>
      <c r="G464" s="116"/>
      <c r="H464" s="110"/>
      <c r="I464" s="116"/>
    </row>
    <row r="465" s="98" customFormat="1" ht="15.6" spans="1:9">
      <c r="A465" s="116">
        <v>6</v>
      </c>
      <c r="B465" s="138" t="s">
        <v>259</v>
      </c>
      <c r="C465" s="137" t="s">
        <v>1399</v>
      </c>
      <c r="D465" s="116"/>
      <c r="E465" s="116"/>
      <c r="F465" s="116"/>
      <c r="G465" s="116"/>
      <c r="H465" s="110"/>
      <c r="I465" s="116"/>
    </row>
    <row r="466" s="98" customFormat="1" ht="15.6" spans="1:9">
      <c r="A466" s="116"/>
      <c r="B466" s="139" t="s">
        <v>6</v>
      </c>
      <c r="C466" s="135" t="s">
        <v>49</v>
      </c>
      <c r="D466" s="135"/>
      <c r="E466" s="135"/>
      <c r="F466" s="116"/>
      <c r="G466" s="116"/>
      <c r="H466" s="110"/>
      <c r="I466" s="116"/>
    </row>
    <row r="467" s="98" customFormat="1" ht="15.6" spans="1:9">
      <c r="A467" s="116"/>
      <c r="B467" s="136" t="s">
        <v>50</v>
      </c>
      <c r="C467" s="135">
        <v>100</v>
      </c>
      <c r="D467" s="135">
        <v>200</v>
      </c>
      <c r="E467" s="135" t="s">
        <v>51</v>
      </c>
      <c r="F467" s="116"/>
      <c r="G467" s="116"/>
      <c r="H467" s="110"/>
      <c r="I467" s="116"/>
    </row>
    <row r="468" s="98" customFormat="1" ht="15.6" spans="1:9">
      <c r="A468" s="116">
        <v>7</v>
      </c>
      <c r="B468" s="140" t="s">
        <v>52</v>
      </c>
      <c r="C468" s="141" t="s">
        <v>680</v>
      </c>
      <c r="D468" s="141" t="s">
        <v>683</v>
      </c>
      <c r="E468" s="141" t="s">
        <v>787</v>
      </c>
      <c r="F468" s="116"/>
      <c r="G468" s="116"/>
      <c r="H468" s="110"/>
      <c r="I468" s="116"/>
    </row>
    <row r="469" s="98" customFormat="1" ht="31.2" spans="1:9">
      <c r="A469" s="116" t="s">
        <v>1894</v>
      </c>
      <c r="B469" s="116"/>
      <c r="C469" s="116"/>
      <c r="D469" s="116"/>
      <c r="E469" s="116"/>
      <c r="F469" s="116"/>
      <c r="G469" s="116"/>
      <c r="H469" s="111" t="s">
        <v>1895</v>
      </c>
      <c r="I469" s="112" t="s">
        <v>615</v>
      </c>
    </row>
    <row r="470" s="98" customFormat="1" ht="31.2" spans="1:9">
      <c r="A470" s="129" t="s">
        <v>5</v>
      </c>
      <c r="B470" s="139" t="s">
        <v>6</v>
      </c>
      <c r="C470" s="122" t="s">
        <v>24</v>
      </c>
      <c r="D470" s="122"/>
      <c r="E470" s="122"/>
      <c r="F470" s="122"/>
      <c r="G470" s="122"/>
      <c r="H470" s="110"/>
      <c r="I470" s="116"/>
    </row>
    <row r="471" s="98" customFormat="1" ht="15.6" spans="1:9">
      <c r="A471" s="116"/>
      <c r="B471" s="136" t="s">
        <v>16</v>
      </c>
      <c r="C471" s="122" t="s">
        <v>17</v>
      </c>
      <c r="D471" s="122" t="s">
        <v>18</v>
      </c>
      <c r="E471" s="122" t="s">
        <v>19</v>
      </c>
      <c r="F471" s="122" t="s">
        <v>20</v>
      </c>
      <c r="G471" s="122" t="s">
        <v>21</v>
      </c>
      <c r="H471" s="110"/>
      <c r="I471" s="116"/>
    </row>
    <row r="472" s="98" customFormat="1" ht="15.6" spans="1:9">
      <c r="A472" s="116">
        <v>1</v>
      </c>
      <c r="B472" s="140" t="s">
        <v>61</v>
      </c>
      <c r="C472" s="141" t="s">
        <v>679</v>
      </c>
      <c r="D472" s="141" t="s">
        <v>787</v>
      </c>
      <c r="E472" s="141" t="s">
        <v>787</v>
      </c>
      <c r="F472" s="141" t="s">
        <v>787</v>
      </c>
      <c r="G472" s="141" t="s">
        <v>787</v>
      </c>
      <c r="H472" s="110"/>
      <c r="I472" s="116"/>
    </row>
    <row r="473" s="98" customFormat="1" ht="15.6" spans="1:9">
      <c r="A473" s="116"/>
      <c r="B473" s="139" t="s">
        <v>6</v>
      </c>
      <c r="C473" s="122" t="s">
        <v>30</v>
      </c>
      <c r="D473" s="122"/>
      <c r="E473" s="122"/>
      <c r="F473" s="122"/>
      <c r="G473" s="116"/>
      <c r="H473" s="110"/>
      <c r="I473" s="116"/>
    </row>
    <row r="474" s="98" customFormat="1" ht="15.6" spans="1:9">
      <c r="A474" s="116"/>
      <c r="B474" s="136" t="s">
        <v>8</v>
      </c>
      <c r="C474" s="122">
        <v>100</v>
      </c>
      <c r="D474" s="122">
        <v>200</v>
      </c>
      <c r="E474" s="122">
        <v>300</v>
      </c>
      <c r="F474" s="122" t="s">
        <v>31</v>
      </c>
      <c r="G474" s="116"/>
      <c r="H474" s="110"/>
      <c r="I474" s="116"/>
    </row>
    <row r="475" s="98" customFormat="1" ht="15.6" spans="1:9">
      <c r="A475" s="116">
        <v>2</v>
      </c>
      <c r="B475" s="140" t="s">
        <v>63</v>
      </c>
      <c r="C475" s="141" t="s">
        <v>680</v>
      </c>
      <c r="D475" s="141" t="s">
        <v>787</v>
      </c>
      <c r="E475" s="141" t="s">
        <v>787</v>
      </c>
      <c r="F475" s="141" t="s">
        <v>787</v>
      </c>
      <c r="G475" s="116"/>
      <c r="H475" s="110"/>
      <c r="I475" s="116"/>
    </row>
    <row r="476" s="98" customFormat="1" ht="15.6" spans="1:9">
      <c r="A476" s="116">
        <v>3</v>
      </c>
      <c r="B476" s="140" t="s">
        <v>32</v>
      </c>
      <c r="C476" s="141" t="s">
        <v>787</v>
      </c>
      <c r="D476" s="141" t="s">
        <v>787</v>
      </c>
      <c r="E476" s="141" t="s">
        <v>787</v>
      </c>
      <c r="F476" s="141" t="s">
        <v>774</v>
      </c>
      <c r="G476" s="116"/>
      <c r="H476" s="110"/>
      <c r="I476" s="116"/>
    </row>
    <row r="477" s="98" customFormat="1" ht="15.6" spans="1:9">
      <c r="A477" s="116">
        <v>4</v>
      </c>
      <c r="B477" s="140" t="s">
        <v>118</v>
      </c>
      <c r="C477" s="141" t="s">
        <v>680</v>
      </c>
      <c r="D477" s="141" t="s">
        <v>678</v>
      </c>
      <c r="E477" s="141" t="s">
        <v>787</v>
      </c>
      <c r="F477" s="141" t="s">
        <v>787</v>
      </c>
      <c r="G477" s="116"/>
      <c r="H477" s="110"/>
      <c r="I477" s="116"/>
    </row>
    <row r="478" s="98" customFormat="1" ht="15.6" spans="1:9">
      <c r="A478" s="116">
        <v>5</v>
      </c>
      <c r="B478" s="140" t="s">
        <v>65</v>
      </c>
      <c r="C478" s="141" t="s">
        <v>787</v>
      </c>
      <c r="D478" s="141" t="s">
        <v>682</v>
      </c>
      <c r="E478" s="141" t="s">
        <v>787</v>
      </c>
      <c r="F478" s="141" t="s">
        <v>787</v>
      </c>
      <c r="G478" s="116"/>
      <c r="H478" s="110"/>
      <c r="I478" s="116"/>
    </row>
    <row r="479" s="98" customFormat="1" ht="15.6" spans="1:9">
      <c r="A479" s="116"/>
      <c r="B479" s="132" t="s">
        <v>6</v>
      </c>
      <c r="C479" s="115" t="s">
        <v>7</v>
      </c>
      <c r="D479" s="115"/>
      <c r="E479" s="115"/>
      <c r="F479" s="116"/>
      <c r="G479" s="116"/>
      <c r="H479" s="110"/>
      <c r="I479" s="116"/>
    </row>
    <row r="480" s="98" customFormat="1" ht="15.6" spans="1:9">
      <c r="A480" s="116"/>
      <c r="B480" s="132"/>
      <c r="C480" s="115"/>
      <c r="D480" s="115"/>
      <c r="E480" s="115"/>
      <c r="F480" s="116"/>
      <c r="G480" s="116"/>
      <c r="H480" s="110"/>
      <c r="I480" s="116"/>
    </row>
    <row r="481" s="98" customFormat="1" ht="15.6" spans="1:9">
      <c r="A481" s="116"/>
      <c r="B481" s="130" t="s">
        <v>8</v>
      </c>
      <c r="C481" s="133" t="s">
        <v>9</v>
      </c>
      <c r="D481" s="133" t="s">
        <v>10</v>
      </c>
      <c r="E481" s="133" t="s">
        <v>11</v>
      </c>
      <c r="F481" s="116"/>
      <c r="G481" s="116"/>
      <c r="H481" s="110"/>
      <c r="I481" s="116"/>
    </row>
    <row r="482" s="98" customFormat="1" ht="15.6" spans="1:9">
      <c r="A482" s="116">
        <v>6</v>
      </c>
      <c r="B482" s="130" t="s">
        <v>38</v>
      </c>
      <c r="C482" s="131" t="s">
        <v>1896</v>
      </c>
      <c r="D482" s="131" t="s">
        <v>787</v>
      </c>
      <c r="E482" s="131" t="s">
        <v>787</v>
      </c>
      <c r="F482" s="116"/>
      <c r="G482" s="116"/>
      <c r="H482" s="110"/>
      <c r="I482" s="116"/>
    </row>
    <row r="483" s="98" customFormat="1" ht="15.6" spans="1:9">
      <c r="A483" s="116">
        <v>7</v>
      </c>
      <c r="B483" s="130" t="s">
        <v>556</v>
      </c>
      <c r="C483" s="131" t="s">
        <v>1897</v>
      </c>
      <c r="D483" s="131" t="s">
        <v>787</v>
      </c>
      <c r="E483" s="131" t="s">
        <v>787</v>
      </c>
      <c r="F483" s="116"/>
      <c r="G483" s="116"/>
      <c r="H483" s="110"/>
      <c r="I483" s="116"/>
    </row>
    <row r="484" s="98" customFormat="1" ht="15.6" spans="1:9">
      <c r="A484" s="116">
        <v>8</v>
      </c>
      <c r="B484" s="130" t="s">
        <v>34</v>
      </c>
      <c r="C484" s="131" t="s">
        <v>1898</v>
      </c>
      <c r="D484" s="131" t="s">
        <v>787</v>
      </c>
      <c r="E484" s="131" t="s">
        <v>787</v>
      </c>
      <c r="F484" s="116"/>
      <c r="G484" s="116"/>
      <c r="H484" s="110"/>
      <c r="I484" s="116"/>
    </row>
    <row r="485" s="98" customFormat="1" ht="15.6" spans="1:9">
      <c r="A485" s="116"/>
      <c r="B485" s="134" t="s">
        <v>40</v>
      </c>
      <c r="C485" s="135" t="s">
        <v>46</v>
      </c>
      <c r="D485" s="116"/>
      <c r="E485" s="116"/>
      <c r="F485" s="116"/>
      <c r="G485" s="116"/>
      <c r="H485" s="110"/>
      <c r="I485" s="116"/>
    </row>
    <row r="486" s="98" customFormat="1" ht="15.6" spans="1:9">
      <c r="A486" s="116"/>
      <c r="B486" s="134"/>
      <c r="C486" s="135" t="s">
        <v>47</v>
      </c>
      <c r="D486" s="116"/>
      <c r="E486" s="116"/>
      <c r="F486" s="116"/>
      <c r="G486" s="116"/>
      <c r="H486" s="110"/>
      <c r="I486" s="116"/>
    </row>
    <row r="487" s="98" customFormat="1" ht="15.6" spans="1:9">
      <c r="A487" s="116">
        <v>9</v>
      </c>
      <c r="B487" s="138" t="s">
        <v>72</v>
      </c>
      <c r="C487" s="137" t="s">
        <v>1644</v>
      </c>
      <c r="D487" s="116"/>
      <c r="E487" s="116"/>
      <c r="F487" s="116"/>
      <c r="G487" s="116"/>
      <c r="H487" s="110"/>
      <c r="I487" s="116"/>
    </row>
    <row r="488" s="98" customFormat="1" ht="15.6" spans="1:9">
      <c r="A488" s="116">
        <v>10</v>
      </c>
      <c r="B488" s="138" t="s">
        <v>48</v>
      </c>
      <c r="C488" s="137" t="s">
        <v>1899</v>
      </c>
      <c r="D488" s="116"/>
      <c r="E488" s="116"/>
      <c r="F488" s="116"/>
      <c r="G488" s="116"/>
      <c r="H488" s="110"/>
      <c r="I488" s="116"/>
    </row>
    <row r="489" s="98" customFormat="1" ht="15.6" spans="1:9">
      <c r="A489" s="116"/>
      <c r="B489" s="139" t="s">
        <v>6</v>
      </c>
      <c r="C489" s="135" t="s">
        <v>49</v>
      </c>
      <c r="D489" s="135"/>
      <c r="E489" s="135"/>
      <c r="F489" s="116"/>
      <c r="G489" s="116"/>
      <c r="H489" s="110"/>
      <c r="I489" s="116"/>
    </row>
    <row r="490" s="98" customFormat="1" ht="15.6" spans="1:9">
      <c r="A490" s="116"/>
      <c r="B490" s="136" t="s">
        <v>50</v>
      </c>
      <c r="C490" s="135">
        <v>100</v>
      </c>
      <c r="D490" s="135">
        <v>200</v>
      </c>
      <c r="E490" s="135" t="s">
        <v>51</v>
      </c>
      <c r="F490" s="116"/>
      <c r="G490" s="116"/>
      <c r="H490" s="110"/>
      <c r="I490" s="116"/>
    </row>
    <row r="491" s="98" customFormat="1" ht="15.6" spans="1:9">
      <c r="A491" s="116">
        <v>11</v>
      </c>
      <c r="B491" s="140" t="s">
        <v>52</v>
      </c>
      <c r="C491" s="141" t="s">
        <v>679</v>
      </c>
      <c r="D491" s="141" t="s">
        <v>682</v>
      </c>
      <c r="E491" s="141" t="s">
        <v>787</v>
      </c>
      <c r="F491" s="116"/>
      <c r="G491" s="116"/>
      <c r="H491" s="110"/>
      <c r="I491" s="116"/>
    </row>
    <row r="492" s="98" customFormat="1" ht="15.6" spans="1:9">
      <c r="A492" s="116">
        <v>12</v>
      </c>
      <c r="B492" s="140" t="s">
        <v>84</v>
      </c>
      <c r="C492" s="141" t="s">
        <v>787</v>
      </c>
      <c r="D492" s="141" t="s">
        <v>678</v>
      </c>
      <c r="E492" s="141" t="s">
        <v>787</v>
      </c>
      <c r="F492" s="116"/>
      <c r="G492" s="116"/>
      <c r="H492" s="110"/>
      <c r="I492" s="116"/>
    </row>
    <row r="493" s="98" customFormat="1" ht="15.6" spans="1:9">
      <c r="A493" s="116">
        <v>13</v>
      </c>
      <c r="B493" s="140" t="s">
        <v>53</v>
      </c>
      <c r="C493" s="141" t="s">
        <v>787</v>
      </c>
      <c r="D493" s="141" t="s">
        <v>680</v>
      </c>
      <c r="E493" s="141" t="s">
        <v>787</v>
      </c>
      <c r="F493" s="116"/>
      <c r="G493" s="116"/>
      <c r="H493" s="110"/>
      <c r="I493" s="116"/>
    </row>
    <row r="494" s="98" customFormat="1" ht="31.2" spans="1:9">
      <c r="A494" s="116" t="s">
        <v>1900</v>
      </c>
      <c r="B494" s="116"/>
      <c r="C494" s="116"/>
      <c r="D494" s="116"/>
      <c r="E494" s="116"/>
      <c r="F494" s="116"/>
      <c r="G494" s="116"/>
      <c r="H494" s="111" t="s">
        <v>1901</v>
      </c>
      <c r="I494" s="112" t="s">
        <v>615</v>
      </c>
    </row>
    <row r="495" s="98" customFormat="1" ht="31.2" spans="1:9">
      <c r="A495" s="129" t="s">
        <v>5</v>
      </c>
      <c r="B495" s="139" t="s">
        <v>6</v>
      </c>
      <c r="C495" s="122" t="s">
        <v>24</v>
      </c>
      <c r="D495" s="122"/>
      <c r="E495" s="122"/>
      <c r="F495" s="122"/>
      <c r="G495" s="122"/>
      <c r="H495" s="110"/>
      <c r="I495" s="116"/>
    </row>
    <row r="496" s="98" customFormat="1" ht="15.6" spans="1:9">
      <c r="A496" s="116"/>
      <c r="B496" s="136" t="s">
        <v>16</v>
      </c>
      <c r="C496" s="122" t="s">
        <v>17</v>
      </c>
      <c r="D496" s="122" t="s">
        <v>18</v>
      </c>
      <c r="E496" s="122" t="s">
        <v>19</v>
      </c>
      <c r="F496" s="122" t="s">
        <v>20</v>
      </c>
      <c r="G496" s="122" t="s">
        <v>21</v>
      </c>
      <c r="H496" s="110"/>
      <c r="I496" s="116"/>
    </row>
    <row r="497" s="98" customFormat="1" ht="15.6" spans="1:9">
      <c r="A497" s="116">
        <v>1</v>
      </c>
      <c r="B497" s="140" t="s">
        <v>102</v>
      </c>
      <c r="C497" s="141" t="s">
        <v>678</v>
      </c>
      <c r="D497" s="141" t="s">
        <v>787</v>
      </c>
      <c r="E497" s="141" t="s">
        <v>787</v>
      </c>
      <c r="F497" s="141" t="s">
        <v>787</v>
      </c>
      <c r="G497" s="141" t="s">
        <v>787</v>
      </c>
      <c r="H497" s="110"/>
      <c r="I497" s="116"/>
    </row>
    <row r="498" s="98" customFormat="1" ht="15.6" spans="1:9">
      <c r="A498" s="116">
        <v>2</v>
      </c>
      <c r="B498" s="140" t="s">
        <v>124</v>
      </c>
      <c r="C498" s="141" t="s">
        <v>764</v>
      </c>
      <c r="D498" s="141" t="s">
        <v>862</v>
      </c>
      <c r="E498" s="141" t="s">
        <v>787</v>
      </c>
      <c r="F498" s="141" t="s">
        <v>787</v>
      </c>
      <c r="G498" s="141" t="s">
        <v>787</v>
      </c>
      <c r="H498" s="110"/>
      <c r="I498" s="116"/>
    </row>
    <row r="499" s="98" customFormat="1" ht="15.6" spans="1:9">
      <c r="A499" s="116">
        <v>3</v>
      </c>
      <c r="B499" s="140" t="s">
        <v>90</v>
      </c>
      <c r="C499" s="141" t="s">
        <v>678</v>
      </c>
      <c r="D499" s="141" t="s">
        <v>787</v>
      </c>
      <c r="E499" s="141" t="s">
        <v>787</v>
      </c>
      <c r="F499" s="141" t="s">
        <v>787</v>
      </c>
      <c r="G499" s="141" t="s">
        <v>787</v>
      </c>
      <c r="H499" s="110"/>
      <c r="I499" s="116"/>
    </row>
    <row r="500" s="98" customFormat="1" ht="15.6" spans="1:9">
      <c r="A500" s="116"/>
      <c r="B500" s="139" t="s">
        <v>6</v>
      </c>
      <c r="C500" s="122" t="s">
        <v>30</v>
      </c>
      <c r="D500" s="122"/>
      <c r="E500" s="122"/>
      <c r="F500" s="122"/>
      <c r="G500" s="116"/>
      <c r="H500" s="110"/>
      <c r="I500" s="116"/>
    </row>
    <row r="501" s="98" customFormat="1" ht="15.6" spans="1:9">
      <c r="A501" s="116"/>
      <c r="B501" s="136" t="s">
        <v>8</v>
      </c>
      <c r="C501" s="122">
        <v>100</v>
      </c>
      <c r="D501" s="122">
        <v>200</v>
      </c>
      <c r="E501" s="122">
        <v>300</v>
      </c>
      <c r="F501" s="122" t="s">
        <v>31</v>
      </c>
      <c r="G501" s="116"/>
      <c r="H501" s="110"/>
      <c r="I501" s="116"/>
    </row>
    <row r="502" s="98" customFormat="1" ht="15.6" spans="1:9">
      <c r="A502" s="116">
        <v>4</v>
      </c>
      <c r="B502" s="140" t="s">
        <v>32</v>
      </c>
      <c r="C502" s="141" t="s">
        <v>787</v>
      </c>
      <c r="D502" s="141" t="s">
        <v>683</v>
      </c>
      <c r="E502" s="141" t="s">
        <v>716</v>
      </c>
      <c r="F502" s="141" t="s">
        <v>774</v>
      </c>
      <c r="G502" s="116"/>
      <c r="H502" s="110"/>
      <c r="I502" s="116"/>
    </row>
    <row r="503" s="98" customFormat="1" ht="15.6" spans="1:9">
      <c r="A503" s="116">
        <v>5</v>
      </c>
      <c r="B503" s="140" t="s">
        <v>64</v>
      </c>
      <c r="C503" s="141" t="s">
        <v>787</v>
      </c>
      <c r="D503" s="141" t="s">
        <v>787</v>
      </c>
      <c r="E503" s="141" t="s">
        <v>787</v>
      </c>
      <c r="F503" s="141" t="s">
        <v>1130</v>
      </c>
      <c r="G503" s="116"/>
      <c r="H503" s="110"/>
      <c r="I503" s="116"/>
    </row>
    <row r="504" s="98" customFormat="1" ht="15.6" spans="1:9">
      <c r="A504" s="116">
        <v>6</v>
      </c>
      <c r="B504" s="140" t="s">
        <v>65</v>
      </c>
      <c r="C504" s="141" t="s">
        <v>787</v>
      </c>
      <c r="D504" s="141" t="s">
        <v>764</v>
      </c>
      <c r="E504" s="141" t="s">
        <v>787</v>
      </c>
      <c r="F504" s="141" t="s">
        <v>787</v>
      </c>
      <c r="G504" s="116"/>
      <c r="H504" s="110"/>
      <c r="I504" s="116"/>
    </row>
    <row r="505" s="98" customFormat="1" ht="15.6" spans="1:9">
      <c r="A505" s="116"/>
      <c r="B505" s="132" t="s">
        <v>6</v>
      </c>
      <c r="C505" s="115" t="s">
        <v>7</v>
      </c>
      <c r="D505" s="115"/>
      <c r="E505" s="115"/>
      <c r="F505" s="116"/>
      <c r="G505" s="116"/>
      <c r="H505" s="110"/>
      <c r="I505" s="116"/>
    </row>
    <row r="506" s="98" customFormat="1" ht="15.6" spans="1:9">
      <c r="A506" s="116"/>
      <c r="B506" s="132"/>
      <c r="C506" s="115"/>
      <c r="D506" s="115"/>
      <c r="E506" s="115"/>
      <c r="F506" s="116"/>
      <c r="G506" s="116"/>
      <c r="H506" s="110"/>
      <c r="I506" s="116"/>
    </row>
    <row r="507" s="98" customFormat="1" ht="15.6" spans="1:9">
      <c r="A507" s="116"/>
      <c r="B507" s="130" t="s">
        <v>8</v>
      </c>
      <c r="C507" s="133" t="s">
        <v>9</v>
      </c>
      <c r="D507" s="133" t="s">
        <v>10</v>
      </c>
      <c r="E507" s="133" t="s">
        <v>11</v>
      </c>
      <c r="F507" s="116"/>
      <c r="G507" s="116"/>
      <c r="H507" s="110"/>
      <c r="I507" s="116"/>
    </row>
    <row r="508" s="98" customFormat="1" ht="15.6" spans="1:9">
      <c r="A508" s="116">
        <v>7</v>
      </c>
      <c r="B508" s="130" t="s">
        <v>111</v>
      </c>
      <c r="C508" s="131" t="s">
        <v>792</v>
      </c>
      <c r="D508" s="131" t="s">
        <v>787</v>
      </c>
      <c r="E508" s="131" t="s">
        <v>787</v>
      </c>
      <c r="F508" s="116"/>
      <c r="G508" s="116"/>
      <c r="H508" s="110"/>
      <c r="I508" s="116"/>
    </row>
    <row r="509" s="98" customFormat="1" ht="15.6" spans="1:9">
      <c r="A509" s="116">
        <v>8</v>
      </c>
      <c r="B509" s="130" t="s">
        <v>38</v>
      </c>
      <c r="C509" s="131" t="s">
        <v>1902</v>
      </c>
      <c r="D509" s="131" t="s">
        <v>787</v>
      </c>
      <c r="E509" s="131" t="s">
        <v>787</v>
      </c>
      <c r="F509" s="116"/>
      <c r="G509" s="116"/>
      <c r="H509" s="110"/>
      <c r="I509" s="116"/>
    </row>
    <row r="510" s="98" customFormat="1" ht="15.6" spans="1:9">
      <c r="A510" s="116">
        <v>9</v>
      </c>
      <c r="B510" s="130" t="s">
        <v>91</v>
      </c>
      <c r="C510" s="131">
        <f>33.8+0.2</f>
        <v>34</v>
      </c>
      <c r="D510" s="131" t="s">
        <v>1903</v>
      </c>
      <c r="E510" s="131" t="s">
        <v>787</v>
      </c>
      <c r="F510" s="116"/>
      <c r="G510" s="116"/>
      <c r="H510" s="110"/>
      <c r="I510" s="116"/>
    </row>
    <row r="511" s="98" customFormat="1" ht="15.6" spans="1:9">
      <c r="A511" s="116">
        <v>10</v>
      </c>
      <c r="B511" s="130" t="s">
        <v>92</v>
      </c>
      <c r="C511" s="131" t="s">
        <v>1688</v>
      </c>
      <c r="D511" s="131" t="s">
        <v>787</v>
      </c>
      <c r="E511" s="131" t="s">
        <v>787</v>
      </c>
      <c r="F511" s="116"/>
      <c r="G511" s="116"/>
      <c r="H511" s="110"/>
      <c r="I511" s="116"/>
    </row>
    <row r="512" s="98" customFormat="1" ht="15.6" spans="1:9">
      <c r="A512" s="116">
        <v>11</v>
      </c>
      <c r="B512" s="130" t="s">
        <v>65</v>
      </c>
      <c r="C512" s="131" t="s">
        <v>1904</v>
      </c>
      <c r="D512" s="131" t="s">
        <v>787</v>
      </c>
      <c r="E512" s="131" t="s">
        <v>787</v>
      </c>
      <c r="F512" s="116"/>
      <c r="G512" s="116"/>
      <c r="H512" s="110"/>
      <c r="I512" s="116"/>
    </row>
    <row r="513" s="98" customFormat="1" ht="15.6" spans="1:9">
      <c r="A513" s="116"/>
      <c r="B513" s="134" t="s">
        <v>40</v>
      </c>
      <c r="C513" s="135" t="s">
        <v>41</v>
      </c>
      <c r="D513" s="135"/>
      <c r="E513" s="135"/>
      <c r="F513" s="116"/>
      <c r="G513" s="116"/>
      <c r="H513" s="110"/>
      <c r="I513" s="116"/>
    </row>
    <row r="514" s="98" customFormat="1" ht="15.6" spans="1:9">
      <c r="A514" s="116"/>
      <c r="B514" s="134"/>
      <c r="C514" s="122" t="s">
        <v>42</v>
      </c>
      <c r="D514" s="122" t="s">
        <v>43</v>
      </c>
      <c r="E514" s="122" t="s">
        <v>44</v>
      </c>
      <c r="F514" s="116"/>
      <c r="G514" s="116"/>
      <c r="H514" s="110"/>
      <c r="I514" s="116"/>
    </row>
    <row r="515" s="98" customFormat="1" ht="15.6" spans="1:9">
      <c r="A515" s="116">
        <v>12</v>
      </c>
      <c r="B515" s="136" t="s">
        <v>191</v>
      </c>
      <c r="C515" s="137" t="s">
        <v>787</v>
      </c>
      <c r="D515" s="137" t="s">
        <v>787</v>
      </c>
      <c r="E515" s="137" t="s">
        <v>1905</v>
      </c>
      <c r="F515" s="116"/>
      <c r="G515" s="116"/>
      <c r="H515" s="110"/>
      <c r="I515" s="116"/>
    </row>
    <row r="516" s="98" customFormat="1" ht="15.6" spans="1:9">
      <c r="A516" s="116"/>
      <c r="B516" s="134" t="s">
        <v>40</v>
      </c>
      <c r="C516" s="135" t="s">
        <v>46</v>
      </c>
      <c r="D516" s="116"/>
      <c r="E516" s="116"/>
      <c r="F516" s="116"/>
      <c r="G516" s="116"/>
      <c r="H516" s="110"/>
      <c r="I516" s="116"/>
    </row>
    <row r="517" s="98" customFormat="1" ht="15.6" spans="1:9">
      <c r="A517" s="116"/>
      <c r="B517" s="134"/>
      <c r="C517" s="135" t="s">
        <v>47</v>
      </c>
      <c r="D517" s="116"/>
      <c r="E517" s="116"/>
      <c r="F517" s="116"/>
      <c r="G517" s="116"/>
      <c r="H517" s="110"/>
      <c r="I517" s="116"/>
    </row>
    <row r="518" s="98" customFormat="1" ht="15.6" spans="1:9">
      <c r="A518" s="116">
        <v>13</v>
      </c>
      <c r="B518" s="138" t="s">
        <v>400</v>
      </c>
      <c r="C518" s="137" t="s">
        <v>1906</v>
      </c>
      <c r="D518" s="116"/>
      <c r="E518" s="116"/>
      <c r="F518" s="116"/>
      <c r="G518" s="116"/>
      <c r="H518" s="110"/>
      <c r="I518" s="116"/>
    </row>
    <row r="519" s="98" customFormat="1" ht="15.6" spans="1:9">
      <c r="A519" s="116">
        <v>14</v>
      </c>
      <c r="B519" s="138" t="s">
        <v>1907</v>
      </c>
      <c r="C519" s="137" t="s">
        <v>1908</v>
      </c>
      <c r="D519" s="116"/>
      <c r="E519" s="116"/>
      <c r="F519" s="116"/>
      <c r="G519" s="116"/>
      <c r="H519" s="110"/>
      <c r="I519" s="116"/>
    </row>
    <row r="520" s="98" customFormat="1" ht="15.6" spans="1:9">
      <c r="A520" s="116">
        <v>15</v>
      </c>
      <c r="B520" s="138" t="s">
        <v>72</v>
      </c>
      <c r="C520" s="137" t="s">
        <v>1909</v>
      </c>
      <c r="D520" s="116"/>
      <c r="E520" s="116"/>
      <c r="F520" s="116"/>
      <c r="G520" s="116"/>
      <c r="H520" s="110"/>
      <c r="I520" s="116"/>
    </row>
    <row r="521" s="98" customFormat="1" ht="15.6" spans="1:9">
      <c r="A521" s="116">
        <v>16</v>
      </c>
      <c r="B521" s="138" t="s">
        <v>258</v>
      </c>
      <c r="C521" s="137" t="s">
        <v>1910</v>
      </c>
      <c r="D521" s="116"/>
      <c r="E521" s="116"/>
      <c r="F521" s="116"/>
      <c r="G521" s="116"/>
      <c r="H521" s="110"/>
      <c r="I521" s="116"/>
    </row>
    <row r="522" s="98" customFormat="1" ht="15.6" spans="1:9">
      <c r="A522" s="116">
        <v>17</v>
      </c>
      <c r="B522" s="138" t="s">
        <v>48</v>
      </c>
      <c r="C522" s="137" t="s">
        <v>1911</v>
      </c>
      <c r="D522" s="116"/>
      <c r="E522" s="116"/>
      <c r="F522" s="116"/>
      <c r="G522" s="116"/>
      <c r="H522" s="110"/>
      <c r="I522" s="116"/>
    </row>
    <row r="523" s="98" customFormat="1" ht="15.6" spans="1:9">
      <c r="A523" s="116">
        <v>18</v>
      </c>
      <c r="B523" s="138" t="s">
        <v>428</v>
      </c>
      <c r="C523" s="137" t="s">
        <v>742</v>
      </c>
      <c r="D523" s="116"/>
      <c r="E523" s="116"/>
      <c r="F523" s="116"/>
      <c r="G523" s="116"/>
      <c r="H523" s="110"/>
      <c r="I523" s="116"/>
    </row>
    <row r="524" s="98" customFormat="1" ht="15.6" spans="1:9">
      <c r="A524" s="116">
        <v>19</v>
      </c>
      <c r="B524" s="138" t="s">
        <v>259</v>
      </c>
      <c r="C524" s="137" t="s">
        <v>1204</v>
      </c>
      <c r="D524" s="116"/>
      <c r="E524" s="116"/>
      <c r="F524" s="116"/>
      <c r="G524" s="116"/>
      <c r="H524" s="110"/>
      <c r="I524" s="116"/>
    </row>
    <row r="525" s="98" customFormat="1" ht="15.6" spans="1:9">
      <c r="A525" s="116"/>
      <c r="B525" s="139" t="s">
        <v>6</v>
      </c>
      <c r="C525" s="135" t="s">
        <v>49</v>
      </c>
      <c r="D525" s="135"/>
      <c r="E525" s="135"/>
      <c r="F525" s="116"/>
      <c r="G525" s="116"/>
      <c r="H525" s="110"/>
      <c r="I525" s="116"/>
    </row>
    <row r="526" s="98" customFormat="1" ht="15.6" spans="1:9">
      <c r="A526" s="116"/>
      <c r="B526" s="136" t="s">
        <v>50</v>
      </c>
      <c r="C526" s="135">
        <v>100</v>
      </c>
      <c r="D526" s="135">
        <v>200</v>
      </c>
      <c r="E526" s="135" t="s">
        <v>51</v>
      </c>
      <c r="F526" s="116"/>
      <c r="G526" s="116"/>
      <c r="H526" s="110"/>
      <c r="I526" s="116"/>
    </row>
    <row r="527" s="98" customFormat="1" ht="15.6" spans="1:9">
      <c r="A527" s="116">
        <v>20</v>
      </c>
      <c r="B527" s="140" t="s">
        <v>52</v>
      </c>
      <c r="C527" s="141" t="s">
        <v>682</v>
      </c>
      <c r="D527" s="141" t="s">
        <v>787</v>
      </c>
      <c r="E527" s="141" t="s">
        <v>787</v>
      </c>
      <c r="F527" s="116"/>
      <c r="G527" s="116"/>
      <c r="H527" s="110"/>
      <c r="I527" s="116"/>
    </row>
    <row r="528" s="98" customFormat="1" ht="15.6" spans="1:9">
      <c r="A528" s="116">
        <v>21</v>
      </c>
      <c r="B528" s="140" t="s">
        <v>53</v>
      </c>
      <c r="C528" s="141" t="s">
        <v>787</v>
      </c>
      <c r="D528" s="141" t="s">
        <v>862</v>
      </c>
      <c r="E528" s="141" t="s">
        <v>787</v>
      </c>
      <c r="F528" s="116"/>
      <c r="G528" s="116"/>
      <c r="H528" s="110"/>
      <c r="I528" s="116"/>
    </row>
    <row r="529" s="98" customFormat="1" ht="31.2" spans="1:9">
      <c r="A529" s="110" t="s">
        <v>1912</v>
      </c>
      <c r="B529" s="110"/>
      <c r="C529" s="110"/>
      <c r="D529" s="110"/>
      <c r="E529" s="110"/>
      <c r="F529" s="110"/>
      <c r="G529" s="110"/>
      <c r="H529" s="111" t="s">
        <v>1913</v>
      </c>
      <c r="I529" s="112" t="s">
        <v>615</v>
      </c>
    </row>
    <row r="530" s="98" customFormat="1" ht="31.2" spans="1:9">
      <c r="A530" s="129" t="s">
        <v>5</v>
      </c>
      <c r="B530" s="139" t="s">
        <v>6</v>
      </c>
      <c r="C530" s="122" t="s">
        <v>35</v>
      </c>
      <c r="D530" s="122"/>
      <c r="E530" s="122"/>
      <c r="F530" s="122"/>
      <c r="G530" s="116"/>
      <c r="H530" s="110"/>
      <c r="I530" s="116"/>
    </row>
    <row r="531" s="98" customFormat="1" ht="15.6" spans="1:9">
      <c r="A531" s="116"/>
      <c r="B531" s="136" t="s">
        <v>8</v>
      </c>
      <c r="C531" s="122">
        <v>100</v>
      </c>
      <c r="D531" s="122">
        <v>200</v>
      </c>
      <c r="E531" s="122">
        <v>300</v>
      </c>
      <c r="F531" s="122" t="s">
        <v>31</v>
      </c>
      <c r="G531" s="116"/>
      <c r="H531" s="110"/>
      <c r="I531" s="116"/>
    </row>
    <row r="532" s="98" customFormat="1" ht="15.6" spans="1:9">
      <c r="A532" s="116">
        <v>1</v>
      </c>
      <c r="B532" s="140" t="s">
        <v>125</v>
      </c>
      <c r="C532" s="141" t="s">
        <v>680</v>
      </c>
      <c r="D532" s="141" t="s">
        <v>787</v>
      </c>
      <c r="E532" s="141" t="s">
        <v>787</v>
      </c>
      <c r="F532" s="141" t="s">
        <v>787</v>
      </c>
      <c r="G532" s="116"/>
      <c r="H532" s="110"/>
      <c r="I532" s="116"/>
    </row>
    <row r="533" s="98" customFormat="1" ht="15.6" spans="1:9">
      <c r="A533" s="116"/>
      <c r="B533" s="132" t="s">
        <v>6</v>
      </c>
      <c r="C533" s="115" t="s">
        <v>7</v>
      </c>
      <c r="D533" s="115"/>
      <c r="E533" s="115"/>
      <c r="F533" s="116"/>
      <c r="G533" s="116"/>
      <c r="H533" s="110"/>
      <c r="I533" s="116"/>
    </row>
    <row r="534" s="98" customFormat="1" ht="15.6" spans="1:9">
      <c r="A534" s="116"/>
      <c r="B534" s="132"/>
      <c r="C534" s="115"/>
      <c r="D534" s="115"/>
      <c r="E534" s="115"/>
      <c r="F534" s="116"/>
      <c r="G534" s="116"/>
      <c r="H534" s="110"/>
      <c r="I534" s="116"/>
    </row>
    <row r="535" s="98" customFormat="1" ht="15.6" spans="1:9">
      <c r="A535" s="116"/>
      <c r="B535" s="130" t="s">
        <v>8</v>
      </c>
      <c r="C535" s="133" t="s">
        <v>9</v>
      </c>
      <c r="D535" s="133" t="s">
        <v>10</v>
      </c>
      <c r="E535" s="133" t="s">
        <v>11</v>
      </c>
      <c r="F535" s="116"/>
      <c r="G535" s="116"/>
      <c r="H535" s="110"/>
      <c r="I535" s="116"/>
    </row>
    <row r="536" s="98" customFormat="1" ht="15.6" spans="1:9">
      <c r="A536" s="116">
        <v>2</v>
      </c>
      <c r="B536" s="130" t="s">
        <v>63</v>
      </c>
      <c r="C536" s="131" t="s">
        <v>1914</v>
      </c>
      <c r="D536" s="131" t="s">
        <v>1915</v>
      </c>
      <c r="E536" s="131" t="s">
        <v>787</v>
      </c>
      <c r="F536" s="116"/>
      <c r="G536" s="116"/>
      <c r="H536" s="110"/>
      <c r="I536" s="116"/>
    </row>
    <row r="537" s="98" customFormat="1" ht="15.6" spans="1:9">
      <c r="A537" s="116">
        <v>3</v>
      </c>
      <c r="B537" s="130" t="s">
        <v>38</v>
      </c>
      <c r="C537" s="131" t="s">
        <v>1916</v>
      </c>
      <c r="D537" s="131" t="s">
        <v>787</v>
      </c>
      <c r="E537" s="131" t="s">
        <v>787</v>
      </c>
      <c r="F537" s="116"/>
      <c r="G537" s="116"/>
      <c r="H537" s="110"/>
      <c r="I537" s="116"/>
    </row>
    <row r="538" s="98" customFormat="1" ht="15.6" spans="1:9">
      <c r="A538" s="116">
        <v>4</v>
      </c>
      <c r="B538" s="130" t="s">
        <v>118</v>
      </c>
      <c r="C538" s="131">
        <f>165.8+39.2</f>
        <v>205</v>
      </c>
      <c r="D538" s="131" t="s">
        <v>787</v>
      </c>
      <c r="E538" s="131" t="s">
        <v>787</v>
      </c>
      <c r="F538" s="116"/>
      <c r="G538" s="116"/>
      <c r="H538" s="110"/>
      <c r="I538" s="116"/>
    </row>
    <row r="539" s="98" customFormat="1" ht="15.6" spans="1:9">
      <c r="A539" s="116">
        <v>5</v>
      </c>
      <c r="B539" s="130" t="s">
        <v>12</v>
      </c>
      <c r="C539" s="131" t="s">
        <v>787</v>
      </c>
      <c r="D539" s="131" t="s">
        <v>1917</v>
      </c>
      <c r="E539" s="131" t="s">
        <v>787</v>
      </c>
      <c r="F539" s="116"/>
      <c r="G539" s="116"/>
      <c r="H539" s="110"/>
      <c r="I539" s="116"/>
    </row>
    <row r="540" s="98" customFormat="1" ht="15.6" spans="1:9">
      <c r="A540" s="116"/>
      <c r="B540" s="134" t="s">
        <v>40</v>
      </c>
      <c r="C540" s="135" t="s">
        <v>46</v>
      </c>
      <c r="D540" s="116"/>
      <c r="E540" s="116"/>
      <c r="F540" s="116"/>
      <c r="G540" s="116"/>
      <c r="H540" s="110"/>
      <c r="I540" s="116"/>
    </row>
    <row r="541" s="98" customFormat="1" ht="15.6" spans="1:9">
      <c r="A541" s="116"/>
      <c r="B541" s="134"/>
      <c r="C541" s="135" t="s">
        <v>47</v>
      </c>
      <c r="D541" s="116"/>
      <c r="E541" s="116"/>
      <c r="F541" s="116"/>
      <c r="G541" s="116"/>
      <c r="H541" s="110"/>
      <c r="I541" s="116"/>
    </row>
    <row r="542" s="98" customFormat="1" ht="15.6" spans="1:9">
      <c r="A542" s="116">
        <v>6</v>
      </c>
      <c r="B542" s="138" t="s">
        <v>72</v>
      </c>
      <c r="C542" s="137" t="s">
        <v>1918</v>
      </c>
      <c r="D542" s="116"/>
      <c r="E542" s="116"/>
      <c r="F542" s="116"/>
      <c r="G542" s="116"/>
      <c r="H542" s="110"/>
      <c r="I542" s="116"/>
    </row>
    <row r="543" s="98" customFormat="1" ht="15.6" spans="1:9">
      <c r="A543" s="116">
        <v>7</v>
      </c>
      <c r="B543" s="138" t="s">
        <v>143</v>
      </c>
      <c r="C543" s="137" t="s">
        <v>1919</v>
      </c>
      <c r="D543" s="116"/>
      <c r="E543" s="116"/>
      <c r="F543" s="116"/>
      <c r="G543" s="116"/>
      <c r="H543" s="110"/>
      <c r="I543" s="116"/>
    </row>
    <row r="544" s="98" customFormat="1" ht="15.6" spans="1:9">
      <c r="A544" s="116">
        <v>8</v>
      </c>
      <c r="B544" s="138" t="s">
        <v>48</v>
      </c>
      <c r="C544" s="137" t="s">
        <v>1920</v>
      </c>
      <c r="D544" s="116"/>
      <c r="E544" s="116"/>
      <c r="F544" s="116"/>
      <c r="G544" s="116"/>
      <c r="H544" s="110"/>
      <c r="I544" s="116"/>
    </row>
    <row r="545" s="98" customFormat="1" ht="15.6" spans="1:9">
      <c r="A545" s="116"/>
      <c r="B545" s="139" t="s">
        <v>6</v>
      </c>
      <c r="C545" s="135" t="s">
        <v>49</v>
      </c>
      <c r="D545" s="135"/>
      <c r="E545" s="135"/>
      <c r="F545" s="116"/>
      <c r="G545" s="116"/>
      <c r="H545" s="110"/>
      <c r="I545" s="116"/>
    </row>
    <row r="546" s="98" customFormat="1" ht="15.6" spans="1:9">
      <c r="A546" s="116"/>
      <c r="B546" s="136" t="s">
        <v>50</v>
      </c>
      <c r="C546" s="135">
        <v>100</v>
      </c>
      <c r="D546" s="135">
        <v>200</v>
      </c>
      <c r="E546" s="135" t="s">
        <v>51</v>
      </c>
      <c r="F546" s="116"/>
      <c r="G546" s="116"/>
      <c r="H546" s="110"/>
      <c r="I546" s="116"/>
    </row>
    <row r="547" s="98" customFormat="1" ht="15.6" spans="1:9">
      <c r="A547" s="116">
        <v>9</v>
      </c>
      <c r="B547" s="140" t="s">
        <v>169</v>
      </c>
      <c r="C547" s="141" t="s">
        <v>682</v>
      </c>
      <c r="D547" s="141" t="s">
        <v>682</v>
      </c>
      <c r="E547" s="141" t="s">
        <v>787</v>
      </c>
      <c r="F547" s="116"/>
      <c r="G547" s="116"/>
      <c r="H547" s="110"/>
      <c r="I547" s="116"/>
    </row>
    <row r="548" s="98" customFormat="1" ht="31.2" spans="1:9">
      <c r="A548" s="116" t="s">
        <v>1921</v>
      </c>
      <c r="B548" s="116"/>
      <c r="C548" s="116"/>
      <c r="D548" s="116"/>
      <c r="E548" s="116"/>
      <c r="F548" s="116"/>
      <c r="G548" s="116"/>
      <c r="H548" s="111" t="s">
        <v>1922</v>
      </c>
      <c r="I548" s="112" t="s">
        <v>615</v>
      </c>
    </row>
    <row r="549" s="98" customFormat="1" ht="31.2" spans="1:9">
      <c r="A549" s="129" t="s">
        <v>5</v>
      </c>
      <c r="B549" s="132" t="s">
        <v>6</v>
      </c>
      <c r="C549" s="115" t="s">
        <v>7</v>
      </c>
      <c r="D549" s="115"/>
      <c r="E549" s="115"/>
      <c r="F549" s="116"/>
      <c r="G549" s="116"/>
      <c r="H549" s="110"/>
      <c r="I549" s="116"/>
    </row>
    <row r="550" s="98" customFormat="1" ht="15.6" spans="1:9">
      <c r="A550" s="116"/>
      <c r="B550" s="132"/>
      <c r="C550" s="115"/>
      <c r="D550" s="115"/>
      <c r="E550" s="115"/>
      <c r="F550" s="116"/>
      <c r="G550" s="116"/>
      <c r="H550" s="110"/>
      <c r="I550" s="116"/>
    </row>
    <row r="551" s="98" customFormat="1" ht="15.6" spans="1:9">
      <c r="A551" s="116"/>
      <c r="B551" s="130" t="s">
        <v>8</v>
      </c>
      <c r="C551" s="133" t="s">
        <v>9</v>
      </c>
      <c r="D551" s="133" t="s">
        <v>10</v>
      </c>
      <c r="E551" s="133" t="s">
        <v>11</v>
      </c>
      <c r="F551" s="116"/>
      <c r="G551" s="116"/>
      <c r="H551" s="110"/>
      <c r="I551" s="116"/>
    </row>
    <row r="552" s="98" customFormat="1" ht="15.6" spans="1:9">
      <c r="A552" s="116">
        <v>1</v>
      </c>
      <c r="B552" s="130" t="s">
        <v>118</v>
      </c>
      <c r="C552" s="131">
        <f>185.9+145</f>
        <v>330.9</v>
      </c>
      <c r="D552" s="131" t="s">
        <v>787</v>
      </c>
      <c r="E552" s="131" t="s">
        <v>787</v>
      </c>
      <c r="F552" s="116"/>
      <c r="G552" s="116"/>
      <c r="H552" s="110"/>
      <c r="I552" s="116"/>
    </row>
    <row r="553" s="98" customFormat="1" ht="15.6" spans="1:9">
      <c r="A553" s="116"/>
      <c r="B553" s="134" t="s">
        <v>40</v>
      </c>
      <c r="C553" s="135" t="s">
        <v>46</v>
      </c>
      <c r="D553" s="116"/>
      <c r="E553" s="116"/>
      <c r="F553" s="116"/>
      <c r="G553" s="116"/>
      <c r="H553" s="110"/>
      <c r="I553" s="116"/>
    </row>
    <row r="554" s="98" customFormat="1" ht="15.6" spans="1:9">
      <c r="A554" s="116"/>
      <c r="B554" s="134"/>
      <c r="C554" s="135" t="s">
        <v>47</v>
      </c>
      <c r="D554" s="116"/>
      <c r="E554" s="116"/>
      <c r="F554" s="116"/>
      <c r="G554" s="116"/>
      <c r="H554" s="110"/>
      <c r="I554" s="116"/>
    </row>
    <row r="555" s="98" customFormat="1" ht="15.6" spans="1:9">
      <c r="A555" s="116">
        <v>2</v>
      </c>
      <c r="B555" s="138" t="s">
        <v>72</v>
      </c>
      <c r="C555" s="137" t="s">
        <v>1923</v>
      </c>
      <c r="D555" s="116"/>
      <c r="E555" s="116"/>
      <c r="F555" s="116"/>
      <c r="G555" s="116"/>
      <c r="H555" s="110"/>
      <c r="I555" s="116"/>
    </row>
    <row r="556" s="98" customFormat="1" ht="15.6" spans="1:9">
      <c r="A556" s="116">
        <v>3</v>
      </c>
      <c r="B556" s="138" t="s">
        <v>143</v>
      </c>
      <c r="C556" s="137" t="s">
        <v>1924</v>
      </c>
      <c r="D556" s="116"/>
      <c r="E556" s="116"/>
      <c r="F556" s="116"/>
      <c r="G556" s="116"/>
      <c r="H556" s="110"/>
      <c r="I556" s="116"/>
    </row>
    <row r="557" s="98" customFormat="1" ht="15.6" spans="1:9">
      <c r="A557" s="116">
        <v>4</v>
      </c>
      <c r="B557" s="138" t="s">
        <v>48</v>
      </c>
      <c r="C557" s="137" t="s">
        <v>1925</v>
      </c>
      <c r="D557" s="116"/>
      <c r="E557" s="116"/>
      <c r="F557" s="116"/>
      <c r="G557" s="116"/>
      <c r="H557" s="110"/>
      <c r="I557" s="116"/>
    </row>
    <row r="558" s="98" customFormat="1" ht="15.6" spans="1:9">
      <c r="A558" s="116"/>
      <c r="B558" s="139" t="s">
        <v>6</v>
      </c>
      <c r="C558" s="135" t="s">
        <v>49</v>
      </c>
      <c r="D558" s="135"/>
      <c r="E558" s="135"/>
      <c r="F558" s="116"/>
      <c r="G558" s="116"/>
      <c r="H558" s="110"/>
      <c r="I558" s="116"/>
    </row>
    <row r="559" s="98" customFormat="1" ht="15.6" spans="1:9">
      <c r="A559" s="116"/>
      <c r="B559" s="136" t="s">
        <v>50</v>
      </c>
      <c r="C559" s="135">
        <v>100</v>
      </c>
      <c r="D559" s="135">
        <v>200</v>
      </c>
      <c r="E559" s="135" t="s">
        <v>51</v>
      </c>
      <c r="F559" s="116"/>
      <c r="G559" s="116"/>
      <c r="H559" s="110"/>
      <c r="I559" s="116"/>
    </row>
    <row r="560" s="98" customFormat="1" ht="15.6" spans="1:9">
      <c r="A560" s="116">
        <v>5</v>
      </c>
      <c r="B560" s="140" t="s">
        <v>84</v>
      </c>
      <c r="C560" s="141" t="s">
        <v>787</v>
      </c>
      <c r="D560" s="141" t="s">
        <v>920</v>
      </c>
      <c r="E560" s="141" t="s">
        <v>787</v>
      </c>
      <c r="F560" s="116"/>
      <c r="G560" s="116"/>
      <c r="H560" s="110"/>
      <c r="I560" s="116"/>
    </row>
    <row r="561" s="98" customFormat="1" ht="31.2" spans="1:9">
      <c r="A561" s="110" t="s">
        <v>1926</v>
      </c>
      <c r="B561" s="110"/>
      <c r="C561" s="110"/>
      <c r="D561" s="110"/>
      <c r="E561" s="110"/>
      <c r="F561" s="110"/>
      <c r="G561" s="110"/>
      <c r="H561" s="111" t="s">
        <v>1927</v>
      </c>
      <c r="I561" s="112" t="s">
        <v>615</v>
      </c>
    </row>
    <row r="562" s="98" customFormat="1" ht="31.2" spans="1:9">
      <c r="A562" s="129" t="s">
        <v>5</v>
      </c>
      <c r="B562" s="132" t="s">
        <v>6</v>
      </c>
      <c r="C562" s="115" t="s">
        <v>7</v>
      </c>
      <c r="D562" s="115"/>
      <c r="E562" s="115"/>
      <c r="F562" s="116"/>
      <c r="G562" s="116"/>
      <c r="H562" s="110"/>
      <c r="I562" s="116"/>
    </row>
    <row r="563" s="98" customFormat="1" ht="15.6" spans="1:9">
      <c r="A563" s="116"/>
      <c r="B563" s="132"/>
      <c r="C563" s="115"/>
      <c r="D563" s="115"/>
      <c r="E563" s="115"/>
      <c r="F563" s="116"/>
      <c r="G563" s="116"/>
      <c r="H563" s="110"/>
      <c r="I563" s="116"/>
    </row>
    <row r="564" s="98" customFormat="1" ht="15.6" spans="1:9">
      <c r="A564" s="116"/>
      <c r="B564" s="130" t="s">
        <v>8</v>
      </c>
      <c r="C564" s="133" t="s">
        <v>9</v>
      </c>
      <c r="D564" s="133" t="s">
        <v>10</v>
      </c>
      <c r="E564" s="133" t="s">
        <v>11</v>
      </c>
      <c r="F564" s="116"/>
      <c r="G564" s="116"/>
      <c r="H564" s="110"/>
      <c r="I564" s="116"/>
    </row>
    <row r="565" s="98" customFormat="1" ht="15.6" spans="1:9">
      <c r="A565" s="116">
        <v>1</v>
      </c>
      <c r="B565" s="130" t="s">
        <v>63</v>
      </c>
      <c r="C565" s="131" t="s">
        <v>787</v>
      </c>
      <c r="D565" s="131" t="s">
        <v>1928</v>
      </c>
      <c r="E565" s="131" t="s">
        <v>787</v>
      </c>
      <c r="F565" s="116"/>
      <c r="G565" s="116"/>
      <c r="H565" s="110"/>
      <c r="I565" s="116"/>
    </row>
    <row r="566" s="98" customFormat="1" ht="15.6" spans="1:9">
      <c r="A566" s="116">
        <v>2</v>
      </c>
      <c r="B566" s="130" t="s">
        <v>118</v>
      </c>
      <c r="C566" s="131">
        <f>461.3+8.8</f>
        <v>470.1</v>
      </c>
      <c r="D566" s="131" t="s">
        <v>787</v>
      </c>
      <c r="E566" s="131" t="s">
        <v>787</v>
      </c>
      <c r="F566" s="116"/>
      <c r="G566" s="116"/>
      <c r="H566" s="110"/>
      <c r="I566" s="116"/>
    </row>
    <row r="567" s="98" customFormat="1" ht="15.6" spans="1:9">
      <c r="A567" s="116"/>
      <c r="B567" s="130"/>
      <c r="C567" s="131"/>
      <c r="D567" s="131"/>
      <c r="E567" s="131"/>
      <c r="F567" s="116"/>
      <c r="G567" s="116"/>
      <c r="H567" s="110"/>
      <c r="I567" s="116"/>
    </row>
    <row r="568" s="98" customFormat="1" ht="15.6" spans="1:9">
      <c r="A568" s="116"/>
      <c r="B568" s="130"/>
      <c r="C568" s="131"/>
      <c r="D568" s="131"/>
      <c r="E568" s="131"/>
      <c r="F568" s="116"/>
      <c r="G568" s="116"/>
      <c r="H568" s="110"/>
      <c r="I568" s="116"/>
    </row>
    <row r="569" s="98" customFormat="1" ht="15.6" spans="1:9">
      <c r="A569" s="116"/>
      <c r="B569" s="130"/>
      <c r="C569" s="131"/>
      <c r="D569" s="131"/>
      <c r="E569" s="131"/>
      <c r="F569" s="116"/>
      <c r="G569" s="116"/>
      <c r="H569" s="110"/>
      <c r="I569" s="116"/>
    </row>
    <row r="570" s="98" customFormat="1" ht="15.6" spans="1:9">
      <c r="A570" s="116"/>
      <c r="B570" s="134" t="s">
        <v>40</v>
      </c>
      <c r="C570" s="135" t="s">
        <v>46</v>
      </c>
      <c r="D570" s="116"/>
      <c r="E570" s="116"/>
      <c r="F570" s="116"/>
      <c r="G570" s="116"/>
      <c r="H570" s="110"/>
      <c r="I570" s="116"/>
    </row>
    <row r="571" s="98" customFormat="1" ht="15.6" spans="1:9">
      <c r="A571" s="116"/>
      <c r="B571" s="134"/>
      <c r="C571" s="135" t="s">
        <v>47</v>
      </c>
      <c r="D571" s="116"/>
      <c r="E571" s="116"/>
      <c r="F571" s="116"/>
      <c r="G571" s="116"/>
      <c r="H571" s="110"/>
      <c r="I571" s="116"/>
    </row>
    <row r="572" s="98" customFormat="1" ht="15.6" spans="1:9">
      <c r="A572" s="116">
        <v>3</v>
      </c>
      <c r="B572" s="138" t="s">
        <v>143</v>
      </c>
      <c r="C572" s="137" t="s">
        <v>1929</v>
      </c>
      <c r="D572" s="116"/>
      <c r="E572" s="116"/>
      <c r="F572" s="116"/>
      <c r="G572" s="116"/>
      <c r="H572" s="110"/>
      <c r="I572" s="116"/>
    </row>
    <row r="573" s="98" customFormat="1" ht="31.2" spans="1:9">
      <c r="A573" s="110" t="s">
        <v>1930</v>
      </c>
      <c r="B573" s="110"/>
      <c r="C573" s="110"/>
      <c r="D573" s="110"/>
      <c r="E573" s="110"/>
      <c r="F573" s="110"/>
      <c r="G573" s="110"/>
      <c r="H573" s="111" t="s">
        <v>1931</v>
      </c>
      <c r="I573" s="112" t="s">
        <v>615</v>
      </c>
    </row>
    <row r="574" s="98" customFormat="1" ht="31.2" spans="1:9">
      <c r="A574" s="129" t="s">
        <v>5</v>
      </c>
      <c r="B574" s="139" t="s">
        <v>6</v>
      </c>
      <c r="C574" s="122" t="s">
        <v>15</v>
      </c>
      <c r="D574" s="122"/>
      <c r="E574" s="122"/>
      <c r="F574" s="122"/>
      <c r="G574" s="122"/>
      <c r="H574" s="110"/>
      <c r="I574" s="116"/>
    </row>
    <row r="575" s="98" customFormat="1" ht="15.6" spans="1:9">
      <c r="A575" s="116"/>
      <c r="B575" s="136" t="s">
        <v>16</v>
      </c>
      <c r="C575" s="122" t="s">
        <v>17</v>
      </c>
      <c r="D575" s="122" t="s">
        <v>18</v>
      </c>
      <c r="E575" s="122" t="s">
        <v>19</v>
      </c>
      <c r="F575" s="122" t="s">
        <v>20</v>
      </c>
      <c r="G575" s="122" t="s">
        <v>21</v>
      </c>
      <c r="H575" s="110"/>
      <c r="I575" s="116"/>
    </row>
    <row r="576" s="98" customFormat="1" ht="15.6" spans="1:9">
      <c r="A576" s="116">
        <v>1</v>
      </c>
      <c r="B576" s="136" t="s">
        <v>172</v>
      </c>
      <c r="C576" s="141" t="s">
        <v>680</v>
      </c>
      <c r="D576" s="141" t="s">
        <v>787</v>
      </c>
      <c r="E576" s="141" t="s">
        <v>787</v>
      </c>
      <c r="F576" s="141" t="s">
        <v>787</v>
      </c>
      <c r="G576" s="141" t="s">
        <v>787</v>
      </c>
      <c r="H576" s="110"/>
      <c r="I576" s="116"/>
    </row>
    <row r="577" s="98" customFormat="1" ht="15.6" spans="1:9">
      <c r="A577" s="116"/>
      <c r="B577" s="132" t="s">
        <v>6</v>
      </c>
      <c r="C577" s="115" t="s">
        <v>7</v>
      </c>
      <c r="D577" s="115"/>
      <c r="E577" s="115"/>
      <c r="F577" s="116"/>
      <c r="G577" s="116"/>
      <c r="H577" s="110"/>
      <c r="I577" s="116"/>
    </row>
    <row r="578" s="98" customFormat="1" ht="15.6" spans="1:9">
      <c r="A578" s="116"/>
      <c r="B578" s="132"/>
      <c r="C578" s="115"/>
      <c r="D578" s="115"/>
      <c r="E578" s="115"/>
      <c r="F578" s="116"/>
      <c r="G578" s="116"/>
      <c r="H578" s="110"/>
      <c r="I578" s="116"/>
    </row>
    <row r="579" s="98" customFormat="1" ht="15.6" spans="1:9">
      <c r="A579" s="116"/>
      <c r="B579" s="130" t="s">
        <v>8</v>
      </c>
      <c r="C579" s="133" t="s">
        <v>9</v>
      </c>
      <c r="D579" s="133" t="s">
        <v>10</v>
      </c>
      <c r="E579" s="133" t="s">
        <v>11</v>
      </c>
      <c r="F579" s="116"/>
      <c r="G579" s="116"/>
      <c r="H579" s="110"/>
      <c r="I579" s="116"/>
    </row>
    <row r="580" s="98" customFormat="1" ht="15.6" spans="1:9">
      <c r="A580" s="116">
        <v>2</v>
      </c>
      <c r="B580" s="130" t="s">
        <v>38</v>
      </c>
      <c r="C580" s="131" t="s">
        <v>1932</v>
      </c>
      <c r="D580" s="131" t="s">
        <v>1933</v>
      </c>
      <c r="E580" s="131" t="s">
        <v>787</v>
      </c>
      <c r="F580" s="116"/>
      <c r="G580" s="116"/>
      <c r="H580" s="110"/>
      <c r="I580" s="116"/>
    </row>
    <row r="581" s="98" customFormat="1" ht="15.6" spans="1:9">
      <c r="A581" s="116">
        <v>2</v>
      </c>
      <c r="B581" s="130" t="s">
        <v>91</v>
      </c>
      <c r="C581" s="131">
        <v>286.4</v>
      </c>
      <c r="D581" s="131">
        <v>0</v>
      </c>
      <c r="E581" s="131" t="s">
        <v>787</v>
      </c>
      <c r="F581" s="116"/>
      <c r="G581" s="116"/>
      <c r="H581" s="110"/>
      <c r="I581" s="116"/>
    </row>
    <row r="582" s="98" customFormat="1" ht="15.6" spans="1:9">
      <c r="A582" s="116"/>
      <c r="B582" s="134" t="s">
        <v>40</v>
      </c>
      <c r="C582" s="135" t="s">
        <v>46</v>
      </c>
      <c r="D582" s="116"/>
      <c r="E582" s="116"/>
      <c r="F582" s="116"/>
      <c r="G582" s="116"/>
      <c r="H582" s="110"/>
      <c r="I582" s="116"/>
    </row>
    <row r="583" s="98" customFormat="1" ht="15.6" spans="1:9">
      <c r="A583" s="116"/>
      <c r="B583" s="134"/>
      <c r="C583" s="135" t="s">
        <v>47</v>
      </c>
      <c r="D583" s="116"/>
      <c r="E583" s="116"/>
      <c r="F583" s="116"/>
      <c r="G583" s="116"/>
      <c r="H583" s="110"/>
      <c r="I583" s="116"/>
    </row>
    <row r="584" s="98" customFormat="1" ht="15.6" spans="1:9">
      <c r="A584" s="116">
        <v>3</v>
      </c>
      <c r="B584" s="138" t="s">
        <v>400</v>
      </c>
      <c r="C584" s="137" t="s">
        <v>1934</v>
      </c>
      <c r="D584" s="116"/>
      <c r="E584" s="116"/>
      <c r="F584" s="116"/>
      <c r="G584" s="116"/>
      <c r="H584" s="110"/>
      <c r="I584" s="116"/>
    </row>
    <row r="585" s="98" customFormat="1" ht="15.6" spans="1:9">
      <c r="A585" s="116">
        <v>4</v>
      </c>
      <c r="B585" s="138" t="s">
        <v>143</v>
      </c>
      <c r="C585" s="137" t="s">
        <v>1148</v>
      </c>
      <c r="D585" s="116"/>
      <c r="E585" s="116"/>
      <c r="F585" s="116"/>
      <c r="G585" s="116"/>
      <c r="H585" s="110"/>
      <c r="I585" s="116"/>
    </row>
    <row r="586" s="98" customFormat="1" ht="15.6" spans="1:9">
      <c r="A586" s="116">
        <v>5</v>
      </c>
      <c r="B586" s="138" t="s">
        <v>48</v>
      </c>
      <c r="C586" s="137" t="s">
        <v>839</v>
      </c>
      <c r="D586" s="116"/>
      <c r="E586" s="116"/>
      <c r="F586" s="116"/>
      <c r="G586" s="116"/>
      <c r="H586" s="110"/>
      <c r="I586" s="116"/>
    </row>
    <row r="587" s="98" customFormat="1" ht="15.6" spans="1:9">
      <c r="A587" s="116"/>
      <c r="B587" s="139" t="s">
        <v>6</v>
      </c>
      <c r="C587" s="135" t="s">
        <v>49</v>
      </c>
      <c r="D587" s="135"/>
      <c r="E587" s="135"/>
      <c r="F587" s="116"/>
      <c r="G587" s="116"/>
      <c r="H587" s="110"/>
      <c r="I587" s="116"/>
    </row>
    <row r="588" s="98" customFormat="1" ht="15.6" spans="1:9">
      <c r="A588" s="116"/>
      <c r="B588" s="136" t="s">
        <v>50</v>
      </c>
      <c r="C588" s="135">
        <v>100</v>
      </c>
      <c r="D588" s="135">
        <v>200</v>
      </c>
      <c r="E588" s="135" t="s">
        <v>51</v>
      </c>
      <c r="F588" s="116"/>
      <c r="G588" s="116"/>
      <c r="H588" s="110"/>
      <c r="I588" s="116"/>
    </row>
    <row r="589" s="98" customFormat="1" ht="15.6" spans="1:9">
      <c r="A589" s="116">
        <v>6</v>
      </c>
      <c r="B589" s="140" t="s">
        <v>52</v>
      </c>
      <c r="C589" s="141" t="s">
        <v>787</v>
      </c>
      <c r="D589" s="141" t="s">
        <v>679</v>
      </c>
      <c r="E589" s="141" t="s">
        <v>787</v>
      </c>
      <c r="F589" s="116"/>
      <c r="G589" s="116"/>
      <c r="H589" s="110"/>
      <c r="I589" s="116"/>
    </row>
    <row r="590" s="98" customFormat="1" ht="15.6" spans="1:9">
      <c r="A590" s="116">
        <v>7</v>
      </c>
      <c r="B590" s="140" t="s">
        <v>84</v>
      </c>
      <c r="C590" s="141" t="s">
        <v>683</v>
      </c>
      <c r="D590" s="141" t="s">
        <v>680</v>
      </c>
      <c r="E590" s="141" t="s">
        <v>787</v>
      </c>
      <c r="F590" s="116"/>
      <c r="G590" s="116"/>
      <c r="H590" s="110"/>
      <c r="I590" s="116"/>
    </row>
    <row r="591" s="98" customFormat="1" ht="15.6" spans="1:9">
      <c r="A591" s="116">
        <v>8</v>
      </c>
      <c r="B591" s="140" t="s">
        <v>137</v>
      </c>
      <c r="C591" s="141" t="s">
        <v>787</v>
      </c>
      <c r="D591" s="141" t="s">
        <v>682</v>
      </c>
      <c r="E591" s="141" t="s">
        <v>787</v>
      </c>
      <c r="F591" s="116"/>
      <c r="G591" s="116"/>
      <c r="H591" s="110"/>
      <c r="I591" s="116"/>
    </row>
    <row r="592" s="98" customFormat="1" ht="15.6" spans="1:9">
      <c r="A592" s="116">
        <v>9</v>
      </c>
      <c r="B592" s="140" t="s">
        <v>568</v>
      </c>
      <c r="C592" s="141" t="s">
        <v>680</v>
      </c>
      <c r="D592" s="141" t="s">
        <v>787</v>
      </c>
      <c r="E592" s="141" t="s">
        <v>787</v>
      </c>
      <c r="F592" s="116"/>
      <c r="G592" s="116"/>
      <c r="H592" s="110"/>
      <c r="I592" s="116"/>
    </row>
    <row r="593" s="98" customFormat="1" ht="15.6" spans="1:9">
      <c r="A593" s="116">
        <v>10</v>
      </c>
      <c r="B593" s="140" t="s">
        <v>86</v>
      </c>
      <c r="C593" s="141" t="s">
        <v>787</v>
      </c>
      <c r="D593" s="141" t="s">
        <v>680</v>
      </c>
      <c r="E593" s="141" t="s">
        <v>787</v>
      </c>
      <c r="F593" s="116"/>
      <c r="G593" s="116"/>
      <c r="H593" s="110"/>
      <c r="I593" s="116"/>
    </row>
    <row r="594" s="98" customFormat="1" ht="31.2" spans="1:9">
      <c r="A594" s="116" t="s">
        <v>1935</v>
      </c>
      <c r="B594" s="116"/>
      <c r="C594" s="116"/>
      <c r="D594" s="116"/>
      <c r="E594" s="116"/>
      <c r="F594" s="116"/>
      <c r="G594" s="116"/>
      <c r="H594" s="111" t="s">
        <v>1936</v>
      </c>
      <c r="I594" s="112" t="s">
        <v>615</v>
      </c>
    </row>
    <row r="595" s="98" customFormat="1" ht="31.2" spans="1:9">
      <c r="A595" s="129" t="s">
        <v>5</v>
      </c>
      <c r="B595" s="132" t="s">
        <v>6</v>
      </c>
      <c r="C595" s="115" t="s">
        <v>7</v>
      </c>
      <c r="D595" s="115"/>
      <c r="E595" s="115"/>
      <c r="F595" s="116"/>
      <c r="G595" s="116"/>
      <c r="H595" s="110"/>
      <c r="I595" s="116"/>
    </row>
    <row r="596" s="98" customFormat="1" ht="15.6" spans="1:9">
      <c r="A596" s="116"/>
      <c r="B596" s="132"/>
      <c r="C596" s="115"/>
      <c r="D596" s="115"/>
      <c r="E596" s="115"/>
      <c r="F596" s="116"/>
      <c r="G596" s="116"/>
      <c r="H596" s="110"/>
      <c r="I596" s="116"/>
    </row>
    <row r="597" s="98" customFormat="1" ht="15.6" spans="1:9">
      <c r="A597" s="116"/>
      <c r="B597" s="130" t="s">
        <v>8</v>
      </c>
      <c r="C597" s="133" t="s">
        <v>9</v>
      </c>
      <c r="D597" s="133" t="s">
        <v>10</v>
      </c>
      <c r="E597" s="133" t="s">
        <v>11</v>
      </c>
      <c r="F597" s="116"/>
      <c r="G597" s="116"/>
      <c r="H597" s="110"/>
      <c r="I597" s="116"/>
    </row>
    <row r="598" s="98" customFormat="1" ht="15.6" spans="1:9">
      <c r="A598" s="116">
        <v>1</v>
      </c>
      <c r="B598" s="130" t="s">
        <v>118</v>
      </c>
      <c r="C598" s="131">
        <f>301.2+95.7</f>
        <v>396.9</v>
      </c>
      <c r="D598" s="131"/>
      <c r="E598" s="131"/>
      <c r="F598" s="116"/>
      <c r="G598" s="116"/>
      <c r="H598" s="110"/>
      <c r="I598" s="116"/>
    </row>
    <row r="599" s="98" customFormat="1" ht="15.6" spans="1:9">
      <c r="A599" s="116"/>
      <c r="B599" s="134" t="s">
        <v>40</v>
      </c>
      <c r="C599" s="135" t="s">
        <v>46</v>
      </c>
      <c r="D599" s="116"/>
      <c r="E599" s="116"/>
      <c r="F599" s="116"/>
      <c r="G599" s="116"/>
      <c r="H599" s="110"/>
      <c r="I599" s="116"/>
    </row>
    <row r="600" s="98" customFormat="1" ht="15.6" spans="1:9">
      <c r="A600" s="116"/>
      <c r="B600" s="134"/>
      <c r="C600" s="135" t="s">
        <v>47</v>
      </c>
      <c r="D600" s="116"/>
      <c r="E600" s="116"/>
      <c r="F600" s="116"/>
      <c r="G600" s="116"/>
      <c r="H600" s="110"/>
      <c r="I600" s="116"/>
    </row>
    <row r="601" s="98" customFormat="1" ht="15.6" spans="1:9">
      <c r="A601" s="116">
        <v>2</v>
      </c>
      <c r="B601" s="138" t="s">
        <v>400</v>
      </c>
      <c r="C601" s="137" t="s">
        <v>1937</v>
      </c>
      <c r="D601" s="116"/>
      <c r="E601" s="116"/>
      <c r="F601" s="116"/>
      <c r="G601" s="116"/>
      <c r="H601" s="110"/>
      <c r="I601" s="116"/>
    </row>
    <row r="602" s="98" customFormat="1" ht="15.6" spans="1:9">
      <c r="A602" s="116">
        <v>3</v>
      </c>
      <c r="B602" s="138" t="s">
        <v>72</v>
      </c>
      <c r="C602" s="137" t="s">
        <v>1938</v>
      </c>
      <c r="D602" s="116"/>
      <c r="E602" s="116"/>
      <c r="F602" s="116"/>
      <c r="G602" s="116"/>
      <c r="H602" s="110"/>
      <c r="I602" s="116"/>
    </row>
    <row r="603" s="98" customFormat="1" ht="15.6" spans="1:9">
      <c r="A603" s="116">
        <v>4</v>
      </c>
      <c r="B603" s="138" t="s">
        <v>143</v>
      </c>
      <c r="C603" s="137" t="s">
        <v>1939</v>
      </c>
      <c r="D603" s="116"/>
      <c r="E603" s="116"/>
      <c r="F603" s="116"/>
      <c r="G603" s="116"/>
      <c r="H603" s="110"/>
      <c r="I603" s="116"/>
    </row>
    <row r="604" s="98" customFormat="1" ht="15.6" spans="1:9">
      <c r="A604" s="116">
        <v>5</v>
      </c>
      <c r="B604" s="138" t="s">
        <v>48</v>
      </c>
      <c r="C604" s="137" t="s">
        <v>1940</v>
      </c>
      <c r="D604" s="116"/>
      <c r="E604" s="116"/>
      <c r="F604" s="116"/>
      <c r="G604" s="116"/>
      <c r="H604" s="110"/>
      <c r="I604" s="116"/>
    </row>
    <row r="605" s="98" customFormat="1" ht="15.6" spans="1:9">
      <c r="A605" s="116"/>
      <c r="B605" s="139" t="s">
        <v>6</v>
      </c>
      <c r="C605" s="135" t="s">
        <v>49</v>
      </c>
      <c r="D605" s="135"/>
      <c r="E605" s="135"/>
      <c r="F605" s="116"/>
      <c r="G605" s="116"/>
      <c r="H605" s="110"/>
      <c r="I605" s="116"/>
    </row>
    <row r="606" s="98" customFormat="1" ht="15.6" spans="1:9">
      <c r="A606" s="116"/>
      <c r="B606" s="136" t="s">
        <v>50</v>
      </c>
      <c r="C606" s="135">
        <v>100</v>
      </c>
      <c r="D606" s="135">
        <v>200</v>
      </c>
      <c r="E606" s="135" t="s">
        <v>51</v>
      </c>
      <c r="F606" s="116"/>
      <c r="G606" s="116"/>
      <c r="H606" s="110"/>
      <c r="I606" s="116"/>
    </row>
    <row r="607" s="98" customFormat="1" ht="15.6" spans="1:9">
      <c r="A607" s="116">
        <v>6</v>
      </c>
      <c r="B607" s="140" t="s">
        <v>84</v>
      </c>
      <c r="C607" s="141" t="s">
        <v>683</v>
      </c>
      <c r="D607" s="141" t="s">
        <v>1060</v>
      </c>
      <c r="E607" s="141"/>
      <c r="F607" s="116"/>
      <c r="G607" s="116"/>
      <c r="H607" s="110"/>
      <c r="I607" s="116"/>
    </row>
    <row r="608" s="98" customFormat="1" ht="31.2" spans="1:9">
      <c r="A608" s="110" t="s">
        <v>1941</v>
      </c>
      <c r="B608" s="110"/>
      <c r="C608" s="110"/>
      <c r="D608" s="110"/>
      <c r="E608" s="110"/>
      <c r="F608" s="110"/>
      <c r="G608" s="110"/>
      <c r="H608" s="111" t="s">
        <v>1942</v>
      </c>
      <c r="I608" s="112" t="s">
        <v>615</v>
      </c>
    </row>
    <row r="609" s="98" customFormat="1" ht="31.2" spans="1:9">
      <c r="A609" s="129" t="s">
        <v>5</v>
      </c>
      <c r="B609" s="132" t="s">
        <v>6</v>
      </c>
      <c r="C609" s="115" t="s">
        <v>7</v>
      </c>
      <c r="D609" s="115"/>
      <c r="E609" s="115"/>
      <c r="F609" s="116"/>
      <c r="G609" s="116"/>
      <c r="H609" s="110"/>
      <c r="I609" s="116"/>
    </row>
    <row r="610" s="98" customFormat="1" ht="15.6" spans="1:9">
      <c r="A610" s="116"/>
      <c r="B610" s="132"/>
      <c r="C610" s="115"/>
      <c r="D610" s="115"/>
      <c r="E610" s="115"/>
      <c r="F610" s="116"/>
      <c r="G610" s="116"/>
      <c r="H610" s="110"/>
      <c r="I610" s="116"/>
    </row>
    <row r="611" s="98" customFormat="1" ht="15.6" spans="1:9">
      <c r="A611" s="116"/>
      <c r="B611" s="130" t="s">
        <v>8</v>
      </c>
      <c r="C611" s="133" t="s">
        <v>9</v>
      </c>
      <c r="D611" s="133" t="s">
        <v>10</v>
      </c>
      <c r="E611" s="133" t="s">
        <v>11</v>
      </c>
      <c r="F611" s="116"/>
      <c r="G611" s="116"/>
      <c r="H611" s="110"/>
      <c r="I611" s="116"/>
    </row>
    <row r="612" s="98" customFormat="1" ht="15.6" spans="1:9">
      <c r="A612" s="116">
        <v>1</v>
      </c>
      <c r="B612" s="130" t="s">
        <v>118</v>
      </c>
      <c r="C612" s="131" t="s">
        <v>1943</v>
      </c>
      <c r="D612" s="131" t="s">
        <v>787</v>
      </c>
      <c r="E612" s="131" t="s">
        <v>787</v>
      </c>
      <c r="F612" s="116"/>
      <c r="G612" s="116"/>
      <c r="H612" s="110"/>
      <c r="I612" s="116"/>
    </row>
    <row r="613" s="98" customFormat="1" ht="15.6" spans="1:9">
      <c r="A613" s="116">
        <v>2</v>
      </c>
      <c r="B613" s="130" t="s">
        <v>91</v>
      </c>
      <c r="C613" s="131">
        <f>100.6+8.4</f>
        <v>109</v>
      </c>
      <c r="D613" s="131" t="s">
        <v>787</v>
      </c>
      <c r="E613" s="131" t="s">
        <v>787</v>
      </c>
      <c r="F613" s="116"/>
      <c r="G613" s="116"/>
      <c r="H613" s="110"/>
      <c r="I613" s="116"/>
    </row>
    <row r="614" s="98" customFormat="1" ht="31.2" spans="1:9">
      <c r="A614" s="110" t="s">
        <v>1944</v>
      </c>
      <c r="B614" s="110"/>
      <c r="C614" s="110"/>
      <c r="D614" s="110"/>
      <c r="E614" s="110"/>
      <c r="F614" s="110"/>
      <c r="G614" s="110"/>
      <c r="H614" s="111" t="s">
        <v>1945</v>
      </c>
      <c r="I614" s="112" t="s">
        <v>615</v>
      </c>
    </row>
    <row r="615" s="98" customFormat="1" ht="31.2" spans="1:9">
      <c r="A615" s="129" t="s">
        <v>5</v>
      </c>
      <c r="B615" s="132" t="s">
        <v>6</v>
      </c>
      <c r="C615" s="115" t="s">
        <v>7</v>
      </c>
      <c r="D615" s="115"/>
      <c r="E615" s="115"/>
      <c r="F615" s="116"/>
      <c r="G615" s="116"/>
      <c r="H615" s="110"/>
      <c r="I615" s="116"/>
    </row>
    <row r="616" s="98" customFormat="1" ht="15.6" spans="1:9">
      <c r="A616" s="116"/>
      <c r="B616" s="132"/>
      <c r="C616" s="115"/>
      <c r="D616" s="115"/>
      <c r="E616" s="115"/>
      <c r="F616" s="116"/>
      <c r="G616" s="116"/>
      <c r="H616" s="110"/>
      <c r="I616" s="116"/>
    </row>
    <row r="617" s="98" customFormat="1" ht="15.6" spans="1:9">
      <c r="A617" s="116"/>
      <c r="B617" s="130" t="s">
        <v>8</v>
      </c>
      <c r="C617" s="133" t="s">
        <v>9</v>
      </c>
      <c r="D617" s="133" t="s">
        <v>10</v>
      </c>
      <c r="E617" s="133" t="s">
        <v>11</v>
      </c>
      <c r="F617" s="116"/>
      <c r="G617" s="116"/>
      <c r="H617" s="110"/>
      <c r="I617" s="116"/>
    </row>
    <row r="618" s="98" customFormat="1" ht="15.6" spans="1:9">
      <c r="A618" s="116">
        <v>1</v>
      </c>
      <c r="B618" s="130" t="s">
        <v>38</v>
      </c>
      <c r="C618" s="131" t="s">
        <v>1946</v>
      </c>
      <c r="D618" s="131" t="s">
        <v>787</v>
      </c>
      <c r="E618" s="131" t="s">
        <v>787</v>
      </c>
      <c r="F618" s="116"/>
      <c r="G618" s="116"/>
      <c r="H618" s="110"/>
      <c r="I618" s="116"/>
    </row>
    <row r="619" s="98" customFormat="1" ht="15.6" spans="1:9">
      <c r="A619" s="116"/>
      <c r="B619" s="139" t="s">
        <v>6</v>
      </c>
      <c r="C619" s="135" t="s">
        <v>49</v>
      </c>
      <c r="D619" s="135"/>
      <c r="E619" s="135"/>
      <c r="F619" s="116"/>
      <c r="G619" s="116"/>
      <c r="H619" s="110"/>
      <c r="I619" s="116"/>
    </row>
    <row r="620" s="98" customFormat="1" ht="15.6" spans="1:9">
      <c r="A620" s="116"/>
      <c r="B620" s="136" t="s">
        <v>50</v>
      </c>
      <c r="C620" s="135">
        <v>100</v>
      </c>
      <c r="D620" s="135">
        <v>200</v>
      </c>
      <c r="E620" s="135" t="s">
        <v>51</v>
      </c>
      <c r="F620" s="116"/>
      <c r="G620" s="116"/>
      <c r="H620" s="110"/>
      <c r="I620" s="116"/>
    </row>
    <row r="621" s="98" customFormat="1" ht="15.6" spans="1:9">
      <c r="A621" s="116">
        <v>2</v>
      </c>
      <c r="B621" s="140" t="s">
        <v>52</v>
      </c>
      <c r="C621" s="141" t="s">
        <v>680</v>
      </c>
      <c r="D621" s="141" t="s">
        <v>682</v>
      </c>
      <c r="E621" s="141" t="s">
        <v>787</v>
      </c>
      <c r="F621" s="116"/>
      <c r="G621" s="116"/>
      <c r="H621" s="110"/>
      <c r="I621" s="116"/>
    </row>
    <row r="622" s="98" customFormat="1" ht="15.6" spans="1:9">
      <c r="A622" s="116">
        <v>3</v>
      </c>
      <c r="B622" s="140" t="s">
        <v>137</v>
      </c>
      <c r="C622" s="141" t="s">
        <v>787</v>
      </c>
      <c r="D622" s="141" t="s">
        <v>764</v>
      </c>
      <c r="E622" s="141" t="s">
        <v>682</v>
      </c>
      <c r="F622" s="116"/>
      <c r="G622" s="116"/>
      <c r="H622" s="110"/>
      <c r="I622" s="116"/>
    </row>
    <row r="623" s="98" customFormat="1" ht="31.2" spans="1:9">
      <c r="A623" s="116" t="s">
        <v>1947</v>
      </c>
      <c r="B623" s="116"/>
      <c r="C623" s="116"/>
      <c r="D623" s="116"/>
      <c r="E623" s="116"/>
      <c r="F623" s="116"/>
      <c r="G623" s="116"/>
      <c r="H623" s="111" t="s">
        <v>1948</v>
      </c>
      <c r="I623" s="112" t="s">
        <v>615</v>
      </c>
    </row>
    <row r="624" s="98" customFormat="1" ht="31.2" spans="1:9">
      <c r="A624" s="129" t="s">
        <v>5</v>
      </c>
      <c r="B624" s="132" t="s">
        <v>6</v>
      </c>
      <c r="C624" s="115" t="s">
        <v>7</v>
      </c>
      <c r="D624" s="115"/>
      <c r="E624" s="115"/>
      <c r="F624" s="116"/>
      <c r="G624" s="116"/>
      <c r="H624" s="110"/>
      <c r="I624" s="116"/>
    </row>
    <row r="625" s="98" customFormat="1" ht="15.6" spans="1:9">
      <c r="A625" s="116"/>
      <c r="B625" s="132"/>
      <c r="C625" s="115"/>
      <c r="D625" s="115"/>
      <c r="E625" s="115"/>
      <c r="F625" s="116"/>
      <c r="G625" s="116"/>
      <c r="H625" s="110"/>
      <c r="I625" s="116"/>
    </row>
    <row r="626" s="98" customFormat="1" ht="15.6" spans="1:9">
      <c r="A626" s="116"/>
      <c r="B626" s="130" t="s">
        <v>8</v>
      </c>
      <c r="C626" s="133" t="s">
        <v>9</v>
      </c>
      <c r="D626" s="133" t="s">
        <v>10</v>
      </c>
      <c r="E626" s="133" t="s">
        <v>11</v>
      </c>
      <c r="F626" s="116"/>
      <c r="G626" s="116"/>
      <c r="H626" s="110"/>
      <c r="I626" s="116"/>
    </row>
    <row r="627" s="98" customFormat="1" ht="15.6" spans="1:9">
      <c r="A627" s="116">
        <v>1</v>
      </c>
      <c r="B627" s="130" t="s">
        <v>118</v>
      </c>
      <c r="C627" s="131">
        <f>607.2+313.3</f>
        <v>920.5</v>
      </c>
      <c r="D627" s="131" t="s">
        <v>787</v>
      </c>
      <c r="E627" s="131" t="s">
        <v>787</v>
      </c>
      <c r="F627" s="116"/>
      <c r="G627" s="116"/>
      <c r="H627" s="110"/>
      <c r="I627" s="116"/>
    </row>
    <row r="628" s="98" customFormat="1" ht="15.6" spans="1:9">
      <c r="A628" s="116"/>
      <c r="B628" s="134" t="s">
        <v>40</v>
      </c>
      <c r="C628" s="135" t="s">
        <v>46</v>
      </c>
      <c r="D628" s="116"/>
      <c r="E628" s="116"/>
      <c r="F628" s="116"/>
      <c r="G628" s="116"/>
      <c r="H628" s="110"/>
      <c r="I628" s="116"/>
    </row>
    <row r="629" s="98" customFormat="1" ht="15.6" spans="1:9">
      <c r="A629" s="116"/>
      <c r="B629" s="134"/>
      <c r="C629" s="135" t="s">
        <v>47</v>
      </c>
      <c r="D629" s="116"/>
      <c r="E629" s="116"/>
      <c r="F629" s="116"/>
      <c r="G629" s="116"/>
      <c r="H629" s="110"/>
      <c r="I629" s="116"/>
    </row>
    <row r="630" s="98" customFormat="1" ht="15.6" spans="1:9">
      <c r="A630" s="116">
        <v>2</v>
      </c>
      <c r="B630" s="138" t="s">
        <v>400</v>
      </c>
      <c r="C630" s="137" t="s">
        <v>1949</v>
      </c>
      <c r="D630" s="116"/>
      <c r="E630" s="116"/>
      <c r="F630" s="116"/>
      <c r="G630" s="116"/>
      <c r="H630" s="110"/>
      <c r="I630" s="116"/>
    </row>
    <row r="631" s="98" customFormat="1" ht="15.6" spans="1:9">
      <c r="A631" s="116">
        <v>3</v>
      </c>
      <c r="B631" s="138" t="s">
        <v>72</v>
      </c>
      <c r="C631" s="137" t="s">
        <v>1950</v>
      </c>
      <c r="D631" s="116"/>
      <c r="E631" s="116"/>
      <c r="F631" s="116"/>
      <c r="G631" s="116"/>
      <c r="H631" s="110"/>
      <c r="I631" s="116"/>
    </row>
    <row r="632" s="98" customFormat="1" ht="15.6" spans="1:9">
      <c r="A632" s="116">
        <v>4</v>
      </c>
      <c r="B632" s="138" t="s">
        <v>143</v>
      </c>
      <c r="C632" s="137">
        <f>736.8+300</f>
        <v>1036.8</v>
      </c>
      <c r="D632" s="116"/>
      <c r="E632" s="116"/>
      <c r="F632" s="116"/>
      <c r="G632" s="116"/>
      <c r="H632" s="110"/>
      <c r="I632" s="116"/>
    </row>
    <row r="633" s="98" customFormat="1" ht="15.6" spans="1:9">
      <c r="A633" s="116">
        <v>5</v>
      </c>
      <c r="B633" s="138" t="s">
        <v>48</v>
      </c>
      <c r="C633" s="137" t="s">
        <v>1951</v>
      </c>
      <c r="D633" s="116"/>
      <c r="E633" s="116"/>
      <c r="F633" s="116"/>
      <c r="G633" s="116"/>
      <c r="H633" s="110"/>
      <c r="I633" s="116"/>
    </row>
    <row r="634" s="98" customFormat="1" ht="15.6" spans="1:9">
      <c r="A634" s="116"/>
      <c r="B634" s="139" t="s">
        <v>6</v>
      </c>
      <c r="C634" s="135" t="s">
        <v>49</v>
      </c>
      <c r="D634" s="135"/>
      <c r="E634" s="135"/>
      <c r="F634" s="116"/>
      <c r="G634" s="116"/>
      <c r="H634" s="110"/>
      <c r="I634" s="116"/>
    </row>
    <row r="635" s="98" customFormat="1" ht="15.6" spans="1:9">
      <c r="A635" s="116"/>
      <c r="B635" s="136" t="s">
        <v>50</v>
      </c>
      <c r="C635" s="135">
        <v>100</v>
      </c>
      <c r="D635" s="135">
        <v>200</v>
      </c>
      <c r="E635" s="135" t="s">
        <v>51</v>
      </c>
      <c r="F635" s="116"/>
      <c r="G635" s="116"/>
      <c r="H635" s="110"/>
      <c r="I635" s="116"/>
    </row>
    <row r="636" s="98" customFormat="1" ht="15.6" spans="1:9">
      <c r="A636" s="116">
        <v>6</v>
      </c>
      <c r="B636" s="140" t="s">
        <v>52</v>
      </c>
      <c r="C636" s="141" t="s">
        <v>682</v>
      </c>
      <c r="D636" s="141" t="s">
        <v>678</v>
      </c>
      <c r="E636" s="141" t="s">
        <v>787</v>
      </c>
      <c r="F636" s="116"/>
      <c r="G636" s="116"/>
      <c r="H636" s="110"/>
      <c r="I636" s="116"/>
    </row>
    <row r="637" s="98" customFormat="1" ht="15.6" spans="1:9">
      <c r="A637" s="116">
        <v>7</v>
      </c>
      <c r="B637" s="140" t="s">
        <v>84</v>
      </c>
      <c r="C637" s="141" t="s">
        <v>717</v>
      </c>
      <c r="D637" s="141" t="s">
        <v>1952</v>
      </c>
      <c r="E637" s="141" t="s">
        <v>787</v>
      </c>
      <c r="F637" s="116"/>
      <c r="G637" s="116"/>
      <c r="H637" s="110"/>
      <c r="I637" s="116"/>
    </row>
    <row r="638" s="98" customFormat="1" ht="31.2" spans="1:9">
      <c r="A638" s="116" t="s">
        <v>1953</v>
      </c>
      <c r="B638" s="116"/>
      <c r="C638" s="116"/>
      <c r="D638" s="116"/>
      <c r="E638" s="116"/>
      <c r="F638" s="116"/>
      <c r="G638" s="116"/>
      <c r="H638" s="111" t="s">
        <v>1954</v>
      </c>
      <c r="I638" s="112" t="s">
        <v>615</v>
      </c>
    </row>
    <row r="639" s="98" customFormat="1" ht="31.2" spans="1:9">
      <c r="A639" s="129" t="s">
        <v>5</v>
      </c>
      <c r="B639" s="132" t="s">
        <v>6</v>
      </c>
      <c r="C639" s="115" t="s">
        <v>7</v>
      </c>
      <c r="D639" s="115"/>
      <c r="E639" s="115"/>
      <c r="F639" s="116"/>
      <c r="G639" s="116"/>
      <c r="H639" s="110"/>
      <c r="I639" s="116"/>
    </row>
    <row r="640" s="98" customFormat="1" ht="15.6" spans="1:9">
      <c r="A640" s="116"/>
      <c r="B640" s="132"/>
      <c r="C640" s="115"/>
      <c r="D640" s="115"/>
      <c r="E640" s="115"/>
      <c r="F640" s="116"/>
      <c r="G640" s="116"/>
      <c r="H640" s="110"/>
      <c r="I640" s="116"/>
    </row>
    <row r="641" s="98" customFormat="1" ht="15.6" spans="1:9">
      <c r="A641" s="116"/>
      <c r="B641" s="130" t="s">
        <v>8</v>
      </c>
      <c r="C641" s="133" t="s">
        <v>9</v>
      </c>
      <c r="D641" s="133" t="s">
        <v>10</v>
      </c>
      <c r="E641" s="133" t="s">
        <v>11</v>
      </c>
      <c r="F641" s="116"/>
      <c r="G641" s="116"/>
      <c r="H641" s="110"/>
      <c r="I641" s="116"/>
    </row>
    <row r="642" s="98" customFormat="1" ht="15.6" spans="1:9">
      <c r="A642" s="116">
        <v>1</v>
      </c>
      <c r="B642" s="130" t="s">
        <v>91</v>
      </c>
      <c r="C642" s="131">
        <f>147.9+0.1</f>
        <v>148</v>
      </c>
      <c r="D642" s="131" t="s">
        <v>787</v>
      </c>
      <c r="E642" s="131" t="s">
        <v>787</v>
      </c>
      <c r="F642" s="116"/>
      <c r="G642" s="116"/>
      <c r="H642" s="110"/>
      <c r="I642" s="116"/>
    </row>
    <row r="643" s="98" customFormat="1" ht="31.2" spans="1:9">
      <c r="A643" s="116" t="s">
        <v>1955</v>
      </c>
      <c r="B643" s="116"/>
      <c r="C643" s="116"/>
      <c r="D643" s="116"/>
      <c r="E643" s="116"/>
      <c r="F643" s="116"/>
      <c r="G643" s="116"/>
      <c r="H643" s="111" t="s">
        <v>1956</v>
      </c>
      <c r="I643" s="112" t="s">
        <v>4</v>
      </c>
    </row>
    <row r="644" s="98" customFormat="1" ht="31.2" spans="1:9">
      <c r="A644" s="129" t="s">
        <v>5</v>
      </c>
      <c r="B644" s="139" t="s">
        <v>6</v>
      </c>
      <c r="C644" s="122" t="s">
        <v>15</v>
      </c>
      <c r="D644" s="122"/>
      <c r="E644" s="122"/>
      <c r="F644" s="122"/>
      <c r="G644" s="122"/>
      <c r="H644" s="110"/>
      <c r="I644" s="116"/>
    </row>
    <row r="645" s="98" customFormat="1" ht="15.6" spans="1:9">
      <c r="A645" s="116"/>
      <c r="B645" s="136" t="s">
        <v>16</v>
      </c>
      <c r="C645" s="122" t="s">
        <v>17</v>
      </c>
      <c r="D645" s="122" t="s">
        <v>18</v>
      </c>
      <c r="E645" s="122" t="s">
        <v>19</v>
      </c>
      <c r="F645" s="122" t="s">
        <v>20</v>
      </c>
      <c r="G645" s="122" t="s">
        <v>21</v>
      </c>
      <c r="H645" s="110"/>
      <c r="I645" s="116"/>
    </row>
    <row r="646" s="98" customFormat="1" ht="15.6" spans="1:9">
      <c r="A646" s="116">
        <v>1</v>
      </c>
      <c r="B646" s="136" t="s">
        <v>58</v>
      </c>
      <c r="C646" s="141"/>
      <c r="D646" s="141" t="s">
        <v>758</v>
      </c>
      <c r="E646" s="141" t="s">
        <v>717</v>
      </c>
      <c r="F646" s="141" t="s">
        <v>678</v>
      </c>
      <c r="G646" s="141"/>
      <c r="H646" s="110"/>
      <c r="I646" s="116"/>
    </row>
    <row r="647" s="98" customFormat="1" ht="15.6" spans="1:9">
      <c r="A647" s="116">
        <v>2</v>
      </c>
      <c r="B647" s="136" t="s">
        <v>215</v>
      </c>
      <c r="C647" s="141" t="s">
        <v>680</v>
      </c>
      <c r="D647" s="141"/>
      <c r="E647" s="141"/>
      <c r="F647" s="141"/>
      <c r="G647" s="141"/>
      <c r="H647" s="110"/>
      <c r="I647" s="116"/>
    </row>
    <row r="648" s="98" customFormat="1" ht="15.6" spans="1:9">
      <c r="A648" s="116">
        <v>3</v>
      </c>
      <c r="B648" s="136" t="s">
        <v>172</v>
      </c>
      <c r="C648" s="141" t="s">
        <v>680</v>
      </c>
      <c r="D648" s="141"/>
      <c r="E648" s="141"/>
      <c r="F648" s="141"/>
      <c r="G648" s="141"/>
      <c r="H648" s="110"/>
      <c r="I648" s="116"/>
    </row>
    <row r="649" s="98" customFormat="1" ht="15.6" spans="1:9">
      <c r="A649" s="116">
        <v>4</v>
      </c>
      <c r="B649" s="136" t="s">
        <v>115</v>
      </c>
      <c r="C649" s="141"/>
      <c r="D649" s="141" t="s">
        <v>1056</v>
      </c>
      <c r="E649" s="141"/>
      <c r="F649" s="141"/>
      <c r="G649" s="141"/>
      <c r="H649" s="110"/>
      <c r="I649" s="116"/>
    </row>
    <row r="650" s="98" customFormat="1" ht="15.6" spans="1:9">
      <c r="A650" s="116">
        <v>5</v>
      </c>
      <c r="B650" s="136" t="s">
        <v>22</v>
      </c>
      <c r="C650" s="141"/>
      <c r="D650" s="141" t="s">
        <v>679</v>
      </c>
      <c r="E650" s="141"/>
      <c r="F650" s="141"/>
      <c r="G650" s="141"/>
      <c r="H650" s="110"/>
      <c r="I650" s="116"/>
    </row>
    <row r="651" s="98" customFormat="1" ht="15.6" spans="1:9">
      <c r="A651" s="116">
        <v>6</v>
      </c>
      <c r="B651" s="136" t="s">
        <v>1416</v>
      </c>
      <c r="C651" s="141"/>
      <c r="D651" s="141" t="s">
        <v>774</v>
      </c>
      <c r="E651" s="141" t="s">
        <v>682</v>
      </c>
      <c r="F651" s="141"/>
      <c r="G651" s="141"/>
      <c r="H651" s="110"/>
      <c r="I651" s="116"/>
    </row>
    <row r="652" s="98" customFormat="1" ht="15.6" spans="1:9">
      <c r="A652" s="116">
        <v>7</v>
      </c>
      <c r="B652" s="136" t="s">
        <v>23</v>
      </c>
      <c r="C652" s="141"/>
      <c r="D652" s="141"/>
      <c r="E652" s="141"/>
      <c r="F652" s="141" t="s">
        <v>680</v>
      </c>
      <c r="G652" s="141"/>
      <c r="H652" s="110"/>
      <c r="I652" s="116"/>
    </row>
    <row r="653" s="98" customFormat="1" ht="15.6" spans="1:9">
      <c r="A653" s="116">
        <v>8</v>
      </c>
      <c r="B653" s="136" t="s">
        <v>89</v>
      </c>
      <c r="C653" s="141" t="s">
        <v>680</v>
      </c>
      <c r="D653" s="141" t="s">
        <v>682</v>
      </c>
      <c r="E653" s="141" t="s">
        <v>819</v>
      </c>
      <c r="F653" s="141" t="s">
        <v>706</v>
      </c>
      <c r="G653" s="141"/>
      <c r="H653" s="110"/>
      <c r="I653" s="116"/>
    </row>
    <row r="654" s="98" customFormat="1" ht="15.6" spans="1:9">
      <c r="A654" s="116">
        <v>9</v>
      </c>
      <c r="B654" s="136" t="s">
        <v>76</v>
      </c>
      <c r="C654" s="141"/>
      <c r="D654" s="141"/>
      <c r="E654" s="141" t="s">
        <v>680</v>
      </c>
      <c r="F654" s="141" t="s">
        <v>862</v>
      </c>
      <c r="G654" s="141" t="s">
        <v>683</v>
      </c>
      <c r="H654" s="110"/>
      <c r="I654" s="116"/>
    </row>
    <row r="655" s="98" customFormat="1" ht="15.6" spans="1:9">
      <c r="A655" s="116">
        <v>10</v>
      </c>
      <c r="B655" s="136" t="s">
        <v>60</v>
      </c>
      <c r="C655" s="141"/>
      <c r="D655" s="141" t="s">
        <v>678</v>
      </c>
      <c r="E655" s="141"/>
      <c r="F655" s="141"/>
      <c r="G655" s="141"/>
      <c r="H655" s="110"/>
      <c r="I655" s="116"/>
    </row>
    <row r="656" s="98" customFormat="1" ht="15.6" spans="1:9">
      <c r="A656" s="116"/>
      <c r="B656" s="139" t="s">
        <v>6</v>
      </c>
      <c r="C656" s="122" t="s">
        <v>24</v>
      </c>
      <c r="D656" s="122"/>
      <c r="E656" s="122"/>
      <c r="F656" s="122"/>
      <c r="G656" s="122"/>
      <c r="H656" s="110"/>
      <c r="I656" s="116"/>
    </row>
    <row r="657" s="98" customFormat="1" ht="15.6" spans="1:9">
      <c r="A657" s="116"/>
      <c r="B657" s="136" t="s">
        <v>16</v>
      </c>
      <c r="C657" s="122" t="s">
        <v>17</v>
      </c>
      <c r="D657" s="122" t="s">
        <v>18</v>
      </c>
      <c r="E657" s="122" t="s">
        <v>19</v>
      </c>
      <c r="F657" s="122" t="s">
        <v>20</v>
      </c>
      <c r="G657" s="122" t="s">
        <v>21</v>
      </c>
      <c r="H657" s="110"/>
      <c r="I657" s="116"/>
    </row>
    <row r="658" s="98" customFormat="1" ht="15.6" spans="1:9">
      <c r="A658" s="116">
        <v>11</v>
      </c>
      <c r="B658" s="140" t="s">
        <v>102</v>
      </c>
      <c r="C658" s="141"/>
      <c r="D658" s="141" t="s">
        <v>682</v>
      </c>
      <c r="E658" s="141"/>
      <c r="F658" s="141"/>
      <c r="G658" s="141"/>
      <c r="H658" s="110"/>
      <c r="I658" s="116"/>
    </row>
    <row r="659" s="98" customFormat="1" ht="15.6" spans="1:9">
      <c r="A659" s="116">
        <v>12</v>
      </c>
      <c r="B659" s="140" t="s">
        <v>61</v>
      </c>
      <c r="C659" s="141" t="s">
        <v>1957</v>
      </c>
      <c r="D659" s="141" t="s">
        <v>1038</v>
      </c>
      <c r="E659" s="141"/>
      <c r="F659" s="141"/>
      <c r="G659" s="141"/>
      <c r="H659" s="110"/>
      <c r="I659" s="116"/>
    </row>
    <row r="660" s="98" customFormat="1" ht="15.6" spans="1:9">
      <c r="A660" s="116">
        <v>13</v>
      </c>
      <c r="B660" s="140" t="s">
        <v>1486</v>
      </c>
      <c r="C660" s="141"/>
      <c r="D660" s="141"/>
      <c r="E660" s="141" t="s">
        <v>682</v>
      </c>
      <c r="F660" s="141"/>
      <c r="G660" s="141"/>
      <c r="H660" s="110"/>
      <c r="I660" s="116"/>
    </row>
    <row r="661" s="98" customFormat="1" ht="15.6" spans="1:9">
      <c r="A661" s="116">
        <v>14</v>
      </c>
      <c r="B661" s="140" t="s">
        <v>147</v>
      </c>
      <c r="C661" s="141"/>
      <c r="D661" s="141" t="s">
        <v>682</v>
      </c>
      <c r="E661" s="141" t="s">
        <v>1715</v>
      </c>
      <c r="F661" s="141" t="s">
        <v>682</v>
      </c>
      <c r="G661" s="141"/>
      <c r="H661" s="110"/>
      <c r="I661" s="116"/>
    </row>
    <row r="662" s="98" customFormat="1" ht="15.6" spans="1:9">
      <c r="A662" s="116">
        <v>15</v>
      </c>
      <c r="B662" s="140" t="s">
        <v>187</v>
      </c>
      <c r="C662" s="141"/>
      <c r="D662" s="141" t="s">
        <v>1131</v>
      </c>
      <c r="E662" s="141" t="s">
        <v>684</v>
      </c>
      <c r="F662" s="141"/>
      <c r="G662" s="141"/>
      <c r="H662" s="110"/>
      <c r="I662" s="116"/>
    </row>
    <row r="663" s="98" customFormat="1" ht="15.6" spans="1:9">
      <c r="A663" s="116">
        <v>16</v>
      </c>
      <c r="B663" s="140" t="s">
        <v>748</v>
      </c>
      <c r="C663" s="141"/>
      <c r="D663" s="141" t="s">
        <v>680</v>
      </c>
      <c r="E663" s="141" t="s">
        <v>774</v>
      </c>
      <c r="F663" s="141"/>
      <c r="G663" s="141"/>
      <c r="H663" s="110"/>
      <c r="I663" s="116"/>
    </row>
    <row r="664" s="98" customFormat="1" ht="15.6" spans="1:9">
      <c r="A664" s="116">
        <v>17</v>
      </c>
      <c r="B664" s="140" t="s">
        <v>90</v>
      </c>
      <c r="C664" s="141" t="s">
        <v>1633</v>
      </c>
      <c r="D664" s="141" t="s">
        <v>683</v>
      </c>
      <c r="E664" s="141"/>
      <c r="F664" s="141"/>
      <c r="G664" s="141"/>
      <c r="H664" s="110"/>
      <c r="I664" s="116"/>
    </row>
    <row r="665" s="98" customFormat="1" ht="15.6" spans="1:9">
      <c r="A665" s="116"/>
      <c r="B665" s="139" t="s">
        <v>6</v>
      </c>
      <c r="C665" s="122" t="s">
        <v>30</v>
      </c>
      <c r="D665" s="122"/>
      <c r="E665" s="122"/>
      <c r="F665" s="122"/>
      <c r="G665" s="116"/>
      <c r="H665" s="110"/>
      <c r="I665" s="116"/>
    </row>
    <row r="666" s="98" customFormat="1" ht="15.6" spans="1:9">
      <c r="A666" s="116"/>
      <c r="B666" s="136" t="s">
        <v>8</v>
      </c>
      <c r="C666" s="122">
        <v>100</v>
      </c>
      <c r="D666" s="122">
        <v>200</v>
      </c>
      <c r="E666" s="122">
        <v>300</v>
      </c>
      <c r="F666" s="122" t="s">
        <v>31</v>
      </c>
      <c r="G666" s="116"/>
      <c r="H666" s="110"/>
      <c r="I666" s="116"/>
    </row>
    <row r="667" s="98" customFormat="1" ht="15.6" spans="1:9">
      <c r="A667" s="116">
        <v>18</v>
      </c>
      <c r="B667" s="140" t="s">
        <v>63</v>
      </c>
      <c r="C667" s="141"/>
      <c r="D667" s="141" t="s">
        <v>983</v>
      </c>
      <c r="E667" s="141"/>
      <c r="F667" s="141"/>
      <c r="G667" s="116"/>
      <c r="H667" s="110"/>
      <c r="I667" s="116"/>
    </row>
    <row r="668" s="98" customFormat="1" ht="15.6" spans="1:9">
      <c r="A668" s="116">
        <v>19</v>
      </c>
      <c r="B668" s="140" t="s">
        <v>32</v>
      </c>
      <c r="C668" s="141"/>
      <c r="D668" s="141"/>
      <c r="E668" s="141" t="s">
        <v>774</v>
      </c>
      <c r="F668" s="141" t="s">
        <v>1958</v>
      </c>
      <c r="G668" s="116"/>
      <c r="H668" s="110"/>
      <c r="I668" s="116"/>
    </row>
    <row r="669" s="98" customFormat="1" ht="15.6" spans="1:9">
      <c r="A669" s="116">
        <v>20</v>
      </c>
      <c r="B669" s="140" t="s">
        <v>118</v>
      </c>
      <c r="C669" s="141"/>
      <c r="D669" s="141" t="s">
        <v>680</v>
      </c>
      <c r="E669" s="141"/>
      <c r="F669" s="141"/>
      <c r="G669" s="116"/>
      <c r="H669" s="110"/>
      <c r="I669" s="116"/>
    </row>
    <row r="670" s="98" customFormat="1" ht="15.6" spans="1:9">
      <c r="A670" s="116">
        <v>21</v>
      </c>
      <c r="B670" s="140" t="s">
        <v>91</v>
      </c>
      <c r="C670" s="141"/>
      <c r="D670" s="141"/>
      <c r="E670" s="141"/>
      <c r="F670" s="141" t="s">
        <v>1060</v>
      </c>
      <c r="G670" s="116"/>
      <c r="H670" s="110"/>
      <c r="I670" s="116"/>
    </row>
    <row r="671" s="98" customFormat="1" ht="15.6" spans="1:9">
      <c r="A671" s="116">
        <v>22</v>
      </c>
      <c r="B671" s="140" t="s">
        <v>64</v>
      </c>
      <c r="C671" s="141"/>
      <c r="D671" s="141"/>
      <c r="E671" s="141" t="s">
        <v>699</v>
      </c>
      <c r="F671" s="141"/>
      <c r="G671" s="116"/>
      <c r="H671" s="110"/>
      <c r="I671" s="116"/>
    </row>
    <row r="672" s="98" customFormat="1" ht="15.6" spans="1:9">
      <c r="A672" s="116">
        <v>23</v>
      </c>
      <c r="B672" s="140" t="s">
        <v>110</v>
      </c>
      <c r="C672" s="141"/>
      <c r="D672" s="141"/>
      <c r="E672" s="141"/>
      <c r="F672" s="141" t="s">
        <v>678</v>
      </c>
      <c r="G672" s="116"/>
      <c r="H672" s="110"/>
      <c r="I672" s="116"/>
    </row>
    <row r="673" s="98" customFormat="1" ht="15.6" spans="1:9">
      <c r="A673" s="116">
        <v>24</v>
      </c>
      <c r="B673" s="140" t="s">
        <v>177</v>
      </c>
      <c r="C673" s="141"/>
      <c r="D673" s="141" t="s">
        <v>678</v>
      </c>
      <c r="E673" s="141"/>
      <c r="F673" s="141"/>
      <c r="G673" s="116"/>
      <c r="H673" s="110"/>
      <c r="I673" s="116"/>
    </row>
    <row r="674" s="98" customFormat="1" ht="15.6" spans="1:9">
      <c r="A674" s="116">
        <v>25</v>
      </c>
      <c r="B674" s="140" t="s">
        <v>65</v>
      </c>
      <c r="C674" s="141" t="s">
        <v>678</v>
      </c>
      <c r="D674" s="141" t="s">
        <v>684</v>
      </c>
      <c r="E674" s="141" t="s">
        <v>680</v>
      </c>
      <c r="F674" s="141"/>
      <c r="G674" s="116"/>
      <c r="H674" s="110"/>
      <c r="I674" s="116"/>
    </row>
    <row r="675" s="98" customFormat="1" ht="15.6" spans="1:9">
      <c r="A675" s="116">
        <v>26</v>
      </c>
      <c r="B675" s="140" t="s">
        <v>66</v>
      </c>
      <c r="C675" s="141"/>
      <c r="D675" s="141"/>
      <c r="E675" s="141"/>
      <c r="F675" s="141" t="s">
        <v>978</v>
      </c>
      <c r="G675" s="116"/>
      <c r="H675" s="110"/>
      <c r="I675" s="116"/>
    </row>
    <row r="676" s="98" customFormat="1" ht="15.6" spans="1:9">
      <c r="A676" s="116">
        <v>27</v>
      </c>
      <c r="B676" s="140" t="s">
        <v>393</v>
      </c>
      <c r="C676" s="141"/>
      <c r="D676" s="141"/>
      <c r="E676" s="141" t="s">
        <v>682</v>
      </c>
      <c r="F676" s="141"/>
      <c r="G676" s="116"/>
      <c r="H676" s="110"/>
      <c r="I676" s="116"/>
    </row>
    <row r="677" s="98" customFormat="1" ht="15.6" spans="1:9">
      <c r="A677" s="116"/>
      <c r="B677" s="139" t="s">
        <v>6</v>
      </c>
      <c r="C677" s="122" t="s">
        <v>35</v>
      </c>
      <c r="D677" s="122"/>
      <c r="E677" s="122"/>
      <c r="F677" s="122"/>
      <c r="G677" s="116"/>
      <c r="H677" s="110"/>
      <c r="I677" s="116"/>
    </row>
    <row r="678" s="98" customFormat="1" ht="15.6" spans="1:9">
      <c r="A678" s="116"/>
      <c r="B678" s="136" t="s">
        <v>8</v>
      </c>
      <c r="C678" s="122">
        <v>100</v>
      </c>
      <c r="D678" s="122">
        <v>200</v>
      </c>
      <c r="E678" s="122">
        <v>300</v>
      </c>
      <c r="F678" s="122" t="s">
        <v>31</v>
      </c>
      <c r="G678" s="116"/>
      <c r="H678" s="110"/>
      <c r="I678" s="116"/>
    </row>
    <row r="679" s="98" customFormat="1" ht="15.6" spans="1:9">
      <c r="A679" s="116">
        <v>28</v>
      </c>
      <c r="B679" s="140" t="s">
        <v>68</v>
      </c>
      <c r="C679" s="141"/>
      <c r="D679" s="141"/>
      <c r="E679" s="141"/>
      <c r="F679" s="141" t="s">
        <v>1959</v>
      </c>
      <c r="G679" s="116"/>
      <c r="H679" s="110"/>
      <c r="I679" s="116"/>
    </row>
    <row r="680" s="98" customFormat="1" ht="15.6" spans="1:9">
      <c r="A680" s="116">
        <v>29</v>
      </c>
      <c r="B680" s="140" t="s">
        <v>1960</v>
      </c>
      <c r="C680" s="141"/>
      <c r="D680" s="141" t="s">
        <v>680</v>
      </c>
      <c r="E680" s="141"/>
      <c r="F680" s="141"/>
      <c r="G680" s="116"/>
      <c r="H680" s="110"/>
      <c r="I680" s="116"/>
    </row>
    <row r="681" s="98" customFormat="1" ht="15.6" spans="1:9">
      <c r="A681" s="116">
        <v>30</v>
      </c>
      <c r="B681" s="140" t="s">
        <v>81</v>
      </c>
      <c r="C681" s="141"/>
      <c r="D681" s="141" t="s">
        <v>680</v>
      </c>
      <c r="E681" s="141"/>
      <c r="F681" s="141"/>
      <c r="G681" s="116"/>
      <c r="H681" s="110"/>
      <c r="I681" s="116"/>
    </row>
    <row r="682" s="98" customFormat="1" ht="15.6" spans="1:9">
      <c r="A682" s="116">
        <v>31</v>
      </c>
      <c r="B682" s="140" t="s">
        <v>562</v>
      </c>
      <c r="C682" s="141"/>
      <c r="D682" s="141" t="s">
        <v>680</v>
      </c>
      <c r="E682" s="141"/>
      <c r="F682" s="141"/>
      <c r="G682" s="116"/>
      <c r="H682" s="110"/>
      <c r="I682" s="116"/>
    </row>
    <row r="683" s="98" customFormat="1" ht="15.6" spans="1:9">
      <c r="A683" s="116">
        <v>32</v>
      </c>
      <c r="B683" s="140" t="s">
        <v>142</v>
      </c>
      <c r="C683" s="141"/>
      <c r="D683" s="141"/>
      <c r="E683" s="141" t="s">
        <v>1961</v>
      </c>
      <c r="F683" s="141"/>
      <c r="G683" s="116"/>
      <c r="H683" s="110"/>
      <c r="I683" s="116"/>
    </row>
    <row r="684" s="98" customFormat="1" ht="15.6" spans="1:9">
      <c r="A684" s="116">
        <v>33</v>
      </c>
      <c r="B684" s="140" t="s">
        <v>125</v>
      </c>
      <c r="C684" s="141"/>
      <c r="D684" s="141" t="s">
        <v>680</v>
      </c>
      <c r="E684" s="141"/>
      <c r="F684" s="141"/>
      <c r="G684" s="116"/>
      <c r="H684" s="110"/>
      <c r="I684" s="116"/>
    </row>
    <row r="685" s="98" customFormat="1" ht="15.6" spans="1:9">
      <c r="A685" s="116">
        <v>34</v>
      </c>
      <c r="B685" s="140" t="s">
        <v>134</v>
      </c>
      <c r="C685" s="141" t="s">
        <v>680</v>
      </c>
      <c r="D685" s="141" t="s">
        <v>680</v>
      </c>
      <c r="E685" s="141"/>
      <c r="F685" s="141"/>
      <c r="G685" s="116"/>
      <c r="H685" s="110"/>
      <c r="I685" s="116"/>
    </row>
    <row r="686" s="98" customFormat="1" ht="15.6" spans="1:9">
      <c r="A686" s="116">
        <v>35</v>
      </c>
      <c r="B686" s="140" t="s">
        <v>600</v>
      </c>
      <c r="C686" s="141"/>
      <c r="D686" s="141" t="s">
        <v>678</v>
      </c>
      <c r="E686" s="141"/>
      <c r="F686" s="141"/>
      <c r="G686" s="116"/>
      <c r="H686" s="110"/>
      <c r="I686" s="116"/>
    </row>
    <row r="687" s="98" customFormat="1" ht="15.6" spans="1:9">
      <c r="A687" s="116">
        <v>36</v>
      </c>
      <c r="B687" s="140" t="s">
        <v>36</v>
      </c>
      <c r="C687" s="141"/>
      <c r="D687" s="141"/>
      <c r="E687" s="141" t="s">
        <v>758</v>
      </c>
      <c r="F687" s="141" t="s">
        <v>822</v>
      </c>
      <c r="G687" s="116"/>
      <c r="H687" s="110"/>
      <c r="I687" s="116"/>
    </row>
    <row r="688" s="98" customFormat="1" ht="15.6" spans="1:9">
      <c r="A688" s="116">
        <v>37</v>
      </c>
      <c r="B688" s="140" t="s">
        <v>69</v>
      </c>
      <c r="C688" s="141"/>
      <c r="D688" s="141"/>
      <c r="E688" s="141" t="s">
        <v>983</v>
      </c>
      <c r="F688" s="141"/>
      <c r="G688" s="116"/>
      <c r="H688" s="110"/>
      <c r="I688" s="116"/>
    </row>
    <row r="689" s="98" customFormat="1" ht="15.6" spans="1:9">
      <c r="A689" s="116"/>
      <c r="B689" s="132" t="s">
        <v>6</v>
      </c>
      <c r="C689" s="115" t="s">
        <v>7</v>
      </c>
      <c r="D689" s="115"/>
      <c r="E689" s="115"/>
      <c r="F689" s="116"/>
      <c r="G689" s="116"/>
      <c r="H689" s="110"/>
      <c r="I689" s="116"/>
    </row>
    <row r="690" s="98" customFormat="1" ht="15.6" spans="1:9">
      <c r="A690" s="116"/>
      <c r="B690" s="132"/>
      <c r="C690" s="115"/>
      <c r="D690" s="115"/>
      <c r="E690" s="115"/>
      <c r="F690" s="116"/>
      <c r="G690" s="116"/>
      <c r="H690" s="110"/>
      <c r="I690" s="116"/>
    </row>
    <row r="691" s="98" customFormat="1" ht="15.6" spans="1:9">
      <c r="A691" s="116"/>
      <c r="B691" s="130" t="s">
        <v>8</v>
      </c>
      <c r="C691" s="133" t="s">
        <v>9</v>
      </c>
      <c r="D691" s="133" t="s">
        <v>10</v>
      </c>
      <c r="E691" s="133" t="s">
        <v>11</v>
      </c>
      <c r="F691" s="116"/>
      <c r="G691" s="116"/>
      <c r="H691" s="110"/>
      <c r="I691" s="116"/>
    </row>
    <row r="692" s="98" customFormat="1" ht="15.6" spans="1:9">
      <c r="A692" s="116">
        <v>38</v>
      </c>
      <c r="B692" s="130" t="s">
        <v>63</v>
      </c>
      <c r="C692" s="131"/>
      <c r="D692" s="131" t="s">
        <v>1962</v>
      </c>
      <c r="E692" s="131"/>
      <c r="F692" s="116"/>
      <c r="G692" s="116"/>
      <c r="H692" s="110"/>
      <c r="I692" s="116"/>
    </row>
    <row r="693" s="98" customFormat="1" ht="15.6" spans="1:9">
      <c r="A693" s="116">
        <v>39</v>
      </c>
      <c r="B693" s="130" t="s">
        <v>178</v>
      </c>
      <c r="C693" s="131" t="s">
        <v>1963</v>
      </c>
      <c r="D693" s="131"/>
      <c r="E693" s="131"/>
      <c r="F693" s="116"/>
      <c r="G693" s="116"/>
      <c r="H693" s="110"/>
      <c r="I693" s="116"/>
    </row>
    <row r="694" s="98" customFormat="1" ht="15.6" spans="1:9">
      <c r="A694" s="116">
        <v>40</v>
      </c>
      <c r="B694" s="130" t="s">
        <v>96</v>
      </c>
      <c r="C694" s="131" t="s">
        <v>1964</v>
      </c>
      <c r="D694" s="131"/>
      <c r="E694" s="131"/>
      <c r="F694" s="116"/>
      <c r="G694" s="116"/>
      <c r="H694" s="110"/>
      <c r="I694" s="116"/>
    </row>
    <row r="695" s="98" customFormat="1" ht="15.6" spans="1:9">
      <c r="A695" s="116">
        <v>41</v>
      </c>
      <c r="B695" s="130" t="s">
        <v>118</v>
      </c>
      <c r="C695" s="131" t="s">
        <v>1965</v>
      </c>
      <c r="D695" s="131"/>
      <c r="E695" s="131"/>
      <c r="F695" s="116"/>
      <c r="G695" s="116"/>
      <c r="H695" s="110"/>
      <c r="I695" s="116"/>
    </row>
    <row r="696" s="98" customFormat="1" ht="15.6" spans="1:9">
      <c r="A696" s="116">
        <v>42</v>
      </c>
      <c r="B696" s="130" t="s">
        <v>39</v>
      </c>
      <c r="C696" s="131" t="s">
        <v>1966</v>
      </c>
      <c r="D696" s="131" t="s">
        <v>1967</v>
      </c>
      <c r="E696" s="131"/>
      <c r="F696" s="116"/>
      <c r="G696" s="116"/>
      <c r="H696" s="110"/>
      <c r="I696" s="116"/>
    </row>
    <row r="697" s="98" customFormat="1" ht="15.6" spans="1:9">
      <c r="A697" s="116">
        <v>43</v>
      </c>
      <c r="B697" s="130" t="s">
        <v>91</v>
      </c>
      <c r="C697" s="131" t="s">
        <v>1968</v>
      </c>
      <c r="D697" s="131" t="s">
        <v>1969</v>
      </c>
      <c r="E697" s="131"/>
      <c r="F697" s="116"/>
      <c r="G697" s="116"/>
      <c r="H697" s="110"/>
      <c r="I697" s="116"/>
    </row>
    <row r="698" s="98" customFormat="1" ht="15.6" spans="1:9">
      <c r="A698" s="116">
        <v>44</v>
      </c>
      <c r="B698" s="130" t="s">
        <v>80</v>
      </c>
      <c r="C698" s="131" t="s">
        <v>1970</v>
      </c>
      <c r="D698" s="131" t="s">
        <v>1898</v>
      </c>
      <c r="E698" s="131"/>
      <c r="F698" s="116"/>
      <c r="G698" s="116"/>
      <c r="H698" s="110"/>
      <c r="I698" s="116"/>
    </row>
    <row r="699" s="98" customFormat="1" ht="15.6" spans="1:9">
      <c r="A699" s="116">
        <v>45</v>
      </c>
      <c r="B699" s="130" t="s">
        <v>97</v>
      </c>
      <c r="C699" s="131" t="s">
        <v>1971</v>
      </c>
      <c r="D699" s="131" t="s">
        <v>1972</v>
      </c>
      <c r="E699" s="131"/>
      <c r="F699" s="116"/>
      <c r="G699" s="116"/>
      <c r="H699" s="110"/>
      <c r="I699" s="116"/>
    </row>
    <row r="700" s="98" customFormat="1" ht="15.6" spans="1:9">
      <c r="A700" s="116">
        <v>46</v>
      </c>
      <c r="B700" s="130" t="s">
        <v>92</v>
      </c>
      <c r="C700" s="131"/>
      <c r="D700" s="131" t="s">
        <v>1973</v>
      </c>
      <c r="E700" s="131"/>
      <c r="F700" s="116"/>
      <c r="G700" s="116"/>
      <c r="H700" s="110"/>
      <c r="I700" s="116"/>
    </row>
    <row r="701" s="98" customFormat="1" ht="15.6" spans="1:9">
      <c r="A701" s="116">
        <v>47</v>
      </c>
      <c r="B701" s="130" t="s">
        <v>177</v>
      </c>
      <c r="C701" s="131" t="s">
        <v>1974</v>
      </c>
      <c r="D701" s="131"/>
      <c r="E701" s="131"/>
      <c r="F701" s="116"/>
      <c r="G701" s="116"/>
      <c r="H701" s="110"/>
      <c r="I701" s="116"/>
    </row>
    <row r="702" s="98" customFormat="1" ht="15.6" spans="1:9">
      <c r="A702" s="116">
        <v>48</v>
      </c>
      <c r="B702" s="130" t="s">
        <v>34</v>
      </c>
      <c r="C702" s="131" t="s">
        <v>1975</v>
      </c>
      <c r="D702" s="131"/>
      <c r="E702" s="131"/>
      <c r="F702" s="116"/>
      <c r="G702" s="116"/>
      <c r="H702" s="110"/>
      <c r="I702" s="116"/>
    </row>
    <row r="703" s="98" customFormat="1" ht="15.6" spans="1:9">
      <c r="A703" s="116">
        <v>49</v>
      </c>
      <c r="B703" s="130" t="s">
        <v>189</v>
      </c>
      <c r="C703" s="131" t="s">
        <v>1976</v>
      </c>
      <c r="D703" s="131"/>
      <c r="E703" s="131"/>
      <c r="F703" s="116"/>
      <c r="G703" s="116"/>
      <c r="H703" s="110"/>
      <c r="I703" s="116"/>
    </row>
    <row r="704" s="98" customFormat="1" ht="15.6" spans="1:9">
      <c r="A704" s="116"/>
      <c r="B704" s="134" t="s">
        <v>40</v>
      </c>
      <c r="C704" s="135" t="s">
        <v>41</v>
      </c>
      <c r="D704" s="135"/>
      <c r="E704" s="135"/>
      <c r="F704" s="116"/>
      <c r="G704" s="116"/>
      <c r="H704" s="110"/>
      <c r="I704" s="116"/>
    </row>
    <row r="705" s="98" customFormat="1" ht="15.6" spans="1:9">
      <c r="A705" s="116"/>
      <c r="B705" s="134"/>
      <c r="C705" s="122" t="s">
        <v>42</v>
      </c>
      <c r="D705" s="122" t="s">
        <v>43</v>
      </c>
      <c r="E705" s="122" t="s">
        <v>44</v>
      </c>
      <c r="F705" s="116"/>
      <c r="G705" s="116"/>
      <c r="H705" s="110"/>
      <c r="I705" s="116"/>
    </row>
    <row r="706" s="98" customFormat="1" ht="15.6" spans="1:9">
      <c r="A706" s="116">
        <v>50</v>
      </c>
      <c r="B706" s="136" t="s">
        <v>334</v>
      </c>
      <c r="C706" s="137"/>
      <c r="D706" s="137"/>
      <c r="E706" s="137" t="s">
        <v>1977</v>
      </c>
      <c r="F706" s="116"/>
      <c r="G706" s="116"/>
      <c r="H706" s="110"/>
      <c r="I706" s="116"/>
    </row>
    <row r="707" s="98" customFormat="1" ht="15.6" spans="1:9">
      <c r="A707" s="116">
        <v>51</v>
      </c>
      <c r="B707" s="136" t="s">
        <v>191</v>
      </c>
      <c r="C707" s="137"/>
      <c r="D707" s="137"/>
      <c r="E707" s="137" t="s">
        <v>1978</v>
      </c>
      <c r="F707" s="116"/>
      <c r="G707" s="116"/>
      <c r="H707" s="110"/>
      <c r="I707" s="116"/>
    </row>
    <row r="708" s="98" customFormat="1" ht="15.6" spans="1:9">
      <c r="A708" s="116"/>
      <c r="B708" s="134" t="s">
        <v>40</v>
      </c>
      <c r="C708" s="135" t="s">
        <v>46</v>
      </c>
      <c r="D708" s="116"/>
      <c r="E708" s="116"/>
      <c r="F708" s="116"/>
      <c r="G708" s="116"/>
      <c r="H708" s="110"/>
      <c r="I708" s="116"/>
    </row>
    <row r="709" s="98" customFormat="1" ht="15.6" spans="1:9">
      <c r="A709" s="116"/>
      <c r="B709" s="134"/>
      <c r="C709" s="135" t="s">
        <v>47</v>
      </c>
      <c r="D709" s="116"/>
      <c r="E709" s="116"/>
      <c r="F709" s="116"/>
      <c r="G709" s="116"/>
      <c r="H709" s="110"/>
      <c r="I709" s="116"/>
    </row>
    <row r="710" s="98" customFormat="1" ht="15.6" spans="1:9">
      <c r="A710" s="116">
        <v>52</v>
      </c>
      <c r="B710" s="138" t="s">
        <v>206</v>
      </c>
      <c r="C710" s="137" t="s">
        <v>1979</v>
      </c>
      <c r="D710" s="116"/>
      <c r="E710" s="116"/>
      <c r="F710" s="116"/>
      <c r="G710" s="116"/>
      <c r="H710" s="110"/>
      <c r="I710" s="116"/>
    </row>
    <row r="711" s="98" customFormat="1" ht="15.6" spans="1:9">
      <c r="A711" s="116">
        <v>53</v>
      </c>
      <c r="B711" s="138" t="s">
        <v>72</v>
      </c>
      <c r="C711" s="137" t="s">
        <v>960</v>
      </c>
      <c r="D711" s="116"/>
      <c r="E711" s="116"/>
      <c r="F711" s="116"/>
      <c r="G711" s="116"/>
      <c r="H711" s="110"/>
      <c r="I711" s="116"/>
    </row>
    <row r="712" s="98" customFormat="1" ht="15.6" spans="1:9">
      <c r="A712" s="116">
        <v>54</v>
      </c>
      <c r="B712" s="138" t="s">
        <v>48</v>
      </c>
      <c r="C712" s="137" t="s">
        <v>1980</v>
      </c>
      <c r="D712" s="116"/>
      <c r="E712" s="116"/>
      <c r="F712" s="116"/>
      <c r="G712" s="116"/>
      <c r="H712" s="110"/>
      <c r="I712" s="116"/>
    </row>
    <row r="713" s="98" customFormat="1" ht="15.6" spans="1:9">
      <c r="A713" s="116"/>
      <c r="B713" s="139" t="s">
        <v>6</v>
      </c>
      <c r="C713" s="135" t="s">
        <v>49</v>
      </c>
      <c r="D713" s="135"/>
      <c r="E713" s="135"/>
      <c r="F713" s="116"/>
      <c r="G713" s="116"/>
      <c r="H713" s="110"/>
      <c r="I713" s="116"/>
    </row>
    <row r="714" s="98" customFormat="1" ht="15.6" spans="1:9">
      <c r="A714" s="116"/>
      <c r="B714" s="136" t="s">
        <v>50</v>
      </c>
      <c r="C714" s="135">
        <v>100</v>
      </c>
      <c r="D714" s="135">
        <v>200</v>
      </c>
      <c r="E714" s="135" t="s">
        <v>51</v>
      </c>
      <c r="F714" s="116"/>
      <c r="G714" s="116"/>
      <c r="H714" s="110"/>
      <c r="I714" s="116"/>
    </row>
    <row r="715" s="98" customFormat="1" ht="15.6" spans="1:9">
      <c r="A715" s="116">
        <v>55</v>
      </c>
      <c r="B715" s="140" t="s">
        <v>260</v>
      </c>
      <c r="C715" s="141"/>
      <c r="D715" s="141"/>
      <c r="E715" s="141" t="s">
        <v>681</v>
      </c>
      <c r="F715" s="116"/>
      <c r="G715" s="116"/>
      <c r="H715" s="110"/>
      <c r="I715" s="116"/>
    </row>
    <row r="716" s="98" customFormat="1" ht="15.6" spans="1:9">
      <c r="A716" s="116">
        <v>56</v>
      </c>
      <c r="B716" s="140" t="s">
        <v>53</v>
      </c>
      <c r="C716" s="141" t="s">
        <v>682</v>
      </c>
      <c r="D716" s="141" t="s">
        <v>684</v>
      </c>
      <c r="E716" s="141"/>
      <c r="F716" s="116"/>
      <c r="G716" s="116"/>
      <c r="H716" s="110"/>
      <c r="I716" s="116"/>
    </row>
    <row r="717" s="98" customFormat="1" ht="15.6" spans="1:9">
      <c r="A717" s="116">
        <v>57</v>
      </c>
      <c r="B717" s="140" t="s">
        <v>243</v>
      </c>
      <c r="C717" s="141"/>
      <c r="D717" s="141" t="s">
        <v>678</v>
      </c>
      <c r="E717" s="141"/>
      <c r="F717" s="116"/>
      <c r="G717" s="116"/>
      <c r="H717" s="110"/>
      <c r="I717" s="116"/>
    </row>
    <row r="718" s="98" customFormat="1" ht="15.6" spans="1:9">
      <c r="A718" s="116">
        <v>58</v>
      </c>
      <c r="B718" s="140" t="s">
        <v>54</v>
      </c>
      <c r="C718" s="141"/>
      <c r="D718" s="141" t="s">
        <v>678</v>
      </c>
      <c r="E718" s="141"/>
      <c r="F718" s="116"/>
      <c r="G718" s="116"/>
      <c r="H718" s="110"/>
      <c r="I718" s="116"/>
    </row>
    <row r="719" s="98" customFormat="1" ht="15.6" spans="1:9">
      <c r="A719" s="116">
        <v>59</v>
      </c>
      <c r="B719" s="140" t="s">
        <v>169</v>
      </c>
      <c r="C719" s="141"/>
      <c r="D719" s="141" t="s">
        <v>681</v>
      </c>
      <c r="E719" s="141"/>
      <c r="F719" s="116"/>
      <c r="G719" s="116"/>
      <c r="H719" s="110"/>
      <c r="I719" s="116"/>
    </row>
    <row r="720" s="98" customFormat="1" ht="15.6" spans="1:9">
      <c r="A720" s="116">
        <v>60</v>
      </c>
      <c r="B720" s="140" t="s">
        <v>55</v>
      </c>
      <c r="C720" s="141"/>
      <c r="D720" s="141" t="s">
        <v>679</v>
      </c>
      <c r="E720" s="141" t="s">
        <v>678</v>
      </c>
      <c r="F720" s="116"/>
      <c r="G720" s="116"/>
      <c r="H720" s="110"/>
      <c r="I720" s="116"/>
    </row>
    <row r="721" s="98" customFormat="1" ht="15.6" spans="1:9">
      <c r="A721" s="116">
        <v>61</v>
      </c>
      <c r="B721" s="140" t="s">
        <v>568</v>
      </c>
      <c r="C721" s="141"/>
      <c r="D721" s="141"/>
      <c r="E721" s="141" t="s">
        <v>679</v>
      </c>
      <c r="F721" s="116"/>
      <c r="G721" s="116"/>
      <c r="H721" s="110"/>
      <c r="I721" s="116"/>
    </row>
    <row r="722" s="98" customFormat="1" ht="15.6" spans="1:9">
      <c r="A722" s="116">
        <v>62</v>
      </c>
      <c r="B722" s="140" t="s">
        <v>253</v>
      </c>
      <c r="C722" s="141"/>
      <c r="D722" s="141" t="s">
        <v>682</v>
      </c>
      <c r="E722" s="141"/>
      <c r="F722" s="116"/>
      <c r="G722" s="116"/>
      <c r="H722" s="110"/>
      <c r="I722" s="116"/>
    </row>
    <row r="723" s="98" customFormat="1" ht="31.2" spans="1:9">
      <c r="A723" s="116" t="s">
        <v>1981</v>
      </c>
      <c r="B723" s="116"/>
      <c r="C723" s="116"/>
      <c r="D723" s="116"/>
      <c r="E723" s="116"/>
      <c r="F723" s="116"/>
      <c r="G723" s="116"/>
      <c r="H723" s="111" t="s">
        <v>1982</v>
      </c>
      <c r="I723" s="112" t="s">
        <v>4</v>
      </c>
    </row>
    <row r="724" s="98" customFormat="1" ht="31.2" spans="1:9">
      <c r="A724" s="129" t="s">
        <v>5</v>
      </c>
      <c r="B724" s="139" t="s">
        <v>6</v>
      </c>
      <c r="C724" s="122" t="s">
        <v>24</v>
      </c>
      <c r="D724" s="122"/>
      <c r="E724" s="122"/>
      <c r="F724" s="122"/>
      <c r="G724" s="122"/>
      <c r="H724" s="110"/>
      <c r="I724" s="116"/>
    </row>
    <row r="725" s="98" customFormat="1" ht="15.6" spans="1:9">
      <c r="A725" s="116"/>
      <c r="B725" s="136" t="s">
        <v>16</v>
      </c>
      <c r="C725" s="122" t="s">
        <v>17</v>
      </c>
      <c r="D725" s="122" t="s">
        <v>18</v>
      </c>
      <c r="E725" s="122" t="s">
        <v>19</v>
      </c>
      <c r="F725" s="122" t="s">
        <v>20</v>
      </c>
      <c r="G725" s="122" t="s">
        <v>21</v>
      </c>
      <c r="H725" s="110"/>
      <c r="I725" s="116"/>
    </row>
    <row r="726" s="98" customFormat="1" ht="15.6" spans="1:9">
      <c r="A726" s="116">
        <v>1</v>
      </c>
      <c r="B726" s="140" t="s">
        <v>90</v>
      </c>
      <c r="C726" s="141" t="s">
        <v>684</v>
      </c>
      <c r="D726" s="141" t="s">
        <v>787</v>
      </c>
      <c r="E726" s="141" t="s">
        <v>787</v>
      </c>
      <c r="F726" s="141" t="s">
        <v>787</v>
      </c>
      <c r="G726" s="141" t="s">
        <v>787</v>
      </c>
      <c r="H726" s="110"/>
      <c r="I726" s="116"/>
    </row>
    <row r="727" s="98" customFormat="1" ht="15.6" spans="1:9">
      <c r="A727" s="116"/>
      <c r="B727" s="139" t="s">
        <v>6</v>
      </c>
      <c r="C727" s="122" t="s">
        <v>30</v>
      </c>
      <c r="D727" s="122"/>
      <c r="E727" s="122"/>
      <c r="F727" s="122"/>
      <c r="G727" s="116"/>
      <c r="H727" s="110"/>
      <c r="I727" s="116"/>
    </row>
    <row r="728" s="98" customFormat="1" ht="15.6" spans="1:9">
      <c r="A728" s="116"/>
      <c r="B728" s="136" t="s">
        <v>8</v>
      </c>
      <c r="C728" s="122">
        <v>100</v>
      </c>
      <c r="D728" s="122">
        <v>200</v>
      </c>
      <c r="E728" s="122">
        <v>300</v>
      </c>
      <c r="F728" s="122" t="s">
        <v>31</v>
      </c>
      <c r="G728" s="116"/>
      <c r="H728" s="110"/>
      <c r="I728" s="116"/>
    </row>
    <row r="729" s="98" customFormat="1" ht="15.6" spans="1:9">
      <c r="A729" s="116">
        <v>2</v>
      </c>
      <c r="B729" s="140" t="s">
        <v>32</v>
      </c>
      <c r="C729" s="141" t="s">
        <v>787</v>
      </c>
      <c r="D729" s="141" t="s">
        <v>680</v>
      </c>
      <c r="E729" s="141" t="s">
        <v>787</v>
      </c>
      <c r="F729" s="141" t="s">
        <v>764</v>
      </c>
      <c r="G729" s="116"/>
      <c r="H729" s="110"/>
      <c r="I729" s="116"/>
    </row>
    <row r="730" s="98" customFormat="1" ht="15.6" spans="1:9">
      <c r="A730" s="116">
        <v>3</v>
      </c>
      <c r="B730" s="140" t="s">
        <v>177</v>
      </c>
      <c r="C730" s="141" t="s">
        <v>682</v>
      </c>
      <c r="D730" s="141" t="s">
        <v>787</v>
      </c>
      <c r="E730" s="141" t="s">
        <v>787</v>
      </c>
      <c r="F730" s="141" t="s">
        <v>787</v>
      </c>
      <c r="G730" s="116"/>
      <c r="H730" s="110"/>
      <c r="I730" s="116"/>
    </row>
    <row r="731" s="98" customFormat="1" ht="15.6" spans="1:9">
      <c r="A731" s="116"/>
      <c r="B731" s="139" t="s">
        <v>6</v>
      </c>
      <c r="C731" s="122" t="s">
        <v>35</v>
      </c>
      <c r="D731" s="122"/>
      <c r="E731" s="122"/>
      <c r="F731" s="122"/>
      <c r="G731" s="116"/>
      <c r="H731" s="110"/>
      <c r="I731" s="116"/>
    </row>
    <row r="732" s="98" customFormat="1" ht="15.6" spans="1:9">
      <c r="A732" s="116"/>
      <c r="B732" s="136" t="s">
        <v>8</v>
      </c>
      <c r="C732" s="122">
        <v>100</v>
      </c>
      <c r="D732" s="122">
        <v>200</v>
      </c>
      <c r="E732" s="122">
        <v>300</v>
      </c>
      <c r="F732" s="122" t="s">
        <v>31</v>
      </c>
      <c r="G732" s="116"/>
      <c r="H732" s="110"/>
      <c r="I732" s="116"/>
    </row>
    <row r="733" s="98" customFormat="1" ht="15.6" spans="1:9">
      <c r="A733" s="116">
        <v>4</v>
      </c>
      <c r="B733" s="140" t="s">
        <v>68</v>
      </c>
      <c r="C733" s="141" t="s">
        <v>787</v>
      </c>
      <c r="D733" s="141" t="s">
        <v>787</v>
      </c>
      <c r="E733" s="141" t="s">
        <v>787</v>
      </c>
      <c r="F733" s="141" t="s">
        <v>774</v>
      </c>
      <c r="G733" s="116"/>
      <c r="H733" s="110"/>
      <c r="I733" s="116"/>
    </row>
    <row r="734" s="98" customFormat="1" ht="15.6" spans="1:9">
      <c r="A734" s="116"/>
      <c r="B734" s="134" t="s">
        <v>40</v>
      </c>
      <c r="C734" s="135" t="s">
        <v>41</v>
      </c>
      <c r="D734" s="135"/>
      <c r="E734" s="135"/>
      <c r="F734" s="116"/>
      <c r="G734" s="116"/>
      <c r="H734" s="110"/>
      <c r="I734" s="116"/>
    </row>
    <row r="735" s="98" customFormat="1" ht="15.6" spans="1:9">
      <c r="A735" s="116"/>
      <c r="B735" s="134"/>
      <c r="C735" s="122" t="s">
        <v>42</v>
      </c>
      <c r="D735" s="122" t="s">
        <v>43</v>
      </c>
      <c r="E735" s="122" t="s">
        <v>44</v>
      </c>
      <c r="F735" s="116"/>
      <c r="G735" s="116"/>
      <c r="H735" s="110"/>
      <c r="I735" s="116"/>
    </row>
    <row r="736" s="98" customFormat="1" ht="15.6" spans="1:9">
      <c r="A736" s="116">
        <v>5</v>
      </c>
      <c r="B736" s="136" t="s">
        <v>191</v>
      </c>
      <c r="C736" s="137" t="s">
        <v>787</v>
      </c>
      <c r="D736" s="137" t="s">
        <v>787</v>
      </c>
      <c r="E736" s="137" t="s">
        <v>1016</v>
      </c>
      <c r="F736" s="116"/>
      <c r="G736" s="116"/>
      <c r="H736" s="110"/>
      <c r="I736" s="116"/>
    </row>
    <row r="737" s="98" customFormat="1" ht="15.6" spans="1:9">
      <c r="A737" s="116"/>
      <c r="B737" s="134" t="s">
        <v>40</v>
      </c>
      <c r="C737" s="135" t="s">
        <v>46</v>
      </c>
      <c r="D737" s="116"/>
      <c r="E737" s="116"/>
      <c r="F737" s="116"/>
      <c r="G737" s="116"/>
      <c r="H737" s="110"/>
      <c r="I737" s="116"/>
    </row>
    <row r="738" s="98" customFormat="1" ht="15.6" spans="1:9">
      <c r="A738" s="116"/>
      <c r="B738" s="134"/>
      <c r="C738" s="135" t="s">
        <v>47</v>
      </c>
      <c r="D738" s="116"/>
      <c r="E738" s="116"/>
      <c r="F738" s="116"/>
      <c r="G738" s="116"/>
      <c r="H738" s="110"/>
      <c r="I738" s="116"/>
    </row>
    <row r="739" s="98" customFormat="1" ht="15.6" spans="1:9">
      <c r="A739" s="116">
        <v>6</v>
      </c>
      <c r="B739" s="138" t="s">
        <v>112</v>
      </c>
      <c r="C739" s="137" t="s">
        <v>1983</v>
      </c>
      <c r="D739" s="116"/>
      <c r="E739" s="116"/>
      <c r="F739" s="116"/>
      <c r="G739" s="116"/>
      <c r="H739" s="110"/>
      <c r="I739" s="116"/>
    </row>
    <row r="740" s="98" customFormat="1" ht="15.6" spans="1:9">
      <c r="A740" s="116">
        <v>7</v>
      </c>
      <c r="B740" s="138" t="s">
        <v>73</v>
      </c>
      <c r="C740" s="137" t="s">
        <v>1984</v>
      </c>
      <c r="D740" s="116"/>
      <c r="E740" s="116"/>
      <c r="F740" s="116"/>
      <c r="G740" s="116"/>
      <c r="H740" s="110"/>
      <c r="I740" s="116"/>
    </row>
    <row r="741" s="98" customFormat="1" ht="15.6" spans="1:9">
      <c r="A741" s="116"/>
      <c r="B741" s="134" t="s">
        <v>40</v>
      </c>
      <c r="C741" s="135" t="s">
        <v>287</v>
      </c>
      <c r="D741" s="135"/>
      <c r="E741" s="135"/>
      <c r="F741" s="116"/>
      <c r="G741" s="116"/>
      <c r="H741" s="110"/>
      <c r="I741" s="116"/>
    </row>
    <row r="742" s="98" customFormat="1" ht="15.6" spans="1:9">
      <c r="A742" s="116"/>
      <c r="B742" s="134"/>
      <c r="C742" s="122" t="s">
        <v>288</v>
      </c>
      <c r="D742" s="122" t="s">
        <v>268</v>
      </c>
      <c r="E742" s="122" t="s">
        <v>289</v>
      </c>
      <c r="F742" s="116"/>
      <c r="G742" s="116"/>
      <c r="H742" s="110"/>
      <c r="I742" s="116"/>
    </row>
    <row r="743" s="98" customFormat="1" ht="15.6" spans="1:9">
      <c r="A743" s="116">
        <v>8</v>
      </c>
      <c r="B743" s="138" t="s">
        <v>268</v>
      </c>
      <c r="C743" s="137">
        <v>70</v>
      </c>
      <c r="D743" s="137"/>
      <c r="E743" s="137"/>
      <c r="F743" s="116"/>
      <c r="G743" s="116"/>
      <c r="H743" s="110"/>
      <c r="I743" s="116"/>
    </row>
    <row r="744" s="98" customFormat="1" ht="15.6" spans="1:9">
      <c r="A744" s="116"/>
      <c r="B744" s="139" t="s">
        <v>6</v>
      </c>
      <c r="C744" s="152" t="s">
        <v>49</v>
      </c>
      <c r="D744" s="153"/>
      <c r="E744" s="154"/>
      <c r="F744" s="116"/>
      <c r="G744" s="116"/>
      <c r="H744" s="110"/>
      <c r="I744" s="116"/>
    </row>
    <row r="745" s="98" customFormat="1" ht="15.6" spans="1:9">
      <c r="A745" s="116"/>
      <c r="B745" s="136" t="s">
        <v>50</v>
      </c>
      <c r="C745" s="135">
        <v>100</v>
      </c>
      <c r="D745" s="135">
        <v>200</v>
      </c>
      <c r="E745" s="135" t="s">
        <v>51</v>
      </c>
      <c r="F745" s="116"/>
      <c r="G745" s="116"/>
      <c r="H745" s="110"/>
      <c r="I745" s="116"/>
    </row>
    <row r="746" s="98" customFormat="1" ht="15.6" spans="1:9">
      <c r="A746" s="116">
        <v>9</v>
      </c>
      <c r="B746" s="140" t="s">
        <v>52</v>
      </c>
      <c r="C746" s="141" t="s">
        <v>787</v>
      </c>
      <c r="D746" s="141" t="s">
        <v>708</v>
      </c>
      <c r="E746" s="141" t="s">
        <v>787</v>
      </c>
      <c r="F746" s="116"/>
      <c r="G746" s="116"/>
      <c r="H746" s="110"/>
      <c r="I746" s="116"/>
    </row>
    <row r="747" s="98" customFormat="1" ht="15.6" spans="1:9">
      <c r="A747" s="116">
        <v>10</v>
      </c>
      <c r="B747" s="140" t="s">
        <v>53</v>
      </c>
      <c r="C747" s="141" t="s">
        <v>787</v>
      </c>
      <c r="D747" s="141" t="s">
        <v>684</v>
      </c>
      <c r="E747" s="141" t="s">
        <v>680</v>
      </c>
      <c r="F747" s="116"/>
      <c r="G747" s="116"/>
      <c r="H747" s="110"/>
      <c r="I747" s="116"/>
    </row>
    <row r="748" s="98" customFormat="1" ht="31.2" spans="1:9">
      <c r="A748" s="116" t="s">
        <v>1985</v>
      </c>
      <c r="B748" s="116"/>
      <c r="C748" s="116"/>
      <c r="D748" s="116"/>
      <c r="E748" s="116"/>
      <c r="F748" s="116"/>
      <c r="G748" s="116"/>
      <c r="H748" s="111" t="s">
        <v>1986</v>
      </c>
      <c r="I748" s="112" t="s">
        <v>615</v>
      </c>
    </row>
    <row r="749" s="98" customFormat="1" ht="31.2" spans="1:9">
      <c r="A749" s="129" t="s">
        <v>5</v>
      </c>
      <c r="B749" s="139" t="s">
        <v>6</v>
      </c>
      <c r="C749" s="122" t="s">
        <v>15</v>
      </c>
      <c r="D749" s="122"/>
      <c r="E749" s="122"/>
      <c r="F749" s="122"/>
      <c r="G749" s="122"/>
      <c r="H749" s="110"/>
      <c r="I749" s="116"/>
    </row>
    <row r="750" s="98" customFormat="1" ht="15.6" spans="1:9">
      <c r="A750" s="116"/>
      <c r="B750" s="136" t="s">
        <v>16</v>
      </c>
      <c r="C750" s="122" t="s">
        <v>17</v>
      </c>
      <c r="D750" s="122" t="s">
        <v>18</v>
      </c>
      <c r="E750" s="122" t="s">
        <v>19</v>
      </c>
      <c r="F750" s="122" t="s">
        <v>20</v>
      </c>
      <c r="G750" s="122" t="s">
        <v>21</v>
      </c>
      <c r="H750" s="110"/>
      <c r="I750" s="116"/>
    </row>
    <row r="751" s="98" customFormat="1" ht="15.6" spans="1:9">
      <c r="A751" s="116">
        <v>1</v>
      </c>
      <c r="B751" s="136" t="s">
        <v>115</v>
      </c>
      <c r="C751" s="141"/>
      <c r="D751" s="141" t="s">
        <v>758</v>
      </c>
      <c r="E751" s="141" t="s">
        <v>884</v>
      </c>
      <c r="F751" s="141"/>
      <c r="G751" s="141"/>
      <c r="H751" s="110"/>
      <c r="I751" s="116"/>
    </row>
    <row r="752" s="98" customFormat="1" ht="15.6" spans="1:9">
      <c r="A752" s="116">
        <v>2</v>
      </c>
      <c r="B752" s="136" t="s">
        <v>23</v>
      </c>
      <c r="C752" s="141"/>
      <c r="D752" s="141"/>
      <c r="E752" s="141"/>
      <c r="F752" s="141" t="s">
        <v>678</v>
      </c>
      <c r="G752" s="141"/>
      <c r="H752" s="110"/>
      <c r="I752" s="116"/>
    </row>
    <row r="753" s="98" customFormat="1" ht="15.6" spans="1:9">
      <c r="A753" s="116">
        <v>3</v>
      </c>
      <c r="B753" s="136" t="s">
        <v>89</v>
      </c>
      <c r="C753" s="141"/>
      <c r="D753" s="141" t="s">
        <v>680</v>
      </c>
      <c r="E753" s="141" t="s">
        <v>884</v>
      </c>
      <c r="F753" s="141" t="s">
        <v>680</v>
      </c>
      <c r="G753" s="141"/>
      <c r="H753" s="110"/>
      <c r="I753" s="116"/>
    </row>
    <row r="754" s="98" customFormat="1" ht="15.6" spans="1:9">
      <c r="A754" s="116">
        <v>4</v>
      </c>
      <c r="B754" s="136" t="s">
        <v>76</v>
      </c>
      <c r="C754" s="141"/>
      <c r="D754" s="141"/>
      <c r="E754" s="141" t="s">
        <v>680</v>
      </c>
      <c r="F754" s="141" t="s">
        <v>679</v>
      </c>
      <c r="G754" s="141"/>
      <c r="H754" s="110"/>
      <c r="I754" s="116"/>
    </row>
    <row r="755" s="98" customFormat="1" ht="15.6" spans="1:9">
      <c r="A755" s="116">
        <v>5</v>
      </c>
      <c r="B755" s="136" t="s">
        <v>1987</v>
      </c>
      <c r="C755" s="141" t="s">
        <v>684</v>
      </c>
      <c r="D755" s="141" t="s">
        <v>1069</v>
      </c>
      <c r="E755" s="141"/>
      <c r="F755" s="141"/>
      <c r="G755" s="141"/>
      <c r="H755" s="110"/>
      <c r="I755" s="116"/>
    </row>
    <row r="756" s="98" customFormat="1" ht="15.6" spans="1:9">
      <c r="A756" s="116">
        <v>6</v>
      </c>
      <c r="B756" s="136" t="s">
        <v>60</v>
      </c>
      <c r="C756" s="141"/>
      <c r="D756" s="141" t="s">
        <v>680</v>
      </c>
      <c r="E756" s="141"/>
      <c r="F756" s="141"/>
      <c r="G756" s="141"/>
      <c r="H756" s="110"/>
      <c r="I756" s="116"/>
    </row>
    <row r="757" s="98" customFormat="1" ht="15.6" spans="1:9">
      <c r="A757" s="116"/>
      <c r="B757" s="139" t="s">
        <v>6</v>
      </c>
      <c r="C757" s="122" t="s">
        <v>24</v>
      </c>
      <c r="D757" s="122"/>
      <c r="E757" s="122"/>
      <c r="F757" s="122"/>
      <c r="G757" s="122"/>
      <c r="H757" s="110"/>
      <c r="I757" s="116"/>
    </row>
    <row r="758" s="98" customFormat="1" ht="15.6" spans="1:9">
      <c r="A758" s="116"/>
      <c r="B758" s="136" t="s">
        <v>16</v>
      </c>
      <c r="C758" s="122" t="s">
        <v>17</v>
      </c>
      <c r="D758" s="122" t="s">
        <v>18</v>
      </c>
      <c r="E758" s="122" t="s">
        <v>19</v>
      </c>
      <c r="F758" s="122" t="s">
        <v>20</v>
      </c>
      <c r="G758" s="122" t="s">
        <v>21</v>
      </c>
      <c r="H758" s="110"/>
      <c r="I758" s="116"/>
    </row>
    <row r="759" s="98" customFormat="1" ht="15.6" spans="1:9">
      <c r="A759" s="116">
        <v>7</v>
      </c>
      <c r="B759" s="140" t="s">
        <v>61</v>
      </c>
      <c r="C759" s="141" t="s">
        <v>764</v>
      </c>
      <c r="D759" s="141" t="s">
        <v>763</v>
      </c>
      <c r="E759" s="141"/>
      <c r="F759" s="141"/>
      <c r="G759" s="122"/>
      <c r="H759" s="110"/>
      <c r="I759" s="116"/>
    </row>
    <row r="760" s="98" customFormat="1" ht="15.6" spans="1:9">
      <c r="A760" s="116">
        <v>8</v>
      </c>
      <c r="B760" s="140" t="s">
        <v>1201</v>
      </c>
      <c r="C760" s="141"/>
      <c r="D760" s="141"/>
      <c r="E760" s="141"/>
      <c r="F760" s="141" t="s">
        <v>680</v>
      </c>
      <c r="G760" s="122"/>
      <c r="H760" s="110"/>
      <c r="I760" s="116"/>
    </row>
    <row r="761" s="98" customFormat="1" ht="15.6" spans="1:9">
      <c r="A761" s="116">
        <v>9</v>
      </c>
      <c r="B761" s="140" t="s">
        <v>25</v>
      </c>
      <c r="C761" s="141"/>
      <c r="D761" s="141" t="s">
        <v>680</v>
      </c>
      <c r="E761" s="141" t="s">
        <v>680</v>
      </c>
      <c r="F761" s="141"/>
      <c r="G761" s="122"/>
      <c r="H761" s="110"/>
      <c r="I761" s="116"/>
    </row>
    <row r="762" s="98" customFormat="1" ht="15.6" spans="1:9">
      <c r="A762" s="116">
        <v>10</v>
      </c>
      <c r="B762" s="140" t="s">
        <v>186</v>
      </c>
      <c r="C762" s="141" t="s">
        <v>678</v>
      </c>
      <c r="D762" s="141" t="s">
        <v>683</v>
      </c>
      <c r="E762" s="141" t="s">
        <v>740</v>
      </c>
      <c r="F762" s="141"/>
      <c r="G762" s="122"/>
      <c r="H762" s="110"/>
      <c r="I762" s="116"/>
    </row>
    <row r="763" s="98" customFormat="1" ht="15.6" spans="1:9">
      <c r="A763" s="116">
        <v>11</v>
      </c>
      <c r="B763" s="140" t="s">
        <v>107</v>
      </c>
      <c r="C763" s="141" t="s">
        <v>684</v>
      </c>
      <c r="D763" s="141"/>
      <c r="E763" s="141"/>
      <c r="F763" s="141"/>
      <c r="G763" s="122"/>
      <c r="H763" s="110"/>
      <c r="I763" s="116"/>
    </row>
    <row r="764" s="98" customFormat="1" ht="15.6" spans="1:9">
      <c r="A764" s="116">
        <v>12</v>
      </c>
      <c r="B764" s="140" t="s">
        <v>147</v>
      </c>
      <c r="C764" s="141"/>
      <c r="D764" s="141" t="s">
        <v>680</v>
      </c>
      <c r="E764" s="141"/>
      <c r="F764" s="141"/>
      <c r="G764" s="122"/>
      <c r="H764" s="110"/>
      <c r="I764" s="116"/>
    </row>
    <row r="765" s="98" customFormat="1" ht="15.6" spans="1:9">
      <c r="A765" s="116">
        <v>13</v>
      </c>
      <c r="B765" s="140" t="s">
        <v>203</v>
      </c>
      <c r="C765" s="141" t="s">
        <v>680</v>
      </c>
      <c r="D765" s="141" t="s">
        <v>678</v>
      </c>
      <c r="E765" s="141"/>
      <c r="F765" s="141"/>
      <c r="G765" s="122"/>
      <c r="H765" s="110"/>
      <c r="I765" s="116"/>
    </row>
    <row r="766" s="98" customFormat="1" ht="15.6" spans="1:9">
      <c r="A766" s="116">
        <v>14</v>
      </c>
      <c r="B766" s="140" t="s">
        <v>26</v>
      </c>
      <c r="C766" s="141"/>
      <c r="D766" s="141" t="s">
        <v>1988</v>
      </c>
      <c r="E766" s="141" t="s">
        <v>862</v>
      </c>
      <c r="F766" s="141"/>
      <c r="G766" s="122"/>
      <c r="H766" s="110"/>
      <c r="I766" s="116"/>
    </row>
    <row r="767" s="98" customFormat="1" ht="15.6" spans="1:9">
      <c r="A767" s="116">
        <v>15</v>
      </c>
      <c r="B767" s="140" t="s">
        <v>124</v>
      </c>
      <c r="C767" s="141" t="s">
        <v>680</v>
      </c>
      <c r="D767" s="141"/>
      <c r="E767" s="141" t="s">
        <v>680</v>
      </c>
      <c r="F767" s="141"/>
      <c r="G767" s="141"/>
      <c r="H767" s="110"/>
      <c r="I767" s="116"/>
    </row>
    <row r="768" s="98" customFormat="1" ht="15.6" spans="1:9">
      <c r="A768" s="116"/>
      <c r="B768" s="139" t="s">
        <v>6</v>
      </c>
      <c r="C768" s="122" t="s">
        <v>30</v>
      </c>
      <c r="D768" s="122"/>
      <c r="E768" s="122"/>
      <c r="F768" s="122"/>
      <c r="G768" s="116"/>
      <c r="H768" s="110"/>
      <c r="I768" s="116"/>
    </row>
    <row r="769" s="98" customFormat="1" ht="15.6" spans="1:9">
      <c r="A769" s="116"/>
      <c r="B769" s="136" t="s">
        <v>8</v>
      </c>
      <c r="C769" s="122">
        <v>100</v>
      </c>
      <c r="D769" s="122">
        <v>200</v>
      </c>
      <c r="E769" s="122">
        <v>300</v>
      </c>
      <c r="F769" s="122" t="s">
        <v>31</v>
      </c>
      <c r="G769" s="116"/>
      <c r="H769" s="110"/>
      <c r="I769" s="116"/>
    </row>
    <row r="770" s="98" customFormat="1" ht="15.6" spans="1:9">
      <c r="A770" s="116">
        <v>16</v>
      </c>
      <c r="B770" s="140" t="s">
        <v>63</v>
      </c>
      <c r="C770" s="141" t="s">
        <v>682</v>
      </c>
      <c r="D770" s="141" t="s">
        <v>680</v>
      </c>
      <c r="E770" s="141"/>
      <c r="F770" s="141" t="s">
        <v>680</v>
      </c>
      <c r="G770" s="116"/>
      <c r="H770" s="110"/>
      <c r="I770" s="116"/>
    </row>
    <row r="771" s="98" customFormat="1" ht="15.6" spans="1:9">
      <c r="A771" s="116">
        <v>17</v>
      </c>
      <c r="B771" s="140" t="s">
        <v>436</v>
      </c>
      <c r="C771" s="141" t="s">
        <v>680</v>
      </c>
      <c r="D771" s="141"/>
      <c r="E771" s="141"/>
      <c r="F771" s="141"/>
      <c r="G771" s="116"/>
      <c r="H771" s="110"/>
      <c r="I771" s="116"/>
    </row>
    <row r="772" s="98" customFormat="1" ht="15.6" spans="1:9">
      <c r="A772" s="116">
        <v>18</v>
      </c>
      <c r="B772" s="140" t="s">
        <v>32</v>
      </c>
      <c r="C772" s="141"/>
      <c r="D772" s="141" t="s">
        <v>678</v>
      </c>
      <c r="E772" s="141" t="s">
        <v>764</v>
      </c>
      <c r="F772" s="141" t="s">
        <v>1633</v>
      </c>
      <c r="G772" s="116"/>
      <c r="H772" s="110"/>
      <c r="I772" s="116"/>
    </row>
    <row r="773" s="98" customFormat="1" ht="15.6" spans="1:9">
      <c r="A773" s="116">
        <v>19</v>
      </c>
      <c r="B773" s="140" t="s">
        <v>1989</v>
      </c>
      <c r="C773" s="141" t="s">
        <v>678</v>
      </c>
      <c r="D773" s="141"/>
      <c r="E773" s="141"/>
      <c r="F773" s="141"/>
      <c r="G773" s="116"/>
      <c r="H773" s="110"/>
      <c r="I773" s="116"/>
    </row>
    <row r="774" s="98" customFormat="1" ht="15.6" spans="1:9">
      <c r="A774" s="116">
        <v>20</v>
      </c>
      <c r="B774" s="140" t="s">
        <v>177</v>
      </c>
      <c r="C774" s="141"/>
      <c r="D774" s="141" t="s">
        <v>680</v>
      </c>
      <c r="E774" s="141" t="s">
        <v>682</v>
      </c>
      <c r="F774" s="141"/>
      <c r="G774" s="116"/>
      <c r="H774" s="110"/>
      <c r="I774" s="116"/>
    </row>
    <row r="775" s="98" customFormat="1" ht="15.6" spans="1:9">
      <c r="A775" s="116">
        <v>21</v>
      </c>
      <c r="B775" s="140" t="s">
        <v>65</v>
      </c>
      <c r="C775" s="141"/>
      <c r="D775" s="141" t="s">
        <v>683</v>
      </c>
      <c r="E775" s="141" t="s">
        <v>682</v>
      </c>
      <c r="F775" s="141"/>
      <c r="G775" s="116"/>
      <c r="H775" s="110"/>
      <c r="I775" s="116"/>
    </row>
    <row r="776" s="98" customFormat="1" ht="15.6" spans="1:9">
      <c r="A776" s="116">
        <v>22</v>
      </c>
      <c r="B776" s="140" t="s">
        <v>12</v>
      </c>
      <c r="C776" s="141"/>
      <c r="D776" s="141" t="s">
        <v>678</v>
      </c>
      <c r="E776" s="141"/>
      <c r="F776" s="141"/>
      <c r="G776" s="116"/>
      <c r="H776" s="110"/>
      <c r="I776" s="116"/>
    </row>
    <row r="777" s="98" customFormat="1" ht="15.6" spans="1:9">
      <c r="A777" s="116"/>
      <c r="B777" s="139" t="s">
        <v>6</v>
      </c>
      <c r="C777" s="122" t="s">
        <v>35</v>
      </c>
      <c r="D777" s="122"/>
      <c r="E777" s="122"/>
      <c r="F777" s="122"/>
      <c r="G777" s="116"/>
      <c r="H777" s="110"/>
      <c r="I777" s="116"/>
    </row>
    <row r="778" s="98" customFormat="1" ht="15.6" spans="1:9">
      <c r="A778" s="116"/>
      <c r="B778" s="136" t="s">
        <v>8</v>
      </c>
      <c r="C778" s="122">
        <v>100</v>
      </c>
      <c r="D778" s="122">
        <v>200</v>
      </c>
      <c r="E778" s="122">
        <v>300</v>
      </c>
      <c r="F778" s="122" t="s">
        <v>31</v>
      </c>
      <c r="G778" s="116"/>
      <c r="H778" s="110"/>
      <c r="I778" s="116"/>
    </row>
    <row r="779" s="98" customFormat="1" ht="15.6" spans="1:9">
      <c r="A779" s="116">
        <v>23</v>
      </c>
      <c r="B779" s="140" t="s">
        <v>68</v>
      </c>
      <c r="C779" s="141"/>
      <c r="D779" s="141"/>
      <c r="E779" s="141"/>
      <c r="F779" s="141" t="s">
        <v>983</v>
      </c>
      <c r="G779" s="116"/>
      <c r="H779" s="110"/>
      <c r="I779" s="116"/>
    </row>
    <row r="780" s="98" customFormat="1" ht="15.6" spans="1:9">
      <c r="A780" s="116">
        <v>24</v>
      </c>
      <c r="B780" s="140" t="s">
        <v>141</v>
      </c>
      <c r="C780" s="141"/>
      <c r="D780" s="141"/>
      <c r="E780" s="141" t="s">
        <v>680</v>
      </c>
      <c r="F780" s="141"/>
      <c r="G780" s="116"/>
      <c r="H780" s="110"/>
      <c r="I780" s="116"/>
    </row>
    <row r="781" s="98" customFormat="1" ht="15.6" spans="1:9">
      <c r="A781" s="116">
        <v>25</v>
      </c>
      <c r="B781" s="140" t="s">
        <v>134</v>
      </c>
      <c r="C781" s="141"/>
      <c r="D781" s="141"/>
      <c r="E781" s="141" t="s">
        <v>679</v>
      </c>
      <c r="F781" s="141"/>
      <c r="G781" s="116"/>
      <c r="H781" s="110"/>
      <c r="I781" s="116"/>
    </row>
    <row r="782" s="98" customFormat="1" ht="15.6" spans="1:9">
      <c r="A782" s="116"/>
      <c r="B782" s="132" t="s">
        <v>6</v>
      </c>
      <c r="C782" s="115" t="s">
        <v>7</v>
      </c>
      <c r="D782" s="115"/>
      <c r="E782" s="115"/>
      <c r="F782" s="116"/>
      <c r="G782" s="116"/>
      <c r="H782" s="110"/>
      <c r="I782" s="116"/>
    </row>
    <row r="783" s="98" customFormat="1" ht="15.6" spans="1:9">
      <c r="A783" s="116"/>
      <c r="B783" s="132"/>
      <c r="C783" s="115"/>
      <c r="D783" s="115"/>
      <c r="E783" s="115"/>
      <c r="F783" s="116"/>
      <c r="G783" s="116"/>
      <c r="H783" s="110"/>
      <c r="I783" s="116"/>
    </row>
    <row r="784" s="98" customFormat="1" ht="15.6" spans="1:9">
      <c r="A784" s="116"/>
      <c r="B784" s="130" t="s">
        <v>8</v>
      </c>
      <c r="C784" s="133" t="s">
        <v>9</v>
      </c>
      <c r="D784" s="133" t="s">
        <v>10</v>
      </c>
      <c r="E784" s="133" t="s">
        <v>11</v>
      </c>
      <c r="F784" s="116"/>
      <c r="G784" s="116"/>
      <c r="H784" s="110"/>
      <c r="I784" s="116"/>
    </row>
    <row r="785" s="98" customFormat="1" ht="15.6" spans="1:9">
      <c r="A785" s="116">
        <v>26</v>
      </c>
      <c r="B785" s="130" t="s">
        <v>63</v>
      </c>
      <c r="C785" s="131" t="s">
        <v>1990</v>
      </c>
      <c r="D785" s="131" t="s">
        <v>1991</v>
      </c>
      <c r="E785" s="131"/>
      <c r="F785" s="116"/>
      <c r="G785" s="116"/>
      <c r="H785" s="110"/>
      <c r="I785" s="116"/>
    </row>
    <row r="786" s="98" customFormat="1" ht="15.6" spans="1:9">
      <c r="A786" s="116">
        <v>27</v>
      </c>
      <c r="B786" s="130" t="s">
        <v>111</v>
      </c>
      <c r="C786" s="131" t="s">
        <v>1640</v>
      </c>
      <c r="D786" s="131"/>
      <c r="E786" s="131"/>
      <c r="F786" s="116"/>
      <c r="G786" s="116"/>
      <c r="H786" s="110"/>
      <c r="I786" s="116"/>
    </row>
    <row r="787" s="98" customFormat="1" ht="15.6" spans="1:9">
      <c r="A787" s="116">
        <v>28</v>
      </c>
      <c r="B787" s="130" t="s">
        <v>96</v>
      </c>
      <c r="C787" s="131" t="s">
        <v>1992</v>
      </c>
      <c r="D787" s="131"/>
      <c r="E787" s="131"/>
      <c r="F787" s="116"/>
      <c r="G787" s="116"/>
      <c r="H787" s="110"/>
      <c r="I787" s="116"/>
    </row>
    <row r="788" s="98" customFormat="1" ht="15.6" spans="1:9">
      <c r="A788" s="116">
        <v>29</v>
      </c>
      <c r="B788" s="130" t="s">
        <v>70</v>
      </c>
      <c r="C788" s="131" t="s">
        <v>800</v>
      </c>
      <c r="D788" s="131"/>
      <c r="E788" s="131"/>
      <c r="F788" s="116"/>
      <c r="G788" s="116"/>
      <c r="H788" s="110"/>
      <c r="I788" s="116"/>
    </row>
    <row r="789" s="98" customFormat="1" ht="15.6" spans="1:9">
      <c r="A789" s="116">
        <v>30</v>
      </c>
      <c r="B789" s="130" t="s">
        <v>436</v>
      </c>
      <c r="C789" s="131" t="s">
        <v>1313</v>
      </c>
      <c r="D789" s="131"/>
      <c r="E789" s="131"/>
      <c r="F789" s="116"/>
      <c r="G789" s="116"/>
      <c r="H789" s="110"/>
      <c r="I789" s="116"/>
    </row>
    <row r="790" s="98" customFormat="1" ht="15.6" spans="1:9">
      <c r="A790" s="116">
        <v>31</v>
      </c>
      <c r="B790" s="130" t="s">
        <v>38</v>
      </c>
      <c r="C790" s="131" t="s">
        <v>1993</v>
      </c>
      <c r="D790" s="131"/>
      <c r="E790" s="131"/>
      <c r="F790" s="116"/>
      <c r="G790" s="116"/>
      <c r="H790" s="110"/>
      <c r="I790" s="116"/>
    </row>
    <row r="791" s="98" customFormat="1" ht="15.6" spans="1:9">
      <c r="A791" s="116">
        <v>32</v>
      </c>
      <c r="B791" s="130" t="s">
        <v>118</v>
      </c>
      <c r="C791" s="131" t="s">
        <v>1994</v>
      </c>
      <c r="D791" s="131"/>
      <c r="E791" s="131"/>
      <c r="F791" s="116"/>
      <c r="G791" s="116"/>
      <c r="H791" s="110"/>
      <c r="I791" s="116"/>
    </row>
    <row r="792" s="98" customFormat="1" ht="15.6" spans="1:9">
      <c r="A792" s="116">
        <v>33</v>
      </c>
      <c r="B792" s="130" t="s">
        <v>91</v>
      </c>
      <c r="C792" s="131" t="s">
        <v>1049</v>
      </c>
      <c r="D792" s="131"/>
      <c r="E792" s="131"/>
      <c r="F792" s="116"/>
      <c r="G792" s="116"/>
      <c r="H792" s="110"/>
      <c r="I792" s="116"/>
    </row>
    <row r="793" s="98" customFormat="1" ht="15.6" spans="1:9">
      <c r="A793" s="116">
        <v>34</v>
      </c>
      <c r="B793" s="130" t="s">
        <v>80</v>
      </c>
      <c r="C793" s="131" t="s">
        <v>1995</v>
      </c>
      <c r="D793" s="131"/>
      <c r="E793" s="131"/>
      <c r="F793" s="116"/>
      <c r="G793" s="116"/>
      <c r="H793" s="110"/>
      <c r="I793" s="116"/>
    </row>
    <row r="794" s="98" customFormat="1" ht="15.6" spans="1:9">
      <c r="A794" s="116">
        <v>35</v>
      </c>
      <c r="B794" s="130" t="s">
        <v>97</v>
      </c>
      <c r="C794" s="131" t="s">
        <v>1996</v>
      </c>
      <c r="D794" s="131"/>
      <c r="E794" s="131"/>
      <c r="F794" s="116"/>
      <c r="G794" s="116"/>
      <c r="H794" s="110"/>
      <c r="I794" s="116"/>
    </row>
    <row r="795" s="98" customFormat="1" ht="15.6" spans="1:9">
      <c r="A795" s="116">
        <v>36</v>
      </c>
      <c r="B795" s="130" t="s">
        <v>33</v>
      </c>
      <c r="C795" s="131"/>
      <c r="D795" s="131" t="s">
        <v>1997</v>
      </c>
      <c r="E795" s="131"/>
      <c r="F795" s="116"/>
      <c r="G795" s="116"/>
      <c r="H795" s="110"/>
      <c r="I795" s="116"/>
    </row>
    <row r="796" s="98" customFormat="1" ht="15.6" spans="1:9">
      <c r="A796" s="116">
        <v>37</v>
      </c>
      <c r="B796" s="130" t="s">
        <v>1998</v>
      </c>
      <c r="C796" s="131" t="s">
        <v>1852</v>
      </c>
      <c r="D796" s="131"/>
      <c r="E796" s="131"/>
      <c r="F796" s="116"/>
      <c r="G796" s="116"/>
      <c r="H796" s="110"/>
      <c r="I796" s="116"/>
    </row>
    <row r="797" s="98" customFormat="1" ht="15.6" spans="1:9">
      <c r="A797" s="116">
        <v>38</v>
      </c>
      <c r="B797" s="130" t="s">
        <v>92</v>
      </c>
      <c r="C797" s="131">
        <v>273.6</v>
      </c>
      <c r="D797" s="131" t="s">
        <v>1999</v>
      </c>
      <c r="E797" s="131"/>
      <c r="F797" s="116"/>
      <c r="G797" s="116"/>
      <c r="H797" s="110"/>
      <c r="I797" s="116"/>
    </row>
    <row r="798" s="98" customFormat="1" ht="15.6" spans="1:9">
      <c r="A798" s="116">
        <v>39</v>
      </c>
      <c r="B798" s="130" t="s">
        <v>12</v>
      </c>
      <c r="C798" s="131"/>
      <c r="D798" s="131" t="s">
        <v>2000</v>
      </c>
      <c r="E798" s="131" t="s">
        <v>1167</v>
      </c>
      <c r="F798" s="116"/>
      <c r="G798" s="116"/>
      <c r="H798" s="110"/>
      <c r="I798" s="116"/>
    </row>
    <row r="799" s="98" customFormat="1" ht="15.6" spans="1:9">
      <c r="A799" s="116">
        <v>40</v>
      </c>
      <c r="B799" s="130" t="s">
        <v>274</v>
      </c>
      <c r="C799" s="131"/>
      <c r="D799" s="131" t="s">
        <v>2001</v>
      </c>
      <c r="E799" s="131"/>
      <c r="F799" s="116"/>
      <c r="G799" s="116"/>
      <c r="H799" s="110"/>
      <c r="I799" s="116"/>
    </row>
    <row r="800" s="98" customFormat="1" ht="15.6" spans="1:9">
      <c r="A800" s="116">
        <v>41</v>
      </c>
      <c r="B800" s="130" t="s">
        <v>586</v>
      </c>
      <c r="C800" s="131"/>
      <c r="D800" s="131" t="s">
        <v>954</v>
      </c>
      <c r="E800" s="131"/>
      <c r="F800" s="116"/>
      <c r="G800" s="116"/>
      <c r="H800" s="110"/>
      <c r="I800" s="116"/>
    </row>
    <row r="801" s="98" customFormat="1" ht="15.6" spans="1:9">
      <c r="A801" s="116"/>
      <c r="B801" s="134" t="s">
        <v>40</v>
      </c>
      <c r="C801" s="135" t="s">
        <v>41</v>
      </c>
      <c r="D801" s="135"/>
      <c r="E801" s="135"/>
      <c r="F801" s="116"/>
      <c r="G801" s="116"/>
      <c r="H801" s="110"/>
      <c r="I801" s="116"/>
    </row>
    <row r="802" s="98" customFormat="1" ht="15.6" spans="1:9">
      <c r="A802" s="116"/>
      <c r="B802" s="134"/>
      <c r="C802" s="122" t="s">
        <v>42</v>
      </c>
      <c r="D802" s="122" t="s">
        <v>43</v>
      </c>
      <c r="E802" s="122" t="s">
        <v>44</v>
      </c>
      <c r="F802" s="116"/>
      <c r="G802" s="116"/>
      <c r="H802" s="110"/>
      <c r="I802" s="116"/>
    </row>
    <row r="803" s="98" customFormat="1" ht="15.6" spans="1:9">
      <c r="A803" s="116">
        <v>42</v>
      </c>
      <c r="B803" s="136" t="s">
        <v>888</v>
      </c>
      <c r="C803" s="137"/>
      <c r="D803" s="137"/>
      <c r="E803" s="137" t="s">
        <v>2002</v>
      </c>
      <c r="F803" s="116"/>
      <c r="G803" s="116"/>
      <c r="H803" s="110"/>
      <c r="I803" s="116"/>
    </row>
    <row r="804" s="98" customFormat="1" ht="15.6" spans="1:9">
      <c r="A804" s="116">
        <v>43</v>
      </c>
      <c r="B804" s="136" t="s">
        <v>191</v>
      </c>
      <c r="C804" s="137"/>
      <c r="D804" s="137"/>
      <c r="E804" s="137" t="s">
        <v>2003</v>
      </c>
      <c r="F804" s="116"/>
      <c r="G804" s="116"/>
      <c r="H804" s="110"/>
      <c r="I804" s="116"/>
    </row>
    <row r="805" s="98" customFormat="1" ht="15.6" spans="1:9">
      <c r="A805" s="116"/>
      <c r="B805" s="134" t="s">
        <v>40</v>
      </c>
      <c r="C805" s="135" t="s">
        <v>46</v>
      </c>
      <c r="D805" s="116"/>
      <c r="E805" s="116"/>
      <c r="F805" s="116"/>
      <c r="G805" s="116"/>
      <c r="H805" s="110"/>
      <c r="I805" s="116"/>
    </row>
    <row r="806" s="98" customFormat="1" ht="15.6" spans="1:9">
      <c r="A806" s="116"/>
      <c r="B806" s="134"/>
      <c r="C806" s="135" t="s">
        <v>47</v>
      </c>
      <c r="D806" s="116"/>
      <c r="E806" s="116"/>
      <c r="F806" s="116"/>
      <c r="G806" s="116"/>
      <c r="H806" s="110"/>
      <c r="I806" s="116"/>
    </row>
    <row r="807" s="98" customFormat="1" ht="15.6" spans="1:9">
      <c r="A807" s="116">
        <v>44</v>
      </c>
      <c r="B807" s="138" t="s">
        <v>488</v>
      </c>
      <c r="C807" s="137" t="s">
        <v>2004</v>
      </c>
      <c r="D807" s="116"/>
      <c r="E807" s="116"/>
      <c r="F807" s="116"/>
      <c r="G807" s="116"/>
      <c r="H807" s="110"/>
      <c r="I807" s="116"/>
    </row>
    <row r="808" s="98" customFormat="1" ht="15.6" spans="1:9">
      <c r="A808" s="116">
        <v>45</v>
      </c>
      <c r="B808" s="138" t="s">
        <v>73</v>
      </c>
      <c r="C808" s="137" t="s">
        <v>2005</v>
      </c>
      <c r="D808" s="116"/>
      <c r="E808" s="116"/>
      <c r="F808" s="116"/>
      <c r="G808" s="116"/>
      <c r="H808" s="110"/>
      <c r="I808" s="116"/>
    </row>
    <row r="809" s="98" customFormat="1" ht="15.6" spans="1:9">
      <c r="A809" s="116">
        <v>46</v>
      </c>
      <c r="B809" s="138" t="s">
        <v>48</v>
      </c>
      <c r="C809" s="137" t="s">
        <v>2006</v>
      </c>
      <c r="D809" s="116"/>
      <c r="E809" s="116"/>
      <c r="F809" s="116"/>
      <c r="G809" s="116"/>
      <c r="H809" s="110"/>
      <c r="I809" s="116"/>
    </row>
    <row r="810" s="98" customFormat="1" ht="15.6" spans="1:9">
      <c r="A810" s="116">
        <v>47</v>
      </c>
      <c r="B810" s="138" t="s">
        <v>2007</v>
      </c>
      <c r="C810" s="137" t="s">
        <v>1072</v>
      </c>
      <c r="D810" s="116"/>
      <c r="E810" s="116"/>
      <c r="F810" s="116"/>
      <c r="G810" s="116"/>
      <c r="H810" s="110"/>
      <c r="I810" s="116"/>
    </row>
    <row r="811" s="98" customFormat="1" ht="15.6" spans="1:9">
      <c r="A811" s="116"/>
      <c r="B811" s="134" t="s">
        <v>40</v>
      </c>
      <c r="C811" s="135" t="s">
        <v>287</v>
      </c>
      <c r="D811" s="135"/>
      <c r="E811" s="135"/>
      <c r="F811" s="116"/>
      <c r="G811" s="116"/>
      <c r="H811" s="110"/>
      <c r="I811" s="116"/>
    </row>
    <row r="812" s="98" customFormat="1" ht="15.6" spans="1:9">
      <c r="A812" s="116"/>
      <c r="B812" s="134"/>
      <c r="C812" s="122" t="s">
        <v>288</v>
      </c>
      <c r="D812" s="122" t="s">
        <v>268</v>
      </c>
      <c r="E812" s="122" t="s">
        <v>289</v>
      </c>
      <c r="F812" s="116"/>
      <c r="G812" s="116"/>
      <c r="H812" s="110"/>
      <c r="I812" s="116"/>
    </row>
    <row r="813" s="98" customFormat="1" ht="15.6" spans="1:9">
      <c r="A813" s="116">
        <v>48</v>
      </c>
      <c r="B813" s="138" t="s">
        <v>268</v>
      </c>
      <c r="C813" s="137">
        <v>110</v>
      </c>
      <c r="D813" s="137">
        <f>110-110</f>
        <v>0</v>
      </c>
      <c r="E813" s="137"/>
      <c r="F813" s="116"/>
      <c r="G813" s="116"/>
      <c r="H813" s="110"/>
      <c r="I813" s="116"/>
    </row>
    <row r="814" s="98" customFormat="1" ht="15.6" spans="1:9">
      <c r="A814" s="116"/>
      <c r="B814" s="139" t="s">
        <v>6</v>
      </c>
      <c r="C814" s="135" t="s">
        <v>49</v>
      </c>
      <c r="D814" s="135"/>
      <c r="E814" s="135"/>
      <c r="F814" s="116"/>
      <c r="G814" s="116"/>
      <c r="H814" s="110"/>
      <c r="I814" s="116"/>
    </row>
    <row r="815" s="98" customFormat="1" ht="15.6" spans="1:9">
      <c r="A815" s="116"/>
      <c r="B815" s="136" t="s">
        <v>50</v>
      </c>
      <c r="C815" s="135">
        <v>100</v>
      </c>
      <c r="D815" s="135">
        <v>200</v>
      </c>
      <c r="E815" s="135" t="s">
        <v>51</v>
      </c>
      <c r="F815" s="116"/>
      <c r="G815" s="116"/>
      <c r="H815" s="110"/>
      <c r="I815" s="116"/>
    </row>
    <row r="816" s="98" customFormat="1" ht="15.6" spans="1:9">
      <c r="A816" s="116">
        <v>49</v>
      </c>
      <c r="B816" s="140" t="s">
        <v>260</v>
      </c>
      <c r="C816" s="141" t="s">
        <v>682</v>
      </c>
      <c r="D816" s="141" t="s">
        <v>862</v>
      </c>
      <c r="E816" s="135"/>
      <c r="F816" s="116"/>
      <c r="G816" s="116"/>
      <c r="H816" s="110"/>
      <c r="I816" s="116"/>
    </row>
    <row r="817" s="98" customFormat="1" ht="15.6" spans="1:9">
      <c r="A817" s="116">
        <v>50</v>
      </c>
      <c r="B817" s="140" t="s">
        <v>52</v>
      </c>
      <c r="C817" s="141"/>
      <c r="D817" s="141" t="s">
        <v>758</v>
      </c>
      <c r="E817" s="135"/>
      <c r="F817" s="116"/>
      <c r="G817" s="116"/>
      <c r="H817" s="110"/>
      <c r="I817" s="116"/>
    </row>
    <row r="818" s="98" customFormat="1" ht="15.6" spans="1:9">
      <c r="A818" s="116">
        <v>51</v>
      </c>
      <c r="B818" s="140" t="s">
        <v>84</v>
      </c>
      <c r="C818" s="141"/>
      <c r="D818" s="141" t="s">
        <v>680</v>
      </c>
      <c r="E818" s="135"/>
      <c r="F818" s="116"/>
      <c r="G818" s="116"/>
      <c r="H818" s="110"/>
      <c r="I818" s="116"/>
    </row>
    <row r="819" s="98" customFormat="1" ht="15.6" spans="1:9">
      <c r="A819" s="116">
        <v>52</v>
      </c>
      <c r="B819" s="140" t="s">
        <v>53</v>
      </c>
      <c r="C819" s="141"/>
      <c r="D819" s="141" t="s">
        <v>850</v>
      </c>
      <c r="E819" s="141"/>
      <c r="F819" s="116"/>
      <c r="G819" s="116"/>
      <c r="H819" s="110"/>
      <c r="I819" s="116"/>
    </row>
    <row r="820" s="98" customFormat="1" ht="15.6" spans="1:9">
      <c r="A820" s="116">
        <v>53</v>
      </c>
      <c r="B820" s="140" t="s">
        <v>55</v>
      </c>
      <c r="C820" s="141"/>
      <c r="D820" s="141" t="s">
        <v>684</v>
      </c>
      <c r="E820" s="141"/>
      <c r="F820" s="116"/>
      <c r="G820" s="116"/>
      <c r="H820" s="110"/>
      <c r="I820" s="116"/>
    </row>
    <row r="821" s="98" customFormat="1" ht="15.6" spans="1:9">
      <c r="A821" s="116">
        <v>54</v>
      </c>
      <c r="B821" s="140" t="s">
        <v>253</v>
      </c>
      <c r="C821" s="141" t="s">
        <v>680</v>
      </c>
      <c r="D821" s="141" t="s">
        <v>716</v>
      </c>
      <c r="E821" s="141"/>
      <c r="F821" s="116"/>
      <c r="G821" s="116"/>
      <c r="H821" s="110"/>
      <c r="I821" s="116"/>
    </row>
    <row r="822" s="98" customFormat="1" ht="31.2" spans="1:9">
      <c r="A822" s="116" t="s">
        <v>2008</v>
      </c>
      <c r="B822" s="116"/>
      <c r="C822" s="116"/>
      <c r="D822" s="116"/>
      <c r="E822" s="116"/>
      <c r="F822" s="116"/>
      <c r="G822" s="116"/>
      <c r="H822" s="111" t="s">
        <v>2009</v>
      </c>
      <c r="I822" s="112" t="s">
        <v>615</v>
      </c>
    </row>
    <row r="823" s="98" customFormat="1" ht="31.2" spans="1:9">
      <c r="A823" s="129" t="s">
        <v>5</v>
      </c>
      <c r="B823" s="139" t="s">
        <v>6</v>
      </c>
      <c r="C823" s="122" t="s">
        <v>15</v>
      </c>
      <c r="D823" s="122"/>
      <c r="E823" s="122"/>
      <c r="F823" s="122"/>
      <c r="G823" s="122"/>
      <c r="H823" s="110"/>
      <c r="I823" s="116"/>
    </row>
    <row r="824" s="98" customFormat="1" ht="15.6" spans="1:9">
      <c r="A824" s="116"/>
      <c r="B824" s="136" t="s">
        <v>16</v>
      </c>
      <c r="C824" s="122" t="s">
        <v>17</v>
      </c>
      <c r="D824" s="122" t="s">
        <v>18</v>
      </c>
      <c r="E824" s="122" t="s">
        <v>19</v>
      </c>
      <c r="F824" s="122" t="s">
        <v>20</v>
      </c>
      <c r="G824" s="122" t="s">
        <v>21</v>
      </c>
      <c r="H824" s="110"/>
      <c r="I824" s="116"/>
    </row>
    <row r="825" s="98" customFormat="1" ht="15.6" spans="1:9">
      <c r="A825" s="116">
        <v>1</v>
      </c>
      <c r="B825" s="136" t="s">
        <v>60</v>
      </c>
      <c r="C825" s="141" t="s">
        <v>787</v>
      </c>
      <c r="D825" s="141" t="s">
        <v>787</v>
      </c>
      <c r="E825" s="141" t="s">
        <v>680</v>
      </c>
      <c r="F825" s="141" t="s">
        <v>787</v>
      </c>
      <c r="G825" s="141" t="s">
        <v>787</v>
      </c>
      <c r="H825" s="110"/>
      <c r="I825" s="116"/>
    </row>
    <row r="826" s="98" customFormat="1" ht="15.6" spans="1:9">
      <c r="A826" s="116"/>
      <c r="B826" s="139" t="s">
        <v>6</v>
      </c>
      <c r="C826" s="122" t="s">
        <v>30</v>
      </c>
      <c r="D826" s="122"/>
      <c r="E826" s="122"/>
      <c r="F826" s="122"/>
      <c r="G826" s="116"/>
      <c r="H826" s="110"/>
      <c r="I826" s="116"/>
    </row>
    <row r="827" s="98" customFormat="1" ht="15.6" spans="1:9">
      <c r="A827" s="116"/>
      <c r="B827" s="136" t="s">
        <v>8</v>
      </c>
      <c r="C827" s="122">
        <v>100</v>
      </c>
      <c r="D827" s="122">
        <v>200</v>
      </c>
      <c r="E827" s="122">
        <v>300</v>
      </c>
      <c r="F827" s="122" t="s">
        <v>31</v>
      </c>
      <c r="G827" s="116"/>
      <c r="H827" s="110"/>
      <c r="I827" s="116"/>
    </row>
    <row r="828" s="98" customFormat="1" ht="15.6" spans="1:9">
      <c r="A828" s="116">
        <v>2</v>
      </c>
      <c r="B828" s="140" t="s">
        <v>32</v>
      </c>
      <c r="C828" s="141" t="s">
        <v>787</v>
      </c>
      <c r="D828" s="141" t="s">
        <v>680</v>
      </c>
      <c r="E828" s="141" t="s">
        <v>787</v>
      </c>
      <c r="F828" s="141" t="s">
        <v>787</v>
      </c>
      <c r="G828" s="116"/>
      <c r="H828" s="110"/>
      <c r="I828" s="116"/>
    </row>
    <row r="829" s="98" customFormat="1" ht="15.6" spans="1:9">
      <c r="A829" s="116"/>
      <c r="B829" s="132" t="s">
        <v>6</v>
      </c>
      <c r="C829" s="115" t="s">
        <v>7</v>
      </c>
      <c r="D829" s="115"/>
      <c r="E829" s="115"/>
      <c r="F829" s="116"/>
      <c r="G829" s="116"/>
      <c r="H829" s="110"/>
      <c r="I829" s="116"/>
    </row>
    <row r="830" s="98" customFormat="1" ht="15.6" spans="1:9">
      <c r="A830" s="116"/>
      <c r="B830" s="132"/>
      <c r="C830" s="115"/>
      <c r="D830" s="115"/>
      <c r="E830" s="115"/>
      <c r="F830" s="116"/>
      <c r="G830" s="116"/>
      <c r="H830" s="110"/>
      <c r="I830" s="116"/>
    </row>
    <row r="831" s="98" customFormat="1" ht="15.6" spans="1:9">
      <c r="A831" s="116"/>
      <c r="B831" s="130" t="s">
        <v>8</v>
      </c>
      <c r="C831" s="133" t="s">
        <v>9</v>
      </c>
      <c r="D831" s="133" t="s">
        <v>10</v>
      </c>
      <c r="E831" s="133" t="s">
        <v>11</v>
      </c>
      <c r="F831" s="116"/>
      <c r="G831" s="116"/>
      <c r="H831" s="110"/>
      <c r="I831" s="116"/>
    </row>
    <row r="832" s="98" customFormat="1" ht="15.6" spans="1:9">
      <c r="A832" s="116">
        <v>3</v>
      </c>
      <c r="B832" s="130" t="s">
        <v>81</v>
      </c>
      <c r="C832" s="131" t="s">
        <v>1844</v>
      </c>
      <c r="D832" s="131" t="s">
        <v>787</v>
      </c>
      <c r="E832" s="131" t="s">
        <v>787</v>
      </c>
      <c r="F832" s="116"/>
      <c r="G832" s="116"/>
      <c r="H832" s="110"/>
      <c r="I832" s="116"/>
    </row>
    <row r="833" s="98" customFormat="1" ht="15.6" spans="1:9">
      <c r="A833" s="116">
        <v>4</v>
      </c>
      <c r="B833" s="130" t="s">
        <v>177</v>
      </c>
      <c r="C833" s="131">
        <v>2</v>
      </c>
      <c r="D833" s="131" t="s">
        <v>784</v>
      </c>
      <c r="E833" s="131" t="s">
        <v>787</v>
      </c>
      <c r="F833" s="116"/>
      <c r="G833" s="116"/>
      <c r="H833" s="110"/>
      <c r="I833" s="116"/>
    </row>
    <row r="834" s="98" customFormat="1" ht="15.6" spans="1:9">
      <c r="A834" s="116"/>
      <c r="B834" s="134" t="s">
        <v>40</v>
      </c>
      <c r="C834" s="135" t="s">
        <v>46</v>
      </c>
      <c r="D834" s="116"/>
      <c r="E834" s="116"/>
      <c r="F834" s="116"/>
      <c r="G834" s="116"/>
      <c r="H834" s="110"/>
      <c r="I834" s="116"/>
    </row>
    <row r="835" s="98" customFormat="1" ht="15.6" spans="1:9">
      <c r="A835" s="116"/>
      <c r="B835" s="134"/>
      <c r="C835" s="135" t="s">
        <v>47</v>
      </c>
      <c r="D835" s="116"/>
      <c r="E835" s="116"/>
      <c r="F835" s="116"/>
      <c r="G835" s="116"/>
      <c r="H835" s="110"/>
      <c r="I835" s="116"/>
    </row>
    <row r="836" s="98" customFormat="1" ht="15.6" spans="1:9">
      <c r="A836" s="116">
        <v>5</v>
      </c>
      <c r="B836" s="138" t="s">
        <v>48</v>
      </c>
      <c r="C836" s="137" t="s">
        <v>2010</v>
      </c>
      <c r="D836" s="116"/>
      <c r="E836" s="116"/>
      <c r="F836" s="116"/>
      <c r="G836" s="116"/>
      <c r="H836" s="110"/>
      <c r="I836" s="116"/>
    </row>
    <row r="837" s="98" customFormat="1" ht="31.2" spans="1:9">
      <c r="A837" s="116" t="s">
        <v>2011</v>
      </c>
      <c r="B837" s="116"/>
      <c r="C837" s="116"/>
      <c r="D837" s="116"/>
      <c r="E837" s="116"/>
      <c r="F837" s="116"/>
      <c r="G837" s="116"/>
      <c r="H837" s="111" t="s">
        <v>2012</v>
      </c>
      <c r="I837" s="112" t="s">
        <v>615</v>
      </c>
    </row>
    <row r="838" s="98" customFormat="1" ht="31.2" spans="1:9">
      <c r="A838" s="129" t="s">
        <v>5</v>
      </c>
      <c r="B838" s="139" t="s">
        <v>6</v>
      </c>
      <c r="C838" s="122" t="s">
        <v>24</v>
      </c>
      <c r="D838" s="122"/>
      <c r="E838" s="122"/>
      <c r="F838" s="122"/>
      <c r="G838" s="122"/>
      <c r="H838" s="110"/>
      <c r="I838" s="116"/>
    </row>
    <row r="839" s="98" customFormat="1" ht="15.6" spans="1:9">
      <c r="A839" s="116"/>
      <c r="B839" s="136" t="s">
        <v>16</v>
      </c>
      <c r="C839" s="122" t="s">
        <v>17</v>
      </c>
      <c r="D839" s="122" t="s">
        <v>18</v>
      </c>
      <c r="E839" s="122" t="s">
        <v>19</v>
      </c>
      <c r="F839" s="122" t="s">
        <v>20</v>
      </c>
      <c r="G839" s="122" t="s">
        <v>21</v>
      </c>
      <c r="H839" s="110"/>
      <c r="I839" s="116"/>
    </row>
    <row r="840" s="98" customFormat="1" ht="15.6" spans="1:9">
      <c r="A840" s="116">
        <v>1</v>
      </c>
      <c r="B840" s="140" t="s">
        <v>726</v>
      </c>
      <c r="C840" s="141" t="s">
        <v>787</v>
      </c>
      <c r="D840" s="141" t="s">
        <v>787</v>
      </c>
      <c r="E840" s="141" t="s">
        <v>680</v>
      </c>
      <c r="F840" s="141" t="s">
        <v>680</v>
      </c>
      <c r="G840" s="141" t="s">
        <v>787</v>
      </c>
      <c r="H840" s="110"/>
      <c r="I840" s="116"/>
    </row>
    <row r="841" s="98" customFormat="1" ht="15.6" spans="1:9">
      <c r="A841" s="116">
        <v>2</v>
      </c>
      <c r="B841" s="140" t="s">
        <v>61</v>
      </c>
      <c r="C841" s="141" t="s">
        <v>682</v>
      </c>
      <c r="D841" s="141" t="s">
        <v>787</v>
      </c>
      <c r="E841" s="141" t="s">
        <v>787</v>
      </c>
      <c r="F841" s="141" t="s">
        <v>787</v>
      </c>
      <c r="G841" s="141" t="s">
        <v>787</v>
      </c>
      <c r="H841" s="110"/>
      <c r="I841" s="116"/>
    </row>
    <row r="842" s="98" customFormat="1" ht="15.6" spans="1:9">
      <c r="A842" s="116">
        <v>3</v>
      </c>
      <c r="B842" s="140" t="s">
        <v>526</v>
      </c>
      <c r="C842" s="141" t="s">
        <v>787</v>
      </c>
      <c r="D842" s="141" t="s">
        <v>787</v>
      </c>
      <c r="E842" s="141" t="s">
        <v>680</v>
      </c>
      <c r="F842" s="141" t="s">
        <v>787</v>
      </c>
      <c r="G842" s="141" t="s">
        <v>787</v>
      </c>
      <c r="H842" s="110"/>
      <c r="I842" s="116"/>
    </row>
    <row r="843" s="98" customFormat="1" ht="15.6" spans="1:9">
      <c r="A843" s="116"/>
      <c r="B843" s="139" t="s">
        <v>6</v>
      </c>
      <c r="C843" s="122" t="s">
        <v>30</v>
      </c>
      <c r="D843" s="122"/>
      <c r="E843" s="122"/>
      <c r="F843" s="122"/>
      <c r="G843" s="116"/>
      <c r="H843" s="110"/>
      <c r="I843" s="116"/>
    </row>
    <row r="844" s="98" customFormat="1" ht="15.6" spans="1:9">
      <c r="A844" s="116"/>
      <c r="B844" s="136" t="s">
        <v>8</v>
      </c>
      <c r="C844" s="122">
        <v>100</v>
      </c>
      <c r="D844" s="122">
        <v>200</v>
      </c>
      <c r="E844" s="122">
        <v>300</v>
      </c>
      <c r="F844" s="122" t="s">
        <v>31</v>
      </c>
      <c r="G844" s="116"/>
      <c r="H844" s="110"/>
      <c r="I844" s="116"/>
    </row>
    <row r="845" s="98" customFormat="1" ht="15.6" spans="1:9">
      <c r="A845" s="116">
        <v>4</v>
      </c>
      <c r="B845" s="140" t="s">
        <v>32</v>
      </c>
      <c r="C845" s="141" t="s">
        <v>787</v>
      </c>
      <c r="D845" s="141" t="s">
        <v>787</v>
      </c>
      <c r="E845" s="141" t="s">
        <v>680</v>
      </c>
      <c r="F845" s="141" t="s">
        <v>787</v>
      </c>
      <c r="G845" s="116"/>
      <c r="H845" s="110"/>
      <c r="I845" s="116"/>
    </row>
    <row r="846" s="98" customFormat="1" ht="15.6" spans="1:9">
      <c r="A846" s="116">
        <v>5</v>
      </c>
      <c r="B846" s="140" t="s">
        <v>177</v>
      </c>
      <c r="C846" s="141" t="s">
        <v>787</v>
      </c>
      <c r="D846" s="141" t="s">
        <v>787</v>
      </c>
      <c r="E846" s="141" t="s">
        <v>680</v>
      </c>
      <c r="F846" s="141" t="s">
        <v>787</v>
      </c>
      <c r="G846" s="116"/>
      <c r="H846" s="110"/>
      <c r="I846" s="116"/>
    </row>
    <row r="847" s="98" customFormat="1" ht="15.6" spans="1:9">
      <c r="A847" s="116"/>
      <c r="B847" s="132" t="s">
        <v>6</v>
      </c>
      <c r="C847" s="115" t="s">
        <v>7</v>
      </c>
      <c r="D847" s="115"/>
      <c r="E847" s="115"/>
      <c r="F847" s="116"/>
      <c r="G847" s="116"/>
      <c r="H847" s="110"/>
      <c r="I847" s="116"/>
    </row>
    <row r="848" s="98" customFormat="1" ht="15.6" spans="1:9">
      <c r="A848" s="116"/>
      <c r="B848" s="132"/>
      <c r="C848" s="115"/>
      <c r="D848" s="115"/>
      <c r="E848" s="115"/>
      <c r="F848" s="116"/>
      <c r="G848" s="116"/>
      <c r="H848" s="110"/>
      <c r="I848" s="116"/>
    </row>
    <row r="849" s="98" customFormat="1" ht="15.6" spans="1:9">
      <c r="A849" s="116"/>
      <c r="B849" s="130" t="s">
        <v>8</v>
      </c>
      <c r="C849" s="133" t="s">
        <v>9</v>
      </c>
      <c r="D849" s="133" t="s">
        <v>10</v>
      </c>
      <c r="E849" s="133" t="s">
        <v>11</v>
      </c>
      <c r="F849" s="116"/>
      <c r="G849" s="116"/>
      <c r="H849" s="110"/>
      <c r="I849" s="116"/>
    </row>
    <row r="850" s="98" customFormat="1" ht="15.6" spans="1:9">
      <c r="A850" s="116">
        <v>6</v>
      </c>
      <c r="B850" s="130" t="s">
        <v>91</v>
      </c>
      <c r="C850" s="131">
        <f>11+32.8</f>
        <v>43.8</v>
      </c>
      <c r="D850" s="131" t="s">
        <v>787</v>
      </c>
      <c r="E850" s="131" t="s">
        <v>787</v>
      </c>
      <c r="F850" s="116"/>
      <c r="G850" s="116"/>
      <c r="H850" s="110"/>
      <c r="I850" s="116"/>
    </row>
    <row r="851" s="98" customFormat="1" ht="15.6" spans="1:9">
      <c r="A851" s="116"/>
      <c r="B851" s="134" t="s">
        <v>40</v>
      </c>
      <c r="C851" s="135" t="s">
        <v>46</v>
      </c>
      <c r="D851" s="116"/>
      <c r="E851" s="116"/>
      <c r="F851" s="116"/>
      <c r="G851" s="116"/>
      <c r="H851" s="110"/>
      <c r="I851" s="116"/>
    </row>
    <row r="852" s="98" customFormat="1" ht="15.6" spans="1:9">
      <c r="A852" s="116"/>
      <c r="B852" s="134"/>
      <c r="C852" s="135" t="s">
        <v>47</v>
      </c>
      <c r="D852" s="116"/>
      <c r="E852" s="116"/>
      <c r="F852" s="116"/>
      <c r="G852" s="116"/>
      <c r="H852" s="110"/>
      <c r="I852" s="116"/>
    </row>
    <row r="853" s="98" customFormat="1" ht="15.6" spans="1:9">
      <c r="A853" s="116">
        <v>7</v>
      </c>
      <c r="B853" s="138" t="s">
        <v>143</v>
      </c>
      <c r="C853" s="137" t="s">
        <v>1344</v>
      </c>
      <c r="D853" s="116"/>
      <c r="E853" s="116"/>
      <c r="F853" s="116"/>
      <c r="G853" s="116"/>
      <c r="H853" s="110"/>
      <c r="I853" s="116"/>
    </row>
    <row r="854" s="98" customFormat="1" ht="15.6" spans="1:9">
      <c r="A854" s="116">
        <v>8</v>
      </c>
      <c r="B854" s="138" t="s">
        <v>73</v>
      </c>
      <c r="C854" s="137" t="s">
        <v>999</v>
      </c>
      <c r="D854" s="116"/>
      <c r="E854" s="116"/>
      <c r="F854" s="116"/>
      <c r="G854" s="116"/>
      <c r="H854" s="110"/>
      <c r="I854" s="116"/>
    </row>
    <row r="855" s="98" customFormat="1" ht="15.6" spans="1:9">
      <c r="A855" s="116">
        <v>9</v>
      </c>
      <c r="B855" s="138" t="s">
        <v>48</v>
      </c>
      <c r="C855" s="137" t="s">
        <v>2013</v>
      </c>
      <c r="D855" s="116"/>
      <c r="E855" s="116"/>
      <c r="F855" s="116"/>
      <c r="G855" s="116"/>
      <c r="H855" s="110"/>
      <c r="I855" s="116"/>
    </row>
    <row r="856" s="98" customFormat="1" ht="15.6" spans="1:9">
      <c r="A856" s="116"/>
      <c r="B856" s="139" t="s">
        <v>6</v>
      </c>
      <c r="C856" s="135" t="s">
        <v>49</v>
      </c>
      <c r="D856" s="135"/>
      <c r="E856" s="135"/>
      <c r="F856" s="116"/>
      <c r="G856" s="116"/>
      <c r="H856" s="110"/>
      <c r="I856" s="116"/>
    </row>
    <row r="857" s="98" customFormat="1" ht="15.6" spans="1:9">
      <c r="A857" s="116"/>
      <c r="B857" s="136" t="s">
        <v>50</v>
      </c>
      <c r="C857" s="135">
        <v>100</v>
      </c>
      <c r="D857" s="135">
        <v>200</v>
      </c>
      <c r="E857" s="135" t="s">
        <v>51</v>
      </c>
      <c r="F857" s="116"/>
      <c r="G857" s="116"/>
      <c r="H857" s="110"/>
      <c r="I857" s="116"/>
    </row>
    <row r="858" s="98" customFormat="1" ht="15.6" spans="1:9">
      <c r="A858" s="116">
        <v>10</v>
      </c>
      <c r="B858" s="140" t="s">
        <v>275</v>
      </c>
      <c r="C858" s="141" t="s">
        <v>764</v>
      </c>
      <c r="D858" s="141" t="s">
        <v>787</v>
      </c>
      <c r="E858" s="141" t="s">
        <v>787</v>
      </c>
      <c r="F858" s="116"/>
      <c r="G858" s="116"/>
      <c r="H858" s="110"/>
      <c r="I858" s="116"/>
    </row>
    <row r="859" s="98" customFormat="1" ht="15.6" spans="1:9">
      <c r="A859" s="116">
        <v>11</v>
      </c>
      <c r="B859" s="140" t="s">
        <v>52</v>
      </c>
      <c r="C859" s="141" t="s">
        <v>787</v>
      </c>
      <c r="D859" s="141" t="s">
        <v>680</v>
      </c>
      <c r="E859" s="141" t="s">
        <v>787</v>
      </c>
      <c r="F859" s="116"/>
      <c r="G859" s="116"/>
      <c r="H859" s="110"/>
      <c r="I859" s="116"/>
    </row>
    <row r="860" s="98" customFormat="1" ht="15.6" spans="1:9">
      <c r="A860" s="116">
        <v>12</v>
      </c>
      <c r="B860" s="140" t="s">
        <v>53</v>
      </c>
      <c r="C860" s="141" t="s">
        <v>787</v>
      </c>
      <c r="D860" s="141" t="s">
        <v>787</v>
      </c>
      <c r="E860" s="141" t="s">
        <v>678</v>
      </c>
      <c r="F860" s="116"/>
      <c r="G860" s="116"/>
      <c r="H860" s="110"/>
      <c r="I860" s="116"/>
    </row>
    <row r="861" s="98" customFormat="1" ht="15.6" spans="1:9">
      <c r="A861" s="116">
        <v>13</v>
      </c>
      <c r="B861" s="140" t="s">
        <v>2014</v>
      </c>
      <c r="C861" s="141" t="s">
        <v>787</v>
      </c>
      <c r="D861" s="141" t="s">
        <v>678</v>
      </c>
      <c r="E861" s="141" t="s">
        <v>682</v>
      </c>
      <c r="F861" s="116"/>
      <c r="G861" s="116"/>
      <c r="H861" s="110"/>
      <c r="I861" s="116"/>
    </row>
    <row r="862" s="98" customFormat="1" ht="15.6" spans="1:9">
      <c r="A862" s="116">
        <v>14</v>
      </c>
      <c r="B862" s="140" t="s">
        <v>55</v>
      </c>
      <c r="C862" s="141" t="s">
        <v>787</v>
      </c>
      <c r="D862" s="141" t="s">
        <v>787</v>
      </c>
      <c r="E862" s="141" t="s">
        <v>680</v>
      </c>
      <c r="F862" s="116"/>
      <c r="G862" s="116"/>
      <c r="H862" s="110"/>
      <c r="I862" s="116"/>
    </row>
    <row r="863" s="98" customFormat="1" ht="31.2" spans="1:9">
      <c r="A863" s="116" t="s">
        <v>2015</v>
      </c>
      <c r="B863" s="116"/>
      <c r="C863" s="116"/>
      <c r="D863" s="116"/>
      <c r="E863" s="116"/>
      <c r="F863" s="116"/>
      <c r="G863" s="116"/>
      <c r="H863" s="111" t="s">
        <v>2016</v>
      </c>
      <c r="I863" s="112" t="s">
        <v>615</v>
      </c>
    </row>
    <row r="864" s="98" customFormat="1" ht="31.2" spans="1:9">
      <c r="A864" s="129" t="s">
        <v>5</v>
      </c>
      <c r="B864" s="139" t="s">
        <v>6</v>
      </c>
      <c r="C864" s="122" t="s">
        <v>15</v>
      </c>
      <c r="D864" s="122"/>
      <c r="E864" s="122"/>
      <c r="F864" s="122"/>
      <c r="G864" s="122"/>
      <c r="H864" s="110"/>
      <c r="I864" s="116"/>
    </row>
    <row r="865" s="98" customFormat="1" ht="15.6" spans="1:9">
      <c r="A865" s="116"/>
      <c r="B865" s="136" t="s">
        <v>16</v>
      </c>
      <c r="C865" s="122" t="s">
        <v>17</v>
      </c>
      <c r="D865" s="122" t="s">
        <v>18</v>
      </c>
      <c r="E865" s="122" t="s">
        <v>19</v>
      </c>
      <c r="F865" s="122" t="s">
        <v>20</v>
      </c>
      <c r="G865" s="122" t="s">
        <v>21</v>
      </c>
      <c r="H865" s="110"/>
      <c r="I865" s="116"/>
    </row>
    <row r="866" s="98" customFormat="1" ht="15.6" spans="1:9">
      <c r="A866" s="116">
        <v>1</v>
      </c>
      <c r="B866" s="136" t="s">
        <v>59</v>
      </c>
      <c r="C866" s="141" t="s">
        <v>787</v>
      </c>
      <c r="D866" s="141" t="s">
        <v>678</v>
      </c>
      <c r="E866" s="141" t="s">
        <v>787</v>
      </c>
      <c r="F866" s="141" t="s">
        <v>787</v>
      </c>
      <c r="G866" s="141" t="s">
        <v>787</v>
      </c>
      <c r="H866" s="110"/>
      <c r="I866" s="116"/>
    </row>
    <row r="867" s="98" customFormat="1" ht="15.6" spans="1:9">
      <c r="A867" s="116">
        <v>2</v>
      </c>
      <c r="B867" s="136" t="s">
        <v>23</v>
      </c>
      <c r="C867" s="141" t="s">
        <v>787</v>
      </c>
      <c r="D867" s="141" t="s">
        <v>680</v>
      </c>
      <c r="E867" s="141" t="s">
        <v>683</v>
      </c>
      <c r="F867" s="141" t="s">
        <v>787</v>
      </c>
      <c r="G867" s="141" t="s">
        <v>787</v>
      </c>
      <c r="H867" s="110"/>
      <c r="I867" s="116"/>
    </row>
    <row r="868" s="98" customFormat="1" ht="15.6" spans="1:9">
      <c r="A868" s="116">
        <v>3</v>
      </c>
      <c r="B868" s="136" t="s">
        <v>89</v>
      </c>
      <c r="C868" s="141" t="s">
        <v>787</v>
      </c>
      <c r="D868" s="141" t="s">
        <v>787</v>
      </c>
      <c r="E868" s="141" t="s">
        <v>680</v>
      </c>
      <c r="F868" s="141" t="s">
        <v>787</v>
      </c>
      <c r="G868" s="141" t="s">
        <v>787</v>
      </c>
      <c r="H868" s="110"/>
      <c r="I868" s="116"/>
    </row>
    <row r="869" s="98" customFormat="1" ht="15.6" spans="1:9">
      <c r="A869" s="116"/>
      <c r="B869" s="139" t="s">
        <v>6</v>
      </c>
      <c r="C869" s="122" t="s">
        <v>24</v>
      </c>
      <c r="D869" s="122"/>
      <c r="E869" s="122"/>
      <c r="F869" s="122"/>
      <c r="G869" s="122"/>
      <c r="H869" s="110"/>
      <c r="I869" s="116"/>
    </row>
    <row r="870" s="98" customFormat="1" ht="15.6" spans="1:9">
      <c r="A870" s="116"/>
      <c r="B870" s="136" t="s">
        <v>16</v>
      </c>
      <c r="C870" s="122" t="s">
        <v>17</v>
      </c>
      <c r="D870" s="122" t="s">
        <v>18</v>
      </c>
      <c r="E870" s="122" t="s">
        <v>19</v>
      </c>
      <c r="F870" s="122" t="s">
        <v>20</v>
      </c>
      <c r="G870" s="122" t="s">
        <v>21</v>
      </c>
      <c r="H870" s="110"/>
      <c r="I870" s="116"/>
    </row>
    <row r="871" s="98" customFormat="1" ht="15.6" spans="1:9">
      <c r="A871" s="116">
        <v>4</v>
      </c>
      <c r="B871" s="140" t="s">
        <v>61</v>
      </c>
      <c r="C871" s="141" t="s">
        <v>682</v>
      </c>
      <c r="D871" s="141" t="s">
        <v>787</v>
      </c>
      <c r="E871" s="141" t="s">
        <v>787</v>
      </c>
      <c r="F871" s="141" t="s">
        <v>787</v>
      </c>
      <c r="G871" s="141" t="s">
        <v>787</v>
      </c>
      <c r="H871" s="110"/>
      <c r="I871" s="116"/>
    </row>
    <row r="872" s="98" customFormat="1" ht="15.6" spans="1:9">
      <c r="A872" s="116">
        <v>5</v>
      </c>
      <c r="B872" s="140" t="s">
        <v>2017</v>
      </c>
      <c r="C872" s="141" t="s">
        <v>787</v>
      </c>
      <c r="D872" s="141" t="s">
        <v>678</v>
      </c>
      <c r="E872" s="141" t="s">
        <v>787</v>
      </c>
      <c r="F872" s="141" t="s">
        <v>787</v>
      </c>
      <c r="G872" s="141" t="s">
        <v>787</v>
      </c>
      <c r="H872" s="110"/>
      <c r="I872" s="116"/>
    </row>
    <row r="873" s="98" customFormat="1" ht="15.6" spans="1:9">
      <c r="A873" s="116">
        <v>6</v>
      </c>
      <c r="B873" s="140" t="s">
        <v>124</v>
      </c>
      <c r="C873" s="141" t="s">
        <v>787</v>
      </c>
      <c r="D873" s="141" t="s">
        <v>787</v>
      </c>
      <c r="E873" s="141" t="s">
        <v>679</v>
      </c>
      <c r="F873" s="141" t="s">
        <v>787</v>
      </c>
      <c r="G873" s="141" t="s">
        <v>787</v>
      </c>
      <c r="H873" s="110"/>
      <c r="I873" s="116"/>
    </row>
    <row r="874" s="98" customFormat="1" ht="15.6" spans="1:9">
      <c r="A874" s="116"/>
      <c r="B874" s="139" t="s">
        <v>6</v>
      </c>
      <c r="C874" s="122" t="s">
        <v>30</v>
      </c>
      <c r="D874" s="122"/>
      <c r="E874" s="122"/>
      <c r="F874" s="122"/>
      <c r="G874" s="116"/>
      <c r="H874" s="110"/>
      <c r="I874" s="116"/>
    </row>
    <row r="875" s="98" customFormat="1" ht="15.6" spans="1:9">
      <c r="A875" s="116"/>
      <c r="B875" s="136" t="s">
        <v>8</v>
      </c>
      <c r="C875" s="122">
        <v>100</v>
      </c>
      <c r="D875" s="122">
        <v>200</v>
      </c>
      <c r="E875" s="122">
        <v>300</v>
      </c>
      <c r="F875" s="122" t="s">
        <v>31</v>
      </c>
      <c r="G875" s="116"/>
      <c r="H875" s="110"/>
      <c r="I875" s="116"/>
    </row>
    <row r="876" s="98" customFormat="1" ht="15.6" spans="1:9">
      <c r="A876" s="116">
        <v>7</v>
      </c>
      <c r="B876" s="140" t="s">
        <v>63</v>
      </c>
      <c r="C876" s="141" t="s">
        <v>787</v>
      </c>
      <c r="D876" s="141" t="s">
        <v>680</v>
      </c>
      <c r="E876" s="141" t="s">
        <v>787</v>
      </c>
      <c r="F876" s="141" t="s">
        <v>787</v>
      </c>
      <c r="G876" s="116"/>
      <c r="H876" s="110"/>
      <c r="I876" s="116"/>
    </row>
    <row r="877" s="98" customFormat="1" ht="15.6" spans="1:9">
      <c r="A877" s="116">
        <v>8</v>
      </c>
      <c r="B877" s="140" t="s">
        <v>38</v>
      </c>
      <c r="C877" s="141" t="s">
        <v>787</v>
      </c>
      <c r="D877" s="141" t="s">
        <v>680</v>
      </c>
      <c r="E877" s="141" t="s">
        <v>680</v>
      </c>
      <c r="F877" s="141" t="s">
        <v>787</v>
      </c>
      <c r="G877" s="116"/>
      <c r="H877" s="110"/>
      <c r="I877" s="116"/>
    </row>
    <row r="878" s="98" customFormat="1" ht="15.6" spans="1:9">
      <c r="A878" s="116">
        <v>9</v>
      </c>
      <c r="B878" s="140" t="s">
        <v>32</v>
      </c>
      <c r="C878" s="141" t="s">
        <v>787</v>
      </c>
      <c r="D878" s="141" t="s">
        <v>787</v>
      </c>
      <c r="E878" s="141" t="s">
        <v>787</v>
      </c>
      <c r="F878" s="141" t="s">
        <v>684</v>
      </c>
      <c r="G878" s="116"/>
      <c r="H878" s="110"/>
      <c r="I878" s="116"/>
    </row>
    <row r="879" s="98" customFormat="1" ht="15.6" spans="1:9">
      <c r="A879" s="116">
        <v>10</v>
      </c>
      <c r="B879" s="140" t="s">
        <v>2018</v>
      </c>
      <c r="C879" s="141" t="s">
        <v>680</v>
      </c>
      <c r="D879" s="141" t="s">
        <v>787</v>
      </c>
      <c r="E879" s="141" t="s">
        <v>787</v>
      </c>
      <c r="F879" s="141" t="s">
        <v>787</v>
      </c>
      <c r="G879" s="116"/>
      <c r="H879" s="110"/>
      <c r="I879" s="116"/>
    </row>
    <row r="880" s="98" customFormat="1" ht="15.6" spans="1:9">
      <c r="A880" s="116">
        <v>11</v>
      </c>
      <c r="B880" s="140" t="s">
        <v>2019</v>
      </c>
      <c r="C880" s="141" t="s">
        <v>680</v>
      </c>
      <c r="D880" s="141" t="s">
        <v>787</v>
      </c>
      <c r="E880" s="141" t="s">
        <v>787</v>
      </c>
      <c r="F880" s="141" t="s">
        <v>787</v>
      </c>
      <c r="G880" s="116"/>
      <c r="H880" s="110"/>
      <c r="I880" s="116"/>
    </row>
    <row r="881" s="98" customFormat="1" ht="15.6" spans="1:9">
      <c r="A881" s="116">
        <v>12</v>
      </c>
      <c r="B881" s="140" t="s">
        <v>177</v>
      </c>
      <c r="C881" s="141" t="s">
        <v>787</v>
      </c>
      <c r="D881" s="141" t="s">
        <v>787</v>
      </c>
      <c r="E881" s="141" t="s">
        <v>680</v>
      </c>
      <c r="F881" s="141" t="s">
        <v>787</v>
      </c>
      <c r="G881" s="116"/>
      <c r="H881" s="110"/>
      <c r="I881" s="116"/>
    </row>
    <row r="882" s="98" customFormat="1" ht="15.6" spans="1:9">
      <c r="A882" s="116">
        <v>13</v>
      </c>
      <c r="B882" s="140" t="s">
        <v>34</v>
      </c>
      <c r="C882" s="141" t="s">
        <v>682</v>
      </c>
      <c r="D882" s="141" t="s">
        <v>787</v>
      </c>
      <c r="E882" s="141" t="s">
        <v>787</v>
      </c>
      <c r="F882" s="141" t="s">
        <v>787</v>
      </c>
      <c r="G882" s="116"/>
      <c r="H882" s="110"/>
      <c r="I882" s="116"/>
    </row>
    <row r="883" s="98" customFormat="1" ht="15.6" spans="1:9">
      <c r="A883" s="116">
        <v>14</v>
      </c>
      <c r="B883" s="140" t="s">
        <v>65</v>
      </c>
      <c r="C883" s="141" t="s">
        <v>678</v>
      </c>
      <c r="D883" s="141" t="s">
        <v>680</v>
      </c>
      <c r="E883" s="141" t="s">
        <v>787</v>
      </c>
      <c r="F883" s="141" t="s">
        <v>787</v>
      </c>
      <c r="G883" s="116"/>
      <c r="H883" s="110"/>
      <c r="I883" s="116"/>
    </row>
    <row r="884" s="98" customFormat="1" ht="15.6" spans="1:9">
      <c r="A884" s="116"/>
      <c r="B884" s="139" t="s">
        <v>6</v>
      </c>
      <c r="C884" s="122" t="s">
        <v>35</v>
      </c>
      <c r="D884" s="122"/>
      <c r="E884" s="122"/>
      <c r="F884" s="122"/>
      <c r="G884" s="116"/>
      <c r="H884" s="110"/>
      <c r="I884" s="116"/>
    </row>
    <row r="885" s="98" customFormat="1" ht="15.6" spans="1:9">
      <c r="A885" s="116"/>
      <c r="B885" s="136" t="s">
        <v>8</v>
      </c>
      <c r="C885" s="122">
        <v>100</v>
      </c>
      <c r="D885" s="122">
        <v>200</v>
      </c>
      <c r="E885" s="122">
        <v>300</v>
      </c>
      <c r="F885" s="122" t="s">
        <v>31</v>
      </c>
      <c r="G885" s="116"/>
      <c r="H885" s="110"/>
      <c r="I885" s="116"/>
    </row>
    <row r="886" s="98" customFormat="1" ht="15.6" spans="1:9">
      <c r="A886" s="116">
        <v>15</v>
      </c>
      <c r="B886" s="140" t="s">
        <v>68</v>
      </c>
      <c r="C886" s="141" t="s">
        <v>787</v>
      </c>
      <c r="D886" s="141" t="s">
        <v>787</v>
      </c>
      <c r="E886" s="141" t="s">
        <v>787</v>
      </c>
      <c r="F886" s="141" t="s">
        <v>678</v>
      </c>
      <c r="G886" s="116"/>
      <c r="H886" s="110"/>
      <c r="I886" s="116"/>
    </row>
    <row r="887" s="98" customFormat="1" ht="15.6" spans="1:9">
      <c r="A887" s="116">
        <v>16</v>
      </c>
      <c r="B887" s="140" t="s">
        <v>82</v>
      </c>
      <c r="C887" s="141" t="s">
        <v>787</v>
      </c>
      <c r="D887" s="141" t="s">
        <v>787</v>
      </c>
      <c r="E887" s="141" t="s">
        <v>680</v>
      </c>
      <c r="F887" s="141" t="s">
        <v>787</v>
      </c>
      <c r="G887" s="116"/>
      <c r="H887" s="110"/>
      <c r="I887" s="116"/>
    </row>
    <row r="888" s="98" customFormat="1" ht="15.6" spans="1:9">
      <c r="A888" s="116">
        <v>17</v>
      </c>
      <c r="B888" s="140" t="s">
        <v>2020</v>
      </c>
      <c r="C888" s="141" t="s">
        <v>680</v>
      </c>
      <c r="D888" s="141" t="s">
        <v>787</v>
      </c>
      <c r="E888" s="141" t="s">
        <v>787</v>
      </c>
      <c r="F888" s="141" t="s">
        <v>787</v>
      </c>
      <c r="G888" s="116"/>
      <c r="H888" s="110"/>
      <c r="I888" s="116"/>
    </row>
    <row r="889" s="98" customFormat="1" ht="15.6" spans="1:9">
      <c r="A889" s="116"/>
      <c r="B889" s="132" t="s">
        <v>6</v>
      </c>
      <c r="C889" s="115" t="s">
        <v>7</v>
      </c>
      <c r="D889" s="115"/>
      <c r="E889" s="115"/>
      <c r="F889" s="116"/>
      <c r="G889" s="116"/>
      <c r="H889" s="110"/>
      <c r="I889" s="116"/>
    </row>
    <row r="890" s="98" customFormat="1" ht="15.6" spans="1:9">
      <c r="A890" s="116"/>
      <c r="B890" s="132"/>
      <c r="C890" s="115"/>
      <c r="D890" s="115"/>
      <c r="E890" s="115"/>
      <c r="F890" s="116"/>
      <c r="G890" s="116"/>
      <c r="H890" s="110"/>
      <c r="I890" s="116"/>
    </row>
    <row r="891" s="98" customFormat="1" ht="15.6" spans="1:9">
      <c r="A891" s="116"/>
      <c r="B891" s="130" t="s">
        <v>8</v>
      </c>
      <c r="C891" s="133" t="s">
        <v>9</v>
      </c>
      <c r="D891" s="133" t="s">
        <v>10</v>
      </c>
      <c r="E891" s="133" t="s">
        <v>11</v>
      </c>
      <c r="F891" s="116"/>
      <c r="G891" s="116"/>
      <c r="H891" s="110"/>
      <c r="I891" s="116"/>
    </row>
    <row r="892" s="98" customFormat="1" ht="15.6" spans="1:9">
      <c r="A892" s="116">
        <v>18</v>
      </c>
      <c r="B892" s="130" t="s">
        <v>96</v>
      </c>
      <c r="C892" s="131" t="s">
        <v>2021</v>
      </c>
      <c r="D892" s="131" t="s">
        <v>787</v>
      </c>
      <c r="E892" s="131" t="s">
        <v>787</v>
      </c>
      <c r="F892" s="116"/>
      <c r="G892" s="116"/>
      <c r="H892" s="110"/>
      <c r="I892" s="116"/>
    </row>
    <row r="893" s="98" customFormat="1" ht="15.6" spans="1:9">
      <c r="A893" s="116">
        <v>19</v>
      </c>
      <c r="B893" s="130" t="s">
        <v>436</v>
      </c>
      <c r="C893" s="131" t="s">
        <v>1301</v>
      </c>
      <c r="D893" s="131" t="s">
        <v>787</v>
      </c>
      <c r="E893" s="131" t="s">
        <v>787</v>
      </c>
      <c r="F893" s="116"/>
      <c r="G893" s="116"/>
      <c r="H893" s="110"/>
      <c r="I893" s="116"/>
    </row>
    <row r="894" s="98" customFormat="1" ht="15.6" spans="1:9">
      <c r="A894" s="116">
        <v>20</v>
      </c>
      <c r="B894" s="130" t="s">
        <v>38</v>
      </c>
      <c r="C894" s="131" t="s">
        <v>2022</v>
      </c>
      <c r="D894" s="131" t="s">
        <v>787</v>
      </c>
      <c r="E894" s="131" t="s">
        <v>787</v>
      </c>
      <c r="F894" s="116"/>
      <c r="G894" s="116"/>
      <c r="H894" s="110"/>
      <c r="I894" s="116"/>
    </row>
    <row r="895" s="98" customFormat="1" ht="15.6" spans="1:9">
      <c r="A895" s="116">
        <v>21</v>
      </c>
      <c r="B895" s="130" t="s">
        <v>91</v>
      </c>
      <c r="C895" s="131" t="s">
        <v>1343</v>
      </c>
      <c r="D895" s="131" t="s">
        <v>2023</v>
      </c>
      <c r="E895" s="131" t="s">
        <v>787</v>
      </c>
      <c r="F895" s="116"/>
      <c r="G895" s="116"/>
      <c r="H895" s="110"/>
      <c r="I895" s="116"/>
    </row>
    <row r="896" s="98" customFormat="1" ht="15.6" spans="1:9">
      <c r="A896" s="116">
        <v>22</v>
      </c>
      <c r="B896" s="130" t="s">
        <v>80</v>
      </c>
      <c r="C896" s="131" t="s">
        <v>2024</v>
      </c>
      <c r="D896" s="131" t="s">
        <v>787</v>
      </c>
      <c r="E896" s="131" t="s">
        <v>787</v>
      </c>
      <c r="F896" s="116"/>
      <c r="G896" s="116"/>
      <c r="H896" s="110"/>
      <c r="I896" s="116"/>
    </row>
    <row r="897" s="98" customFormat="1" ht="15.6" spans="1:9">
      <c r="A897" s="116">
        <v>23</v>
      </c>
      <c r="B897" s="130" t="s">
        <v>34</v>
      </c>
      <c r="C897" s="131" t="s">
        <v>679</v>
      </c>
      <c r="D897" s="131" t="s">
        <v>787</v>
      </c>
      <c r="E897" s="131" t="s">
        <v>787</v>
      </c>
      <c r="F897" s="116"/>
      <c r="G897" s="116"/>
      <c r="H897" s="110"/>
      <c r="I897" s="116"/>
    </row>
    <row r="898" s="98" customFormat="1" ht="15.6" spans="1:9">
      <c r="A898" s="116"/>
      <c r="B898" s="134" t="s">
        <v>40</v>
      </c>
      <c r="C898" s="135" t="s">
        <v>41</v>
      </c>
      <c r="D898" s="135"/>
      <c r="E898" s="135"/>
      <c r="F898" s="116"/>
      <c r="G898" s="116"/>
      <c r="H898" s="110"/>
      <c r="I898" s="116"/>
    </row>
    <row r="899" s="98" customFormat="1" ht="15.6" spans="1:9">
      <c r="A899" s="116"/>
      <c r="B899" s="134"/>
      <c r="C899" s="122" t="s">
        <v>42</v>
      </c>
      <c r="D899" s="122" t="s">
        <v>43</v>
      </c>
      <c r="E899" s="122" t="s">
        <v>44</v>
      </c>
      <c r="F899" s="116"/>
      <c r="G899" s="116"/>
      <c r="H899" s="110"/>
      <c r="I899" s="116"/>
    </row>
    <row r="900" s="98" customFormat="1" ht="15.6" spans="1:9">
      <c r="A900" s="116">
        <v>24</v>
      </c>
      <c r="B900" s="136" t="s">
        <v>191</v>
      </c>
      <c r="C900" s="137" t="s">
        <v>787</v>
      </c>
      <c r="D900" s="137" t="s">
        <v>787</v>
      </c>
      <c r="E900" s="137" t="s">
        <v>2025</v>
      </c>
      <c r="F900" s="116"/>
      <c r="G900" s="116"/>
      <c r="H900" s="110"/>
      <c r="I900" s="116"/>
    </row>
    <row r="901" s="98" customFormat="1" ht="15.6" spans="1:9">
      <c r="A901" s="116"/>
      <c r="B901" s="134" t="s">
        <v>40</v>
      </c>
      <c r="C901" s="135" t="s">
        <v>46</v>
      </c>
      <c r="D901" s="116"/>
      <c r="E901" s="116"/>
      <c r="F901" s="116"/>
      <c r="G901" s="116"/>
      <c r="H901" s="110"/>
      <c r="I901" s="116"/>
    </row>
    <row r="902" s="98" customFormat="1" ht="15.6" spans="1:9">
      <c r="A902" s="116"/>
      <c r="B902" s="134"/>
      <c r="C902" s="135" t="s">
        <v>47</v>
      </c>
      <c r="D902" s="116"/>
      <c r="E902" s="116"/>
      <c r="F902" s="116"/>
      <c r="G902" s="116"/>
      <c r="H902" s="110"/>
      <c r="I902" s="116"/>
    </row>
    <row r="903" s="98" customFormat="1" ht="15.6" spans="1:9">
      <c r="A903" s="116">
        <v>25</v>
      </c>
      <c r="B903" s="138" t="s">
        <v>192</v>
      </c>
      <c r="C903" s="137" t="s">
        <v>1691</v>
      </c>
      <c r="D903" s="116"/>
      <c r="E903" s="116"/>
      <c r="F903" s="116"/>
      <c r="G903" s="116"/>
      <c r="H903" s="110"/>
      <c r="I903" s="116"/>
    </row>
    <row r="904" s="98" customFormat="1" ht="15.6" spans="1:9">
      <c r="A904" s="116">
        <v>26</v>
      </c>
      <c r="B904" s="138" t="s">
        <v>72</v>
      </c>
      <c r="C904" s="137" t="s">
        <v>2026</v>
      </c>
      <c r="D904" s="116"/>
      <c r="E904" s="116"/>
      <c r="F904" s="116"/>
      <c r="G904" s="116"/>
      <c r="H904" s="110"/>
      <c r="I904" s="116"/>
    </row>
    <row r="905" s="98" customFormat="1" ht="15.6" spans="1:9">
      <c r="A905" s="116">
        <v>27</v>
      </c>
      <c r="B905" s="138" t="s">
        <v>350</v>
      </c>
      <c r="C905" s="137" t="s">
        <v>2027</v>
      </c>
      <c r="D905" s="116"/>
      <c r="E905" s="116"/>
      <c r="F905" s="116"/>
      <c r="G905" s="116"/>
      <c r="H905" s="110"/>
      <c r="I905" s="116"/>
    </row>
    <row r="906" s="98" customFormat="1" ht="15.6" spans="1:9">
      <c r="A906" s="116">
        <v>28</v>
      </c>
      <c r="B906" s="138" t="s">
        <v>48</v>
      </c>
      <c r="C906" s="137" t="s">
        <v>1069</v>
      </c>
      <c r="D906" s="116"/>
      <c r="E906" s="116"/>
      <c r="F906" s="116"/>
      <c r="G906" s="116"/>
      <c r="H906" s="110"/>
      <c r="I906" s="116"/>
    </row>
    <row r="907" s="98" customFormat="1" ht="15.6" spans="1:9">
      <c r="A907" s="116">
        <v>29</v>
      </c>
      <c r="B907" s="138" t="s">
        <v>278</v>
      </c>
      <c r="C907" s="137" t="s">
        <v>2028</v>
      </c>
      <c r="D907" s="116"/>
      <c r="E907" s="116"/>
      <c r="F907" s="116"/>
      <c r="G907" s="116"/>
      <c r="H907" s="110"/>
      <c r="I907" s="116"/>
    </row>
    <row r="908" s="98" customFormat="1" ht="15.6" spans="1:9">
      <c r="A908" s="116"/>
      <c r="B908" s="139" t="s">
        <v>6</v>
      </c>
      <c r="C908" s="135" t="s">
        <v>49</v>
      </c>
      <c r="D908" s="135"/>
      <c r="E908" s="135"/>
      <c r="F908" s="116"/>
      <c r="G908" s="116"/>
      <c r="H908" s="110"/>
      <c r="I908" s="116"/>
    </row>
    <row r="909" s="98" customFormat="1" ht="15.6" spans="1:9">
      <c r="A909" s="116"/>
      <c r="B909" s="136" t="s">
        <v>50</v>
      </c>
      <c r="C909" s="135">
        <v>100</v>
      </c>
      <c r="D909" s="135">
        <v>200</v>
      </c>
      <c r="E909" s="135" t="s">
        <v>51</v>
      </c>
      <c r="F909" s="116"/>
      <c r="G909" s="116"/>
      <c r="H909" s="110"/>
      <c r="I909" s="116"/>
    </row>
    <row r="910" s="98" customFormat="1" ht="15.6" spans="1:9">
      <c r="A910" s="116">
        <v>30</v>
      </c>
      <c r="B910" s="140" t="s">
        <v>252</v>
      </c>
      <c r="C910" s="141" t="s">
        <v>787</v>
      </c>
      <c r="D910" s="141" t="s">
        <v>678</v>
      </c>
      <c r="E910" s="141" t="s">
        <v>787</v>
      </c>
      <c r="F910" s="116"/>
      <c r="G910" s="116"/>
      <c r="H910" s="110"/>
      <c r="I910" s="116"/>
    </row>
    <row r="911" s="98" customFormat="1" ht="31.2" spans="1:9">
      <c r="A911" s="116" t="s">
        <v>2029</v>
      </c>
      <c r="B911" s="116"/>
      <c r="C911" s="116"/>
      <c r="D911" s="116"/>
      <c r="E911" s="116"/>
      <c r="F911" s="116"/>
      <c r="G911" s="116"/>
      <c r="H911" s="111" t="s">
        <v>2030</v>
      </c>
      <c r="I911" s="112" t="s">
        <v>615</v>
      </c>
    </row>
    <row r="912" s="98" customFormat="1" ht="31.2" spans="1:9">
      <c r="A912" s="129" t="s">
        <v>5</v>
      </c>
      <c r="B912" s="139" t="s">
        <v>6</v>
      </c>
      <c r="C912" s="122" t="s">
        <v>15</v>
      </c>
      <c r="D912" s="122"/>
      <c r="E912" s="122"/>
      <c r="F912" s="122"/>
      <c r="G912" s="122"/>
      <c r="H912" s="110"/>
      <c r="I912" s="116"/>
    </row>
    <row r="913" s="98" customFormat="1" ht="15.6" spans="1:9">
      <c r="A913" s="116"/>
      <c r="B913" s="136" t="s">
        <v>16</v>
      </c>
      <c r="C913" s="122" t="s">
        <v>17</v>
      </c>
      <c r="D913" s="122" t="s">
        <v>18</v>
      </c>
      <c r="E913" s="122" t="s">
        <v>19</v>
      </c>
      <c r="F913" s="122" t="s">
        <v>20</v>
      </c>
      <c r="G913" s="122" t="s">
        <v>21</v>
      </c>
      <c r="H913" s="110"/>
      <c r="I913" s="116"/>
    </row>
    <row r="914" s="98" customFormat="1" ht="15.6" spans="1:9">
      <c r="A914" s="116">
        <v>1</v>
      </c>
      <c r="B914" s="136" t="s">
        <v>23</v>
      </c>
      <c r="C914" s="141" t="s">
        <v>787</v>
      </c>
      <c r="D914" s="141" t="s">
        <v>787</v>
      </c>
      <c r="E914" s="141" t="s">
        <v>680</v>
      </c>
      <c r="F914" s="141" t="s">
        <v>678</v>
      </c>
      <c r="G914" s="141" t="s">
        <v>787</v>
      </c>
      <c r="H914" s="110"/>
      <c r="I914" s="116"/>
    </row>
    <row r="915" s="98" customFormat="1" ht="15.6" spans="1:9">
      <c r="A915" s="116"/>
      <c r="B915" s="139" t="s">
        <v>6</v>
      </c>
      <c r="C915" s="122" t="s">
        <v>30</v>
      </c>
      <c r="D915" s="122"/>
      <c r="E915" s="122"/>
      <c r="F915" s="122"/>
      <c r="G915" s="116"/>
      <c r="H915" s="110"/>
      <c r="I915" s="116"/>
    </row>
    <row r="916" s="98" customFormat="1" ht="15.6" spans="1:9">
      <c r="A916" s="116"/>
      <c r="B916" s="136" t="s">
        <v>8</v>
      </c>
      <c r="C916" s="122">
        <v>100</v>
      </c>
      <c r="D916" s="122">
        <v>200</v>
      </c>
      <c r="E916" s="122">
        <v>300</v>
      </c>
      <c r="F916" s="122" t="s">
        <v>31</v>
      </c>
      <c r="G916" s="116"/>
      <c r="H916" s="110"/>
      <c r="I916" s="116"/>
    </row>
    <row r="917" s="98" customFormat="1" ht="15.6" spans="1:9">
      <c r="A917" s="116">
        <v>2</v>
      </c>
      <c r="B917" s="140" t="s">
        <v>38</v>
      </c>
      <c r="C917" s="141" t="s">
        <v>680</v>
      </c>
      <c r="D917" s="141" t="s">
        <v>787</v>
      </c>
      <c r="E917" s="141" t="s">
        <v>787</v>
      </c>
      <c r="F917" s="141" t="s">
        <v>787</v>
      </c>
      <c r="G917" s="116"/>
      <c r="H917" s="110"/>
      <c r="I917" s="116"/>
    </row>
    <row r="918" s="98" customFormat="1" ht="15.6" spans="1:9">
      <c r="A918" s="116"/>
      <c r="B918" s="132" t="s">
        <v>6</v>
      </c>
      <c r="C918" s="115" t="s">
        <v>7</v>
      </c>
      <c r="D918" s="115"/>
      <c r="E918" s="115"/>
      <c r="F918" s="116"/>
      <c r="G918" s="116"/>
      <c r="H918" s="110"/>
      <c r="I918" s="116"/>
    </row>
    <row r="919" s="98" customFormat="1" ht="15.6" spans="1:9">
      <c r="A919" s="116"/>
      <c r="B919" s="132"/>
      <c r="C919" s="115"/>
      <c r="D919" s="115"/>
      <c r="E919" s="115"/>
      <c r="F919" s="116"/>
      <c r="G919" s="116"/>
      <c r="H919" s="110"/>
      <c r="I919" s="116"/>
    </row>
    <row r="920" s="98" customFormat="1" ht="15.6" spans="1:9">
      <c r="A920" s="116"/>
      <c r="B920" s="130" t="s">
        <v>8</v>
      </c>
      <c r="C920" s="133" t="s">
        <v>9</v>
      </c>
      <c r="D920" s="133" t="s">
        <v>10</v>
      </c>
      <c r="E920" s="133" t="s">
        <v>11</v>
      </c>
      <c r="F920" s="116"/>
      <c r="G920" s="116"/>
      <c r="H920" s="110"/>
      <c r="I920" s="116"/>
    </row>
    <row r="921" s="98" customFormat="1" ht="15.6" spans="1:9">
      <c r="A921" s="116">
        <v>3</v>
      </c>
      <c r="B921" s="130" t="s">
        <v>91</v>
      </c>
      <c r="C921" s="131" t="s">
        <v>2031</v>
      </c>
      <c r="D921" s="131" t="s">
        <v>787</v>
      </c>
      <c r="E921" s="131" t="s">
        <v>787</v>
      </c>
      <c r="F921" s="116"/>
      <c r="G921" s="116"/>
      <c r="H921" s="110"/>
      <c r="I921" s="116"/>
    </row>
    <row r="922" s="98" customFormat="1" ht="15.6" spans="1:9">
      <c r="A922" s="116">
        <v>4</v>
      </c>
      <c r="B922" s="130" t="s">
        <v>97</v>
      </c>
      <c r="C922" s="131" t="s">
        <v>1048</v>
      </c>
      <c r="D922" s="131" t="s">
        <v>787</v>
      </c>
      <c r="E922" s="131" t="s">
        <v>787</v>
      </c>
      <c r="F922" s="116"/>
      <c r="G922" s="116"/>
      <c r="H922" s="110"/>
      <c r="I922" s="116"/>
    </row>
    <row r="923" s="98" customFormat="1" ht="15.6" spans="1:9">
      <c r="A923" s="116">
        <v>5</v>
      </c>
      <c r="B923" s="130" t="s">
        <v>12</v>
      </c>
      <c r="C923" s="131" t="s">
        <v>787</v>
      </c>
      <c r="D923" s="131" t="s">
        <v>2032</v>
      </c>
      <c r="E923" s="131" t="s">
        <v>787</v>
      </c>
      <c r="F923" s="116"/>
      <c r="G923" s="116"/>
      <c r="H923" s="110"/>
      <c r="I923" s="116"/>
    </row>
    <row r="924" s="98" customFormat="1" ht="31.2" spans="1:9">
      <c r="A924" s="116" t="s">
        <v>2033</v>
      </c>
      <c r="B924" s="116"/>
      <c r="C924" s="116"/>
      <c r="D924" s="116"/>
      <c r="E924" s="116"/>
      <c r="F924" s="116"/>
      <c r="G924" s="116"/>
      <c r="H924" s="111" t="s">
        <v>2034</v>
      </c>
      <c r="I924" s="112" t="s">
        <v>615</v>
      </c>
    </row>
    <row r="925" s="98" customFormat="1" ht="31.2" spans="1:9">
      <c r="A925" s="129" t="s">
        <v>5</v>
      </c>
      <c r="B925" s="139" t="s">
        <v>6</v>
      </c>
      <c r="C925" s="122" t="s">
        <v>15</v>
      </c>
      <c r="D925" s="122"/>
      <c r="E925" s="122"/>
      <c r="F925" s="122"/>
      <c r="G925" s="122"/>
      <c r="H925" s="110"/>
      <c r="I925" s="116"/>
    </row>
    <row r="926" s="98" customFormat="1" ht="15.6" spans="1:9">
      <c r="A926" s="116"/>
      <c r="B926" s="136" t="s">
        <v>16</v>
      </c>
      <c r="C926" s="122" t="s">
        <v>17</v>
      </c>
      <c r="D926" s="122" t="s">
        <v>18</v>
      </c>
      <c r="E926" s="122" t="s">
        <v>19</v>
      </c>
      <c r="F926" s="122" t="s">
        <v>20</v>
      </c>
      <c r="G926" s="122" t="s">
        <v>21</v>
      </c>
      <c r="H926" s="110"/>
      <c r="I926" s="116"/>
    </row>
    <row r="927" s="98" customFormat="1" ht="15.6" spans="1:9">
      <c r="A927" s="116">
        <v>1</v>
      </c>
      <c r="B927" s="136" t="s">
        <v>23</v>
      </c>
      <c r="C927" s="141" t="s">
        <v>787</v>
      </c>
      <c r="D927" s="141" t="s">
        <v>787</v>
      </c>
      <c r="E927" s="141" t="s">
        <v>682</v>
      </c>
      <c r="F927" s="141" t="s">
        <v>787</v>
      </c>
      <c r="G927" s="141" t="s">
        <v>787</v>
      </c>
      <c r="H927" s="110"/>
      <c r="I927" s="116"/>
    </row>
    <row r="928" s="98" customFormat="1" ht="15.6" spans="1:9">
      <c r="A928" s="116"/>
      <c r="B928" s="139" t="s">
        <v>6</v>
      </c>
      <c r="C928" s="122" t="s">
        <v>24</v>
      </c>
      <c r="D928" s="122"/>
      <c r="E928" s="122"/>
      <c r="F928" s="122"/>
      <c r="G928" s="122"/>
      <c r="H928" s="110"/>
      <c r="I928" s="116"/>
    </row>
    <row r="929" s="98" customFormat="1" ht="15.6" spans="1:9">
      <c r="A929" s="116"/>
      <c r="B929" s="136" t="s">
        <v>16</v>
      </c>
      <c r="C929" s="122" t="s">
        <v>17</v>
      </c>
      <c r="D929" s="122" t="s">
        <v>18</v>
      </c>
      <c r="E929" s="122" t="s">
        <v>19</v>
      </c>
      <c r="F929" s="122" t="s">
        <v>20</v>
      </c>
      <c r="G929" s="122" t="s">
        <v>21</v>
      </c>
      <c r="H929" s="110"/>
      <c r="I929" s="116"/>
    </row>
    <row r="930" s="98" customFormat="1" ht="15.6" spans="1:9">
      <c r="A930" s="116">
        <v>2</v>
      </c>
      <c r="B930" s="140" t="s">
        <v>107</v>
      </c>
      <c r="C930" s="141" t="s">
        <v>682</v>
      </c>
      <c r="D930" s="141" t="s">
        <v>787</v>
      </c>
      <c r="E930" s="141" t="s">
        <v>787</v>
      </c>
      <c r="F930" s="141" t="s">
        <v>787</v>
      </c>
      <c r="G930" s="141" t="s">
        <v>787</v>
      </c>
      <c r="H930" s="110"/>
      <c r="I930" s="116"/>
    </row>
    <row r="931" s="98" customFormat="1" ht="15.6" spans="1:9">
      <c r="A931" s="116">
        <v>3</v>
      </c>
      <c r="B931" s="140" t="s">
        <v>2035</v>
      </c>
      <c r="C931" s="141" t="s">
        <v>787</v>
      </c>
      <c r="D931" s="141" t="s">
        <v>680</v>
      </c>
      <c r="E931" s="141" t="s">
        <v>787</v>
      </c>
      <c r="F931" s="141" t="s">
        <v>787</v>
      </c>
      <c r="G931" s="141" t="s">
        <v>787</v>
      </c>
      <c r="H931" s="110"/>
      <c r="I931" s="116"/>
    </row>
    <row r="932" s="98" customFormat="1" ht="15.6" spans="1:9">
      <c r="A932" s="116"/>
      <c r="B932" s="139" t="s">
        <v>6</v>
      </c>
      <c r="C932" s="122" t="s">
        <v>30</v>
      </c>
      <c r="D932" s="122"/>
      <c r="E932" s="122"/>
      <c r="F932" s="122"/>
      <c r="G932" s="116"/>
      <c r="H932" s="110"/>
      <c r="I932" s="116"/>
    </row>
    <row r="933" s="98" customFormat="1" ht="15.6" spans="1:9">
      <c r="A933" s="116"/>
      <c r="B933" s="136" t="s">
        <v>8</v>
      </c>
      <c r="C933" s="122">
        <v>100</v>
      </c>
      <c r="D933" s="122">
        <v>200</v>
      </c>
      <c r="E933" s="122">
        <v>300</v>
      </c>
      <c r="F933" s="122" t="s">
        <v>31</v>
      </c>
      <c r="G933" s="116"/>
      <c r="H933" s="110"/>
      <c r="I933" s="116"/>
    </row>
    <row r="934" s="98" customFormat="1" ht="15.6" spans="1:9">
      <c r="A934" s="116">
        <v>4</v>
      </c>
      <c r="B934" s="140" t="s">
        <v>72</v>
      </c>
      <c r="C934" s="141" t="s">
        <v>684</v>
      </c>
      <c r="D934" s="141" t="s">
        <v>787</v>
      </c>
      <c r="E934" s="141" t="s">
        <v>787</v>
      </c>
      <c r="F934" s="141" t="s">
        <v>787</v>
      </c>
      <c r="G934" s="116"/>
      <c r="H934" s="110"/>
      <c r="I934" s="116"/>
    </row>
    <row r="935" s="98" customFormat="1" ht="15.6" spans="1:9">
      <c r="A935" s="116">
        <v>5</v>
      </c>
      <c r="B935" s="140" t="s">
        <v>177</v>
      </c>
      <c r="C935" s="141" t="s">
        <v>787</v>
      </c>
      <c r="D935" s="141" t="s">
        <v>678</v>
      </c>
      <c r="E935" s="141" t="s">
        <v>787</v>
      </c>
      <c r="F935" s="141" t="s">
        <v>787</v>
      </c>
      <c r="G935" s="116"/>
      <c r="H935" s="110"/>
      <c r="I935" s="116"/>
    </row>
    <row r="936" s="98" customFormat="1" ht="15.6" spans="1:9">
      <c r="A936" s="116">
        <v>6</v>
      </c>
      <c r="B936" s="140" t="s">
        <v>65</v>
      </c>
      <c r="C936" s="141" t="s">
        <v>787</v>
      </c>
      <c r="D936" s="141" t="s">
        <v>679</v>
      </c>
      <c r="E936" s="141" t="s">
        <v>787</v>
      </c>
      <c r="F936" s="141" t="s">
        <v>787</v>
      </c>
      <c r="G936" s="116"/>
      <c r="H936" s="110"/>
      <c r="I936" s="116"/>
    </row>
    <row r="937" s="98" customFormat="1" ht="15.6" spans="1:9">
      <c r="A937" s="116"/>
      <c r="B937" s="139" t="s">
        <v>6</v>
      </c>
      <c r="C937" s="122" t="s">
        <v>35</v>
      </c>
      <c r="D937" s="122"/>
      <c r="E937" s="122"/>
      <c r="F937" s="122"/>
      <c r="G937" s="116"/>
      <c r="H937" s="110"/>
      <c r="I937" s="116"/>
    </row>
    <row r="938" s="98" customFormat="1" ht="15.6" spans="1:9">
      <c r="A938" s="116"/>
      <c r="B938" s="136" t="s">
        <v>8</v>
      </c>
      <c r="C938" s="122">
        <v>100</v>
      </c>
      <c r="D938" s="122">
        <v>200</v>
      </c>
      <c r="E938" s="122">
        <v>300</v>
      </c>
      <c r="F938" s="122" t="s">
        <v>31</v>
      </c>
      <c r="G938" s="116"/>
      <c r="H938" s="110"/>
      <c r="I938" s="116"/>
    </row>
    <row r="939" s="98" customFormat="1" ht="15.6" spans="1:9">
      <c r="A939" s="116">
        <v>7</v>
      </c>
      <c r="B939" s="140" t="s">
        <v>141</v>
      </c>
      <c r="C939" s="141" t="s">
        <v>787</v>
      </c>
      <c r="D939" s="141" t="s">
        <v>787</v>
      </c>
      <c r="E939" s="141" t="s">
        <v>680</v>
      </c>
      <c r="F939" s="141" t="s">
        <v>787</v>
      </c>
      <c r="G939" s="116"/>
      <c r="H939" s="110"/>
      <c r="I939" s="116"/>
    </row>
    <row r="940" s="98" customFormat="1" ht="15.6" spans="1:9">
      <c r="A940" s="116"/>
      <c r="B940" s="132" t="s">
        <v>6</v>
      </c>
      <c r="C940" s="115" t="s">
        <v>7</v>
      </c>
      <c r="D940" s="115"/>
      <c r="E940" s="115"/>
      <c r="F940" s="116"/>
      <c r="G940" s="116"/>
      <c r="H940" s="110"/>
      <c r="I940" s="116"/>
    </row>
    <row r="941" s="98" customFormat="1" ht="15.6" spans="1:9">
      <c r="A941" s="116"/>
      <c r="B941" s="132"/>
      <c r="C941" s="115"/>
      <c r="D941" s="115"/>
      <c r="E941" s="115"/>
      <c r="F941" s="116"/>
      <c r="G941" s="116"/>
      <c r="H941" s="110"/>
      <c r="I941" s="116"/>
    </row>
    <row r="942" s="98" customFormat="1" ht="15.6" spans="1:9">
      <c r="A942" s="116"/>
      <c r="B942" s="130" t="s">
        <v>8</v>
      </c>
      <c r="C942" s="133" t="s">
        <v>9</v>
      </c>
      <c r="D942" s="133" t="s">
        <v>10</v>
      </c>
      <c r="E942" s="133" t="s">
        <v>11</v>
      </c>
      <c r="F942" s="116"/>
      <c r="G942" s="116"/>
      <c r="H942" s="110"/>
      <c r="I942" s="116"/>
    </row>
    <row r="943" s="98" customFormat="1" ht="15.6" spans="1:9">
      <c r="A943" s="116">
        <v>8</v>
      </c>
      <c r="B943" s="130" t="s">
        <v>91</v>
      </c>
      <c r="C943" s="131" t="s">
        <v>2036</v>
      </c>
      <c r="D943" s="131" t="s">
        <v>787</v>
      </c>
      <c r="E943" s="131" t="s">
        <v>787</v>
      </c>
      <c r="F943" s="116"/>
      <c r="G943" s="116"/>
      <c r="H943" s="110"/>
      <c r="I943" s="116"/>
    </row>
    <row r="944" s="98" customFormat="1" ht="15.6" spans="1:9">
      <c r="A944" s="116">
        <v>9</v>
      </c>
      <c r="B944" s="130" t="s">
        <v>97</v>
      </c>
      <c r="C944" s="131" t="s">
        <v>2037</v>
      </c>
      <c r="D944" s="131" t="s">
        <v>787</v>
      </c>
      <c r="E944" s="131" t="s">
        <v>787</v>
      </c>
      <c r="F944" s="116"/>
      <c r="G944" s="116"/>
      <c r="H944" s="110"/>
      <c r="I944" s="116"/>
    </row>
    <row r="945" s="98" customFormat="1" ht="15.6" spans="1:9">
      <c r="A945" s="116"/>
      <c r="B945" s="134" t="s">
        <v>40</v>
      </c>
      <c r="C945" s="135" t="s">
        <v>46</v>
      </c>
      <c r="D945" s="116"/>
      <c r="E945" s="116"/>
      <c r="F945" s="116"/>
      <c r="G945" s="116"/>
      <c r="H945" s="110"/>
      <c r="I945" s="116"/>
    </row>
    <row r="946" s="98" customFormat="1" ht="15.6" spans="1:9">
      <c r="A946" s="116"/>
      <c r="B946" s="134"/>
      <c r="C946" s="135" t="s">
        <v>47</v>
      </c>
      <c r="D946" s="116"/>
      <c r="E946" s="116"/>
      <c r="F946" s="116"/>
      <c r="G946" s="116"/>
      <c r="H946" s="110"/>
      <c r="I946" s="116"/>
    </row>
    <row r="947" s="98" customFormat="1" ht="15.6" spans="1:9">
      <c r="A947" s="116">
        <v>10</v>
      </c>
      <c r="B947" s="138" t="s">
        <v>48</v>
      </c>
      <c r="C947" s="137" t="s">
        <v>1991</v>
      </c>
      <c r="D947" s="116"/>
      <c r="E947" s="116"/>
      <c r="F947" s="116"/>
      <c r="G947" s="116"/>
      <c r="H947" s="110"/>
      <c r="I947" s="116"/>
    </row>
    <row r="948" s="98" customFormat="1" ht="15.6" spans="1:9">
      <c r="A948" s="116"/>
      <c r="B948" s="139" t="s">
        <v>6</v>
      </c>
      <c r="C948" s="135" t="s">
        <v>49</v>
      </c>
      <c r="D948" s="135"/>
      <c r="E948" s="135"/>
      <c r="F948" s="116"/>
      <c r="G948" s="116"/>
      <c r="H948" s="110"/>
      <c r="I948" s="116"/>
    </row>
    <row r="949" s="98" customFormat="1" ht="15.6" spans="1:9">
      <c r="A949" s="116"/>
      <c r="B949" s="136" t="s">
        <v>50</v>
      </c>
      <c r="C949" s="135">
        <v>100</v>
      </c>
      <c r="D949" s="135">
        <v>200</v>
      </c>
      <c r="E949" s="135" t="s">
        <v>51</v>
      </c>
      <c r="F949" s="116"/>
      <c r="G949" s="116"/>
      <c r="H949" s="110"/>
      <c r="I949" s="116"/>
    </row>
    <row r="950" s="98" customFormat="1" ht="15.6" spans="1:9">
      <c r="A950" s="116">
        <v>11</v>
      </c>
      <c r="B950" s="140" t="s">
        <v>53</v>
      </c>
      <c r="C950" s="141" t="s">
        <v>787</v>
      </c>
      <c r="D950" s="141" t="s">
        <v>679</v>
      </c>
      <c r="E950" s="141" t="s">
        <v>787</v>
      </c>
      <c r="F950" s="116"/>
      <c r="G950" s="116"/>
      <c r="H950" s="110"/>
      <c r="I950" s="116"/>
    </row>
    <row r="951" s="98" customFormat="1" ht="15.6" spans="1:9">
      <c r="A951" s="116">
        <v>12</v>
      </c>
      <c r="B951" s="140" t="s">
        <v>55</v>
      </c>
      <c r="C951" s="141" t="s">
        <v>787</v>
      </c>
      <c r="D951" s="141" t="s">
        <v>682</v>
      </c>
      <c r="E951" s="141" t="s">
        <v>787</v>
      </c>
      <c r="F951" s="116"/>
      <c r="G951" s="116"/>
      <c r="H951" s="110"/>
      <c r="I951" s="116"/>
    </row>
    <row r="952" s="98" customFormat="1" ht="31.2" spans="1:9">
      <c r="A952" s="116" t="s">
        <v>2038</v>
      </c>
      <c r="B952" s="116"/>
      <c r="C952" s="116"/>
      <c r="D952" s="116"/>
      <c r="E952" s="116"/>
      <c r="F952" s="116"/>
      <c r="G952" s="116"/>
      <c r="H952" s="111" t="s">
        <v>2039</v>
      </c>
      <c r="I952" s="112" t="s">
        <v>615</v>
      </c>
    </row>
    <row r="953" s="98" customFormat="1" ht="31.2" spans="1:9">
      <c r="A953" s="129" t="s">
        <v>5</v>
      </c>
      <c r="B953" s="139" t="s">
        <v>6</v>
      </c>
      <c r="C953" s="122" t="s">
        <v>15</v>
      </c>
      <c r="D953" s="122"/>
      <c r="E953" s="122"/>
      <c r="F953" s="122"/>
      <c r="G953" s="122"/>
      <c r="H953" s="110"/>
      <c r="I953" s="116"/>
    </row>
    <row r="954" s="98" customFormat="1" ht="15.6" spans="1:9">
      <c r="A954" s="116"/>
      <c r="B954" s="136" t="s">
        <v>16</v>
      </c>
      <c r="C954" s="122" t="s">
        <v>17</v>
      </c>
      <c r="D954" s="122" t="s">
        <v>18</v>
      </c>
      <c r="E954" s="122" t="s">
        <v>19</v>
      </c>
      <c r="F954" s="122" t="s">
        <v>20</v>
      </c>
      <c r="G954" s="122" t="s">
        <v>21</v>
      </c>
      <c r="H954" s="110"/>
      <c r="I954" s="116"/>
    </row>
    <row r="955" s="98" customFormat="1" ht="15.6" spans="1:9">
      <c r="A955" s="116">
        <v>1</v>
      </c>
      <c r="B955" s="136" t="s">
        <v>2040</v>
      </c>
      <c r="C955" s="141" t="s">
        <v>764</v>
      </c>
      <c r="D955" s="141"/>
      <c r="E955" s="141"/>
      <c r="F955" s="141"/>
      <c r="G955" s="141"/>
      <c r="H955" s="110"/>
      <c r="I955" s="116"/>
    </row>
    <row r="956" s="98" customFormat="1" ht="15.6" spans="1:9">
      <c r="A956" s="116">
        <v>2</v>
      </c>
      <c r="B956" s="136" t="s">
        <v>76</v>
      </c>
      <c r="C956" s="141"/>
      <c r="D956" s="141"/>
      <c r="E956" s="141" t="s">
        <v>682</v>
      </c>
      <c r="F956" s="141" t="s">
        <v>680</v>
      </c>
      <c r="G956" s="141"/>
      <c r="H956" s="110"/>
      <c r="I956" s="116"/>
    </row>
    <row r="957" s="98" customFormat="1" ht="15.6" spans="1:9">
      <c r="A957" s="116"/>
      <c r="B957" s="139" t="s">
        <v>6</v>
      </c>
      <c r="C957" s="122" t="s">
        <v>24</v>
      </c>
      <c r="D957" s="122"/>
      <c r="E957" s="122"/>
      <c r="F957" s="122"/>
      <c r="G957" s="122"/>
      <c r="H957" s="110"/>
      <c r="I957" s="116"/>
    </row>
    <row r="958" s="98" customFormat="1" ht="15.6" spans="1:9">
      <c r="A958" s="116"/>
      <c r="B958" s="136" t="s">
        <v>16</v>
      </c>
      <c r="C958" s="122" t="s">
        <v>17</v>
      </c>
      <c r="D958" s="122" t="s">
        <v>18</v>
      </c>
      <c r="E958" s="122" t="s">
        <v>19</v>
      </c>
      <c r="F958" s="122" t="s">
        <v>20</v>
      </c>
      <c r="G958" s="122" t="s">
        <v>21</v>
      </c>
      <c r="H958" s="110"/>
      <c r="I958" s="116"/>
    </row>
    <row r="959" s="98" customFormat="1" ht="15.6" spans="1:9">
      <c r="A959" s="116">
        <v>3</v>
      </c>
      <c r="B959" s="140" t="s">
        <v>61</v>
      </c>
      <c r="C959" s="141" t="s">
        <v>684</v>
      </c>
      <c r="D959" s="141"/>
      <c r="E959" s="141"/>
      <c r="F959" s="141"/>
      <c r="G959" s="141"/>
      <c r="H959" s="110"/>
      <c r="I959" s="116"/>
    </row>
    <row r="960" s="98" customFormat="1" ht="15.6" spans="1:9">
      <c r="A960" s="116">
        <v>4</v>
      </c>
      <c r="B960" s="140" t="s">
        <v>1866</v>
      </c>
      <c r="C960" s="141"/>
      <c r="D960" s="141" t="s">
        <v>680</v>
      </c>
      <c r="E960" s="141"/>
      <c r="F960" s="141"/>
      <c r="G960" s="141"/>
      <c r="H960" s="110"/>
      <c r="I960" s="116"/>
    </row>
    <row r="961" s="98" customFormat="1" ht="15.6" spans="1:9">
      <c r="A961" s="116"/>
      <c r="B961" s="139" t="s">
        <v>6</v>
      </c>
      <c r="C961" s="122" t="s">
        <v>30</v>
      </c>
      <c r="D961" s="122"/>
      <c r="E961" s="122"/>
      <c r="F961" s="122"/>
      <c r="G961" s="116"/>
      <c r="H961" s="110"/>
      <c r="I961" s="116"/>
    </row>
    <row r="962" s="98" customFormat="1" ht="15.6" spans="1:9">
      <c r="A962" s="116"/>
      <c r="B962" s="136" t="s">
        <v>8</v>
      </c>
      <c r="C962" s="122">
        <v>100</v>
      </c>
      <c r="D962" s="122">
        <v>200</v>
      </c>
      <c r="E962" s="122">
        <v>300</v>
      </c>
      <c r="F962" s="122" t="s">
        <v>31</v>
      </c>
      <c r="G962" s="116"/>
      <c r="H962" s="110"/>
      <c r="I962" s="116"/>
    </row>
    <row r="963" s="98" customFormat="1" ht="15.6" spans="1:9">
      <c r="A963" s="116">
        <v>5</v>
      </c>
      <c r="B963" s="140" t="s">
        <v>32</v>
      </c>
      <c r="C963" s="141"/>
      <c r="D963" s="141"/>
      <c r="E963" s="141" t="s">
        <v>774</v>
      </c>
      <c r="F963" s="141" t="s">
        <v>682</v>
      </c>
      <c r="G963" s="116"/>
      <c r="H963" s="110"/>
      <c r="I963" s="116"/>
    </row>
    <row r="964" s="98" customFormat="1" ht="15.6" spans="1:9">
      <c r="A964" s="116"/>
      <c r="B964" s="139" t="s">
        <v>6</v>
      </c>
      <c r="C964" s="122" t="s">
        <v>35</v>
      </c>
      <c r="D964" s="122"/>
      <c r="E964" s="122"/>
      <c r="F964" s="122"/>
      <c r="G964" s="116"/>
      <c r="H964" s="110"/>
      <c r="I964" s="116"/>
    </row>
    <row r="965" s="98" customFormat="1" ht="15.6" spans="1:9">
      <c r="A965" s="116"/>
      <c r="B965" s="136" t="s">
        <v>8</v>
      </c>
      <c r="C965" s="122">
        <v>100</v>
      </c>
      <c r="D965" s="122">
        <v>200</v>
      </c>
      <c r="E965" s="122">
        <v>300</v>
      </c>
      <c r="F965" s="122" t="s">
        <v>31</v>
      </c>
      <c r="G965" s="116"/>
      <c r="H965" s="110"/>
      <c r="I965" s="116"/>
    </row>
    <row r="966" s="98" customFormat="1" ht="15.6" spans="1:9">
      <c r="A966" s="116">
        <v>6</v>
      </c>
      <c r="B966" s="140" t="s">
        <v>68</v>
      </c>
      <c r="C966" s="141"/>
      <c r="D966" s="141"/>
      <c r="E966" s="141" t="s">
        <v>680</v>
      </c>
      <c r="F966" s="141" t="s">
        <v>740</v>
      </c>
      <c r="G966" s="116"/>
      <c r="H966" s="110"/>
      <c r="I966" s="116"/>
    </row>
    <row r="967" s="98" customFormat="1" ht="15.6" spans="1:9">
      <c r="A967" s="116">
        <v>7</v>
      </c>
      <c r="B967" s="140" t="s">
        <v>69</v>
      </c>
      <c r="C967" s="141"/>
      <c r="D967" s="141" t="s">
        <v>680</v>
      </c>
      <c r="E967" s="141"/>
      <c r="F967" s="141"/>
      <c r="G967" s="116"/>
      <c r="H967" s="110"/>
      <c r="I967" s="116"/>
    </row>
    <row r="968" s="98" customFormat="1" ht="15.6" spans="1:9">
      <c r="A968" s="116"/>
      <c r="B968" s="132" t="s">
        <v>6</v>
      </c>
      <c r="C968" s="115" t="s">
        <v>37</v>
      </c>
      <c r="D968" s="115"/>
      <c r="E968" s="115"/>
      <c r="F968" s="115" t="s">
        <v>7</v>
      </c>
      <c r="G968" s="115"/>
      <c r="H968" s="115"/>
      <c r="I968" s="116"/>
    </row>
    <row r="969" s="98" customFormat="1" ht="15.6" spans="1:9">
      <c r="A969" s="116"/>
      <c r="B969" s="132"/>
      <c r="C969" s="115"/>
      <c r="D969" s="115"/>
      <c r="E969" s="115"/>
      <c r="F969" s="115"/>
      <c r="G969" s="115"/>
      <c r="H969" s="115"/>
      <c r="I969" s="116"/>
    </row>
    <row r="970" s="98" customFormat="1" ht="15.6" spans="1:9">
      <c r="A970" s="116"/>
      <c r="B970" s="130" t="s">
        <v>8</v>
      </c>
      <c r="C970" s="133" t="s">
        <v>9</v>
      </c>
      <c r="D970" s="133" t="s">
        <v>10</v>
      </c>
      <c r="E970" s="133" t="s">
        <v>11</v>
      </c>
      <c r="F970" s="133" t="s">
        <v>9</v>
      </c>
      <c r="G970" s="133" t="s">
        <v>10</v>
      </c>
      <c r="H970" s="119"/>
      <c r="I970" s="116"/>
    </row>
    <row r="971" s="98" customFormat="1" ht="15.6" spans="1:9">
      <c r="A971" s="116">
        <v>8</v>
      </c>
      <c r="B971" s="130" t="s">
        <v>349</v>
      </c>
      <c r="C971" s="131"/>
      <c r="D971" s="131" t="s">
        <v>1019</v>
      </c>
      <c r="E971" s="131"/>
      <c r="F971" s="131"/>
      <c r="G971" s="131"/>
      <c r="H971" s="120"/>
      <c r="I971" s="116"/>
    </row>
    <row r="972" s="98" customFormat="1" ht="15.6" spans="1:9">
      <c r="A972" s="116">
        <v>9</v>
      </c>
      <c r="B972" s="130" t="s">
        <v>12</v>
      </c>
      <c r="C972" s="131"/>
      <c r="D972" s="131" t="s">
        <v>1019</v>
      </c>
      <c r="E972" s="131"/>
      <c r="F972" s="131"/>
      <c r="G972" s="131">
        <f>71.4-70.7</f>
        <v>0.700000000000003</v>
      </c>
      <c r="H972" s="120"/>
      <c r="I972" s="116"/>
    </row>
    <row r="973" s="98" customFormat="1" ht="15.6" spans="1:9">
      <c r="A973" s="116"/>
      <c r="B973" s="134" t="s">
        <v>40</v>
      </c>
      <c r="C973" s="135" t="s">
        <v>46</v>
      </c>
      <c r="D973" s="116"/>
      <c r="E973" s="116"/>
      <c r="F973" s="116"/>
      <c r="G973" s="116"/>
      <c r="H973" s="110"/>
      <c r="I973" s="116"/>
    </row>
    <row r="974" s="98" customFormat="1" ht="15.6" spans="1:9">
      <c r="A974" s="116"/>
      <c r="B974" s="134"/>
      <c r="C974" s="135" t="s">
        <v>47</v>
      </c>
      <c r="D974" s="116"/>
      <c r="E974" s="116"/>
      <c r="F974" s="116"/>
      <c r="G974" s="116"/>
      <c r="H974" s="110"/>
      <c r="I974" s="116"/>
    </row>
    <row r="975" s="98" customFormat="1" ht="15.6" spans="1:9">
      <c r="A975" s="116">
        <v>10</v>
      </c>
      <c r="B975" s="138" t="s">
        <v>48</v>
      </c>
      <c r="C975" s="137" t="s">
        <v>2041</v>
      </c>
      <c r="D975" s="116"/>
      <c r="E975" s="116"/>
      <c r="F975" s="116"/>
      <c r="G975" s="116"/>
      <c r="H975" s="110"/>
      <c r="I975" s="116"/>
    </row>
    <row r="976" s="98" customFormat="1" ht="15.6" spans="1:9">
      <c r="A976" s="116">
        <v>11</v>
      </c>
      <c r="B976" s="138" t="s">
        <v>2042</v>
      </c>
      <c r="C976" s="137" t="s">
        <v>2043</v>
      </c>
      <c r="D976" s="116"/>
      <c r="E976" s="116"/>
      <c r="F976" s="116"/>
      <c r="G976" s="116"/>
      <c r="H976" s="110"/>
      <c r="I976" s="116"/>
    </row>
    <row r="977" s="98" customFormat="1" ht="15.6" spans="1:9">
      <c r="A977" s="116"/>
      <c r="B977" s="139" t="s">
        <v>6</v>
      </c>
      <c r="C977" s="135" t="s">
        <v>49</v>
      </c>
      <c r="D977" s="135"/>
      <c r="E977" s="135"/>
      <c r="F977" s="116"/>
      <c r="G977" s="116"/>
      <c r="H977" s="110"/>
      <c r="I977" s="116"/>
    </row>
    <row r="978" s="98" customFormat="1" ht="15.6" spans="1:9">
      <c r="A978" s="116"/>
      <c r="B978" s="136" t="s">
        <v>50</v>
      </c>
      <c r="C978" s="135">
        <v>100</v>
      </c>
      <c r="D978" s="135">
        <v>200</v>
      </c>
      <c r="E978" s="135" t="s">
        <v>51</v>
      </c>
      <c r="F978" s="116"/>
      <c r="G978" s="116"/>
      <c r="H978" s="110"/>
      <c r="I978" s="116"/>
    </row>
    <row r="979" s="98" customFormat="1" ht="15.6" spans="1:9">
      <c r="A979" s="116">
        <v>12</v>
      </c>
      <c r="B979" s="140" t="s">
        <v>84</v>
      </c>
      <c r="C979" s="141"/>
      <c r="D979" s="141" t="s">
        <v>680</v>
      </c>
      <c r="E979" s="141"/>
      <c r="F979" s="116"/>
      <c r="G979" s="116"/>
      <c r="H979" s="110"/>
      <c r="I979" s="116"/>
    </row>
    <row r="980" s="98" customFormat="1" ht="15.6" spans="1:9">
      <c r="A980" s="116">
        <v>13</v>
      </c>
      <c r="B980" s="140" t="s">
        <v>53</v>
      </c>
      <c r="C980" s="141"/>
      <c r="D980" s="141" t="s">
        <v>683</v>
      </c>
      <c r="E980" s="141"/>
      <c r="F980" s="116"/>
      <c r="G980" s="116"/>
      <c r="H980" s="110"/>
      <c r="I980" s="116"/>
    </row>
    <row r="981" s="98" customFormat="1" ht="15.6" spans="1:9">
      <c r="A981" s="116"/>
      <c r="B981" s="140"/>
      <c r="C981" s="141"/>
      <c r="D981" s="141"/>
      <c r="E981" s="141"/>
      <c r="F981" s="116"/>
      <c r="G981" s="116"/>
      <c r="H981" s="110"/>
      <c r="I981" s="116"/>
    </row>
    <row r="982" s="98" customFormat="1" ht="31.2" spans="1:9">
      <c r="A982" s="116" t="s">
        <v>2044</v>
      </c>
      <c r="B982" s="116"/>
      <c r="C982" s="116"/>
      <c r="D982" s="116"/>
      <c r="E982" s="116"/>
      <c r="F982" s="116"/>
      <c r="G982" s="116"/>
      <c r="H982" s="111" t="s">
        <v>2045</v>
      </c>
      <c r="I982" s="112" t="s">
        <v>615</v>
      </c>
    </row>
    <row r="983" s="98" customFormat="1" ht="31.2" spans="1:9">
      <c r="A983" s="129" t="s">
        <v>5</v>
      </c>
      <c r="B983" s="139" t="s">
        <v>6</v>
      </c>
      <c r="C983" s="122" t="s">
        <v>15</v>
      </c>
      <c r="D983" s="122"/>
      <c r="E983" s="122"/>
      <c r="F983" s="122"/>
      <c r="G983" s="122"/>
      <c r="H983" s="110"/>
      <c r="I983" s="116"/>
    </row>
    <row r="984" s="98" customFormat="1" ht="15.6" spans="1:9">
      <c r="A984" s="116"/>
      <c r="B984" s="136" t="s">
        <v>16</v>
      </c>
      <c r="C984" s="122" t="s">
        <v>17</v>
      </c>
      <c r="D984" s="122" t="s">
        <v>18</v>
      </c>
      <c r="E984" s="122" t="s">
        <v>19</v>
      </c>
      <c r="F984" s="122" t="s">
        <v>20</v>
      </c>
      <c r="G984" s="122" t="s">
        <v>21</v>
      </c>
      <c r="H984" s="110"/>
      <c r="I984" s="116"/>
    </row>
    <row r="985" s="98" customFormat="1" ht="15.6" spans="1:9">
      <c r="A985" s="116">
        <v>1</v>
      </c>
      <c r="B985" s="136" t="s">
        <v>23</v>
      </c>
      <c r="C985" s="141" t="s">
        <v>787</v>
      </c>
      <c r="D985" s="141" t="s">
        <v>787</v>
      </c>
      <c r="E985" s="141" t="s">
        <v>678</v>
      </c>
      <c r="F985" s="141" t="s">
        <v>787</v>
      </c>
      <c r="G985" s="141" t="s">
        <v>787</v>
      </c>
      <c r="H985" s="110"/>
      <c r="I985" s="116"/>
    </row>
    <row r="986" s="98" customFormat="1" ht="15.6" spans="1:9">
      <c r="A986" s="116"/>
      <c r="B986" s="139" t="s">
        <v>6</v>
      </c>
      <c r="C986" s="122" t="s">
        <v>24</v>
      </c>
      <c r="D986" s="122"/>
      <c r="E986" s="122"/>
      <c r="F986" s="122"/>
      <c r="G986" s="122"/>
      <c r="H986" s="110"/>
      <c r="I986" s="116"/>
    </row>
    <row r="987" s="98" customFormat="1" ht="15.6" spans="1:9">
      <c r="A987" s="116"/>
      <c r="B987" s="136" t="s">
        <v>16</v>
      </c>
      <c r="C987" s="122" t="s">
        <v>17</v>
      </c>
      <c r="D987" s="122" t="s">
        <v>18</v>
      </c>
      <c r="E987" s="122" t="s">
        <v>19</v>
      </c>
      <c r="F987" s="122" t="s">
        <v>20</v>
      </c>
      <c r="G987" s="122" t="s">
        <v>21</v>
      </c>
      <c r="H987" s="110"/>
      <c r="I987" s="116"/>
    </row>
    <row r="988" s="98" customFormat="1" ht="15.6" spans="1:9">
      <c r="A988" s="116">
        <v>2</v>
      </c>
      <c r="B988" s="140" t="s">
        <v>108</v>
      </c>
      <c r="C988" s="141" t="s">
        <v>787</v>
      </c>
      <c r="D988" s="141" t="s">
        <v>787</v>
      </c>
      <c r="E988" s="141" t="s">
        <v>680</v>
      </c>
      <c r="F988" s="141" t="s">
        <v>787</v>
      </c>
      <c r="G988" s="141" t="s">
        <v>787</v>
      </c>
      <c r="H988" s="110"/>
      <c r="I988" s="116"/>
    </row>
    <row r="989" s="98" customFormat="1" ht="15.6" spans="1:9">
      <c r="A989" s="116"/>
      <c r="B989" s="139" t="s">
        <v>6</v>
      </c>
      <c r="C989" s="122" t="s">
        <v>30</v>
      </c>
      <c r="D989" s="122"/>
      <c r="E989" s="122"/>
      <c r="F989" s="122"/>
      <c r="G989" s="116"/>
      <c r="H989" s="110"/>
      <c r="I989" s="116"/>
    </row>
    <row r="990" s="98" customFormat="1" ht="15.6" spans="1:9">
      <c r="A990" s="116"/>
      <c r="B990" s="136" t="s">
        <v>8</v>
      </c>
      <c r="C990" s="122">
        <v>100</v>
      </c>
      <c r="D990" s="122">
        <v>200</v>
      </c>
      <c r="E990" s="122">
        <v>300</v>
      </c>
      <c r="F990" s="122" t="s">
        <v>31</v>
      </c>
      <c r="G990" s="116"/>
      <c r="H990" s="110"/>
      <c r="I990" s="116"/>
    </row>
    <row r="991" s="98" customFormat="1" ht="15.6" spans="1:9">
      <c r="A991" s="116">
        <v>3</v>
      </c>
      <c r="B991" s="140" t="s">
        <v>70</v>
      </c>
      <c r="C991" s="141" t="s">
        <v>680</v>
      </c>
      <c r="D991" s="141" t="s">
        <v>787</v>
      </c>
      <c r="E991" s="141" t="s">
        <v>787</v>
      </c>
      <c r="F991" s="141" t="s">
        <v>787</v>
      </c>
      <c r="G991" s="116"/>
      <c r="H991" s="110"/>
      <c r="I991" s="116"/>
    </row>
    <row r="992" s="98" customFormat="1" ht="15.6" spans="1:9">
      <c r="A992" s="116">
        <v>4</v>
      </c>
      <c r="B992" s="140" t="s">
        <v>32</v>
      </c>
      <c r="C992" s="141" t="s">
        <v>787</v>
      </c>
      <c r="D992" s="141" t="s">
        <v>787</v>
      </c>
      <c r="E992" s="141" t="s">
        <v>787</v>
      </c>
      <c r="F992" s="141" t="s">
        <v>678</v>
      </c>
      <c r="G992" s="116"/>
      <c r="H992" s="110"/>
      <c r="I992" s="116"/>
    </row>
    <row r="993" s="98" customFormat="1" ht="15.6" spans="1:9">
      <c r="A993" s="116">
        <v>5</v>
      </c>
      <c r="B993" s="140" t="s">
        <v>177</v>
      </c>
      <c r="C993" s="141" t="s">
        <v>787</v>
      </c>
      <c r="D993" s="141" t="s">
        <v>680</v>
      </c>
      <c r="E993" s="141" t="s">
        <v>787</v>
      </c>
      <c r="F993" s="141" t="s">
        <v>787</v>
      </c>
      <c r="G993" s="116"/>
      <c r="H993" s="110"/>
      <c r="I993" s="116"/>
    </row>
    <row r="994" s="98" customFormat="1" ht="15.6" spans="1:9">
      <c r="A994" s="116">
        <v>6</v>
      </c>
      <c r="B994" s="140" t="s">
        <v>34</v>
      </c>
      <c r="C994" s="141" t="s">
        <v>678</v>
      </c>
      <c r="D994" s="141" t="s">
        <v>787</v>
      </c>
      <c r="E994" s="141" t="s">
        <v>787</v>
      </c>
      <c r="F994" s="141" t="s">
        <v>787</v>
      </c>
      <c r="G994" s="116"/>
      <c r="H994" s="110"/>
      <c r="I994" s="116"/>
    </row>
    <row r="995" s="98" customFormat="1" ht="15.6" spans="1:9">
      <c r="A995" s="116"/>
      <c r="B995" s="139" t="s">
        <v>6</v>
      </c>
      <c r="C995" s="122" t="s">
        <v>35</v>
      </c>
      <c r="D995" s="122"/>
      <c r="E995" s="122"/>
      <c r="F995" s="122"/>
      <c r="G995" s="116"/>
      <c r="H995" s="110"/>
      <c r="I995" s="116"/>
    </row>
    <row r="996" s="98" customFormat="1" ht="15.6" spans="1:9">
      <c r="A996" s="116"/>
      <c r="B996" s="136" t="s">
        <v>8</v>
      </c>
      <c r="C996" s="122">
        <v>100</v>
      </c>
      <c r="D996" s="122">
        <v>200</v>
      </c>
      <c r="E996" s="122">
        <v>300</v>
      </c>
      <c r="F996" s="122" t="s">
        <v>31</v>
      </c>
      <c r="G996" s="116"/>
      <c r="H996" s="110"/>
      <c r="I996" s="116"/>
    </row>
    <row r="997" s="98" customFormat="1" ht="15.6" spans="1:9">
      <c r="A997" s="116">
        <v>7</v>
      </c>
      <c r="B997" s="140" t="s">
        <v>125</v>
      </c>
      <c r="C997" s="141" t="s">
        <v>787</v>
      </c>
      <c r="D997" s="141" t="s">
        <v>679</v>
      </c>
      <c r="E997" s="141" t="s">
        <v>787</v>
      </c>
      <c r="F997" s="141" t="s">
        <v>787</v>
      </c>
      <c r="G997" s="116"/>
      <c r="H997" s="110"/>
      <c r="I997" s="116"/>
    </row>
    <row r="998" s="98" customFormat="1" ht="15.6" spans="1:9">
      <c r="A998" s="116"/>
      <c r="B998" s="132" t="s">
        <v>6</v>
      </c>
      <c r="C998" s="115" t="s">
        <v>7</v>
      </c>
      <c r="D998" s="115"/>
      <c r="E998" s="115"/>
      <c r="F998" s="116"/>
      <c r="G998" s="116"/>
      <c r="H998" s="110"/>
      <c r="I998" s="116"/>
    </row>
    <row r="999" s="98" customFormat="1" ht="15.6" spans="1:9">
      <c r="A999" s="116"/>
      <c r="B999" s="132"/>
      <c r="C999" s="115"/>
      <c r="D999" s="115"/>
      <c r="E999" s="115"/>
      <c r="F999" s="116"/>
      <c r="G999" s="116"/>
      <c r="H999" s="110"/>
      <c r="I999" s="116"/>
    </row>
    <row r="1000" s="98" customFormat="1" ht="15.6" spans="1:9">
      <c r="A1000" s="116"/>
      <c r="B1000" s="130" t="s">
        <v>8</v>
      </c>
      <c r="C1000" s="133" t="s">
        <v>9</v>
      </c>
      <c r="D1000" s="133" t="s">
        <v>10</v>
      </c>
      <c r="E1000" s="133" t="s">
        <v>11</v>
      </c>
      <c r="F1000" s="116"/>
      <c r="G1000" s="116"/>
      <c r="H1000" s="110"/>
      <c r="I1000" s="116"/>
    </row>
    <row r="1001" s="98" customFormat="1" ht="15.6" spans="1:9">
      <c r="A1001" s="116">
        <v>8</v>
      </c>
      <c r="B1001" s="130" t="s">
        <v>70</v>
      </c>
      <c r="C1001" s="131" t="s">
        <v>2046</v>
      </c>
      <c r="D1001" s="131" t="s">
        <v>787</v>
      </c>
      <c r="E1001" s="131" t="s">
        <v>787</v>
      </c>
      <c r="F1001" s="116"/>
      <c r="G1001" s="116"/>
      <c r="H1001" s="110"/>
      <c r="I1001" s="116"/>
    </row>
    <row r="1002" s="98" customFormat="1" ht="15.6" spans="1:9">
      <c r="A1002" s="116">
        <v>9</v>
      </c>
      <c r="B1002" s="130" t="s">
        <v>91</v>
      </c>
      <c r="C1002" s="131" t="s">
        <v>787</v>
      </c>
      <c r="D1002" s="131" t="s">
        <v>773</v>
      </c>
      <c r="E1002" s="131" t="s">
        <v>787</v>
      </c>
      <c r="F1002" s="116"/>
      <c r="G1002" s="116"/>
      <c r="H1002" s="110"/>
      <c r="I1002" s="116"/>
    </row>
    <row r="1003" s="98" customFormat="1" ht="15.6" spans="1:9">
      <c r="A1003" s="116">
        <v>10</v>
      </c>
      <c r="B1003" s="130" t="s">
        <v>97</v>
      </c>
      <c r="C1003" s="131" t="s">
        <v>1995</v>
      </c>
      <c r="D1003" s="131" t="s">
        <v>787</v>
      </c>
      <c r="E1003" s="131" t="s">
        <v>787</v>
      </c>
      <c r="F1003" s="116"/>
      <c r="G1003" s="116"/>
      <c r="H1003" s="110"/>
      <c r="I1003" s="116"/>
    </row>
    <row r="1004" s="98" customFormat="1" ht="15.6" spans="1:9">
      <c r="A1004" s="116"/>
      <c r="B1004" s="134" t="s">
        <v>40</v>
      </c>
      <c r="C1004" s="135" t="s">
        <v>41</v>
      </c>
      <c r="D1004" s="135"/>
      <c r="E1004" s="135"/>
      <c r="F1004" s="116"/>
      <c r="G1004" s="116"/>
      <c r="H1004" s="110"/>
      <c r="I1004" s="116"/>
    </row>
    <row r="1005" s="98" customFormat="1" ht="15.6" spans="1:9">
      <c r="A1005" s="116"/>
      <c r="B1005" s="134"/>
      <c r="C1005" s="122" t="s">
        <v>42</v>
      </c>
      <c r="D1005" s="122" t="s">
        <v>43</v>
      </c>
      <c r="E1005" s="122" t="s">
        <v>44</v>
      </c>
      <c r="F1005" s="116"/>
      <c r="G1005" s="116"/>
      <c r="H1005" s="110"/>
      <c r="I1005" s="116"/>
    </row>
    <row r="1006" s="98" customFormat="1" ht="15.6" spans="1:9">
      <c r="A1006" s="116">
        <v>11</v>
      </c>
      <c r="B1006" s="136" t="s">
        <v>888</v>
      </c>
      <c r="C1006" s="137" t="s">
        <v>787</v>
      </c>
      <c r="D1006" s="137" t="s">
        <v>787</v>
      </c>
      <c r="E1006" s="137">
        <v>23.9</v>
      </c>
      <c r="F1006" s="116"/>
      <c r="G1006" s="116"/>
      <c r="H1006" s="110"/>
      <c r="I1006" s="116"/>
    </row>
    <row r="1007" s="98" customFormat="1" ht="15.6" spans="1:9">
      <c r="A1007" s="116"/>
      <c r="B1007" s="134" t="s">
        <v>40</v>
      </c>
      <c r="C1007" s="135" t="s">
        <v>46</v>
      </c>
      <c r="D1007" s="116"/>
      <c r="E1007" s="116"/>
      <c r="F1007" s="116"/>
      <c r="G1007" s="116"/>
      <c r="H1007" s="110"/>
      <c r="I1007" s="116"/>
    </row>
    <row r="1008" s="98" customFormat="1" ht="15.6" customHeight="1" spans="1:9">
      <c r="A1008" s="116"/>
      <c r="B1008" s="134"/>
      <c r="C1008" s="135" t="s">
        <v>47</v>
      </c>
      <c r="D1008" s="116"/>
      <c r="E1008" s="116"/>
      <c r="F1008" s="116"/>
      <c r="G1008" s="116"/>
      <c r="H1008" s="110"/>
      <c r="I1008" s="116"/>
    </row>
    <row r="1009" s="98" customFormat="1" ht="26.45" customHeight="1" spans="1:9">
      <c r="A1009" s="116">
        <v>12</v>
      </c>
      <c r="B1009" s="138" t="s">
        <v>258</v>
      </c>
      <c r="C1009" s="137" t="s">
        <v>678</v>
      </c>
      <c r="D1009" s="116"/>
      <c r="E1009" s="116"/>
      <c r="F1009" s="116"/>
      <c r="G1009" s="116"/>
      <c r="H1009" s="110"/>
      <c r="I1009" s="116"/>
    </row>
    <row r="1010" s="98" customFormat="1" ht="15.6" spans="1:9">
      <c r="A1010" s="116">
        <v>13</v>
      </c>
      <c r="B1010" s="138" t="s">
        <v>48</v>
      </c>
      <c r="C1010" s="137">
        <f>0.2+0.3</f>
        <v>0.5</v>
      </c>
      <c r="D1010" s="116"/>
      <c r="E1010" s="116"/>
      <c r="F1010" s="116"/>
      <c r="G1010" s="116"/>
      <c r="H1010" s="110"/>
      <c r="I1010" s="116"/>
    </row>
    <row r="1011" s="98" customFormat="1" ht="15.6" spans="1:9">
      <c r="A1011" s="116"/>
      <c r="B1011" s="134" t="s">
        <v>40</v>
      </c>
      <c r="C1011" s="122" t="s">
        <v>269</v>
      </c>
      <c r="D1011" s="116"/>
      <c r="E1011" s="116"/>
      <c r="F1011" s="116"/>
      <c r="G1011" s="116"/>
      <c r="H1011" s="110"/>
      <c r="I1011" s="116"/>
    </row>
    <row r="1012" s="98" customFormat="1" ht="15.6" spans="1:9">
      <c r="A1012" s="116"/>
      <c r="B1012" s="134"/>
      <c r="C1012" s="122"/>
      <c r="D1012" s="137"/>
      <c r="E1012" s="137"/>
      <c r="F1012" s="116"/>
      <c r="G1012" s="116"/>
      <c r="H1012" s="110"/>
      <c r="I1012" s="116"/>
    </row>
    <row r="1013" s="98" customFormat="1" ht="15.6" spans="1:9">
      <c r="A1013" s="116">
        <v>14</v>
      </c>
      <c r="B1013" s="138" t="s">
        <v>1744</v>
      </c>
      <c r="C1013" s="155" t="s">
        <v>684</v>
      </c>
      <c r="D1013" s="137"/>
      <c r="E1013" s="137"/>
      <c r="F1013" s="116"/>
      <c r="G1013" s="116"/>
      <c r="H1013" s="110"/>
      <c r="I1013" s="116"/>
    </row>
    <row r="1014" s="98" customFormat="1" ht="15.6" spans="1:9">
      <c r="A1014" s="116"/>
      <c r="B1014" s="139" t="s">
        <v>6</v>
      </c>
      <c r="C1014" s="135" t="s">
        <v>49</v>
      </c>
      <c r="D1014" s="135"/>
      <c r="E1014" s="135"/>
      <c r="F1014" s="116"/>
      <c r="G1014" s="116"/>
      <c r="H1014" s="110"/>
      <c r="I1014" s="116"/>
    </row>
    <row r="1015" s="98" customFormat="1" ht="15.6" spans="1:9">
      <c r="A1015" s="116"/>
      <c r="B1015" s="136" t="s">
        <v>50</v>
      </c>
      <c r="C1015" s="135">
        <v>100</v>
      </c>
      <c r="D1015" s="135">
        <v>200</v>
      </c>
      <c r="E1015" s="135" t="s">
        <v>51</v>
      </c>
      <c r="F1015" s="116"/>
      <c r="G1015" s="116"/>
      <c r="H1015" s="110"/>
      <c r="I1015" s="116"/>
    </row>
    <row r="1016" s="98" customFormat="1" ht="15.6" spans="1:9">
      <c r="A1016" s="116">
        <v>15</v>
      </c>
      <c r="B1016" s="140" t="s">
        <v>53</v>
      </c>
      <c r="C1016" s="141" t="s">
        <v>787</v>
      </c>
      <c r="D1016" s="141" t="s">
        <v>679</v>
      </c>
      <c r="E1016" s="141" t="s">
        <v>787</v>
      </c>
      <c r="F1016" s="116"/>
      <c r="G1016" s="116"/>
      <c r="H1016" s="110"/>
      <c r="I1016" s="116"/>
    </row>
    <row r="1017" s="98" customFormat="1" ht="31.2" spans="1:9">
      <c r="A1017" s="116" t="s">
        <v>2047</v>
      </c>
      <c r="B1017" s="116"/>
      <c r="C1017" s="116"/>
      <c r="D1017" s="116"/>
      <c r="E1017" s="116"/>
      <c r="F1017" s="116"/>
      <c r="G1017" s="116"/>
      <c r="H1017" s="111" t="s">
        <v>2048</v>
      </c>
      <c r="I1017" s="112" t="s">
        <v>615</v>
      </c>
    </row>
    <row r="1018" s="98" customFormat="1" ht="31.2" spans="1:9">
      <c r="A1018" s="129" t="s">
        <v>5</v>
      </c>
      <c r="B1018" s="139" t="s">
        <v>6</v>
      </c>
      <c r="C1018" s="122" t="s">
        <v>15</v>
      </c>
      <c r="D1018" s="122"/>
      <c r="E1018" s="122"/>
      <c r="F1018" s="122"/>
      <c r="G1018" s="122"/>
      <c r="H1018" s="110"/>
      <c r="I1018" s="116"/>
    </row>
    <row r="1019" s="98" customFormat="1" ht="15.6" spans="1:9">
      <c r="A1019" s="116"/>
      <c r="B1019" s="136" t="s">
        <v>16</v>
      </c>
      <c r="C1019" s="122" t="s">
        <v>17</v>
      </c>
      <c r="D1019" s="122" t="s">
        <v>18</v>
      </c>
      <c r="E1019" s="122" t="s">
        <v>19</v>
      </c>
      <c r="F1019" s="122" t="s">
        <v>20</v>
      </c>
      <c r="G1019" s="122" t="s">
        <v>21</v>
      </c>
      <c r="H1019" s="110"/>
      <c r="I1019" s="116"/>
    </row>
    <row r="1020" s="98" customFormat="1" ht="15.6" spans="1:9">
      <c r="A1020" s="116">
        <v>1</v>
      </c>
      <c r="B1020" s="136" t="s">
        <v>23</v>
      </c>
      <c r="C1020" s="141" t="s">
        <v>787</v>
      </c>
      <c r="D1020" s="141" t="s">
        <v>787</v>
      </c>
      <c r="E1020" s="141" t="s">
        <v>678</v>
      </c>
      <c r="F1020" s="141" t="s">
        <v>787</v>
      </c>
      <c r="G1020" s="141" t="s">
        <v>787</v>
      </c>
      <c r="H1020" s="110"/>
      <c r="I1020" s="116"/>
    </row>
    <row r="1021" s="98" customFormat="1" ht="15.6" spans="1:9">
      <c r="A1021" s="116"/>
      <c r="B1021" s="139" t="s">
        <v>6</v>
      </c>
      <c r="C1021" s="122" t="s">
        <v>24</v>
      </c>
      <c r="D1021" s="122"/>
      <c r="E1021" s="122"/>
      <c r="F1021" s="122"/>
      <c r="G1021" s="122"/>
      <c r="H1021" s="110"/>
      <c r="I1021" s="116"/>
    </row>
    <row r="1022" s="98" customFormat="1" ht="15.6" spans="1:9">
      <c r="A1022" s="116"/>
      <c r="B1022" s="136" t="s">
        <v>16</v>
      </c>
      <c r="C1022" s="122" t="s">
        <v>17</v>
      </c>
      <c r="D1022" s="122" t="s">
        <v>18</v>
      </c>
      <c r="E1022" s="122" t="s">
        <v>19</v>
      </c>
      <c r="F1022" s="122" t="s">
        <v>20</v>
      </c>
      <c r="G1022" s="122" t="s">
        <v>21</v>
      </c>
      <c r="H1022" s="110"/>
      <c r="I1022" s="116"/>
    </row>
    <row r="1023" s="98" customFormat="1" ht="15.6" spans="1:9">
      <c r="A1023" s="116">
        <v>2</v>
      </c>
      <c r="B1023" s="140" t="s">
        <v>61</v>
      </c>
      <c r="C1023" s="141" t="s">
        <v>681</v>
      </c>
      <c r="D1023" s="141" t="s">
        <v>787</v>
      </c>
      <c r="E1023" s="141" t="s">
        <v>787</v>
      </c>
      <c r="F1023" s="141" t="s">
        <v>787</v>
      </c>
      <c r="G1023" s="141" t="s">
        <v>787</v>
      </c>
      <c r="H1023" s="110"/>
      <c r="I1023" s="116"/>
    </row>
    <row r="1024" s="98" customFormat="1" ht="15.6" spans="1:9">
      <c r="A1024" s="116"/>
      <c r="B1024" s="132" t="s">
        <v>6</v>
      </c>
      <c r="C1024" s="115" t="s">
        <v>7</v>
      </c>
      <c r="D1024" s="115"/>
      <c r="E1024" s="115"/>
      <c r="F1024" s="116"/>
      <c r="G1024" s="116"/>
      <c r="H1024" s="110"/>
      <c r="I1024" s="116"/>
    </row>
    <row r="1025" s="98" customFormat="1" ht="15.6" spans="1:9">
      <c r="A1025" s="116"/>
      <c r="B1025" s="132"/>
      <c r="C1025" s="115"/>
      <c r="D1025" s="115"/>
      <c r="E1025" s="115"/>
      <c r="F1025" s="116"/>
      <c r="G1025" s="116"/>
      <c r="H1025" s="110"/>
      <c r="I1025" s="116"/>
    </row>
    <row r="1026" s="98" customFormat="1" ht="15.6" spans="1:9">
      <c r="A1026" s="116"/>
      <c r="B1026" s="130" t="s">
        <v>8</v>
      </c>
      <c r="C1026" s="133" t="s">
        <v>9</v>
      </c>
      <c r="D1026" s="133" t="s">
        <v>10</v>
      </c>
      <c r="E1026" s="133" t="s">
        <v>11</v>
      </c>
      <c r="F1026" s="116"/>
      <c r="G1026" s="116"/>
      <c r="H1026" s="110"/>
      <c r="I1026" s="116"/>
    </row>
    <row r="1027" s="98" customFormat="1" ht="15.6" spans="1:9">
      <c r="A1027" s="116">
        <v>3</v>
      </c>
      <c r="B1027" s="130" t="s">
        <v>111</v>
      </c>
      <c r="C1027" s="131" t="s">
        <v>934</v>
      </c>
      <c r="D1027" s="131" t="s">
        <v>787</v>
      </c>
      <c r="E1027" s="131" t="s">
        <v>787</v>
      </c>
      <c r="F1027" s="116"/>
      <c r="G1027" s="116"/>
      <c r="H1027" s="110"/>
      <c r="I1027" s="116"/>
    </row>
    <row r="1028" s="98" customFormat="1" ht="15.6" spans="1:9">
      <c r="A1028" s="116">
        <v>4</v>
      </c>
      <c r="B1028" s="130" t="s">
        <v>436</v>
      </c>
      <c r="C1028" s="131">
        <f>31.8-31.8</f>
        <v>0</v>
      </c>
      <c r="D1028" s="131" t="s">
        <v>787</v>
      </c>
      <c r="E1028" s="131" t="s">
        <v>787</v>
      </c>
      <c r="F1028" s="116"/>
      <c r="G1028" s="116"/>
      <c r="H1028" s="110"/>
      <c r="I1028" s="116"/>
    </row>
    <row r="1029" s="98" customFormat="1" ht="15.6" spans="1:9">
      <c r="A1029" s="116">
        <v>5</v>
      </c>
      <c r="B1029" s="130" t="s">
        <v>91</v>
      </c>
      <c r="C1029" s="131">
        <f>99.3-29.6</f>
        <v>69.7</v>
      </c>
      <c r="D1029" s="131" t="s">
        <v>787</v>
      </c>
      <c r="E1029" s="131" t="s">
        <v>787</v>
      </c>
      <c r="F1029" s="116"/>
      <c r="G1029" s="116"/>
      <c r="H1029" s="110"/>
      <c r="I1029" s="116"/>
    </row>
    <row r="1030" s="98" customFormat="1" ht="15.6" spans="1:9">
      <c r="A1030" s="116">
        <v>6</v>
      </c>
      <c r="B1030" s="130" t="s">
        <v>80</v>
      </c>
      <c r="C1030" s="131" t="s">
        <v>1203</v>
      </c>
      <c r="D1030" s="131" t="s">
        <v>787</v>
      </c>
      <c r="E1030" s="131" t="s">
        <v>787</v>
      </c>
      <c r="F1030" s="116"/>
      <c r="G1030" s="116"/>
      <c r="H1030" s="110"/>
      <c r="I1030" s="116"/>
    </row>
    <row r="1031" s="98" customFormat="1" ht="15.6" spans="1:9">
      <c r="A1031" s="116">
        <v>7</v>
      </c>
      <c r="B1031" s="130" t="s">
        <v>97</v>
      </c>
      <c r="C1031" s="131" t="s">
        <v>2049</v>
      </c>
      <c r="D1031" s="131" t="s">
        <v>787</v>
      </c>
      <c r="E1031" s="131" t="s">
        <v>787</v>
      </c>
      <c r="F1031" s="116"/>
      <c r="G1031" s="116"/>
      <c r="H1031" s="110"/>
      <c r="I1031" s="116"/>
    </row>
    <row r="1032" s="98" customFormat="1" ht="31.2" spans="1:9">
      <c r="A1032" s="116" t="s">
        <v>2050</v>
      </c>
      <c r="B1032" s="116"/>
      <c r="C1032" s="116"/>
      <c r="D1032" s="116"/>
      <c r="E1032" s="116"/>
      <c r="F1032" s="116"/>
      <c r="G1032" s="116"/>
      <c r="H1032" s="111" t="s">
        <v>2051</v>
      </c>
      <c r="I1032" s="112" t="s">
        <v>615</v>
      </c>
    </row>
    <row r="1033" s="98" customFormat="1" ht="31.2" spans="1:9">
      <c r="A1033" s="129" t="s">
        <v>5</v>
      </c>
      <c r="B1033" s="139" t="s">
        <v>6</v>
      </c>
      <c r="C1033" s="122" t="s">
        <v>15</v>
      </c>
      <c r="D1033" s="122"/>
      <c r="E1033" s="122"/>
      <c r="F1033" s="122"/>
      <c r="G1033" s="122"/>
      <c r="H1033" s="110"/>
      <c r="I1033" s="116"/>
    </row>
    <row r="1034" s="98" customFormat="1" ht="15.6" spans="1:9">
      <c r="A1034" s="116"/>
      <c r="B1034" s="136" t="s">
        <v>16</v>
      </c>
      <c r="C1034" s="122" t="s">
        <v>17</v>
      </c>
      <c r="D1034" s="122" t="s">
        <v>18</v>
      </c>
      <c r="E1034" s="122" t="s">
        <v>19</v>
      </c>
      <c r="F1034" s="122" t="s">
        <v>20</v>
      </c>
      <c r="G1034" s="122" t="s">
        <v>21</v>
      </c>
      <c r="H1034" s="110"/>
      <c r="I1034" s="116"/>
    </row>
    <row r="1035" s="98" customFormat="1" ht="15.6" spans="1:9">
      <c r="A1035" s="116">
        <v>1</v>
      </c>
      <c r="B1035" s="136" t="s">
        <v>23</v>
      </c>
      <c r="C1035" s="141" t="s">
        <v>787</v>
      </c>
      <c r="D1035" s="141" t="s">
        <v>787</v>
      </c>
      <c r="E1035" s="141" t="s">
        <v>681</v>
      </c>
      <c r="F1035" s="141" t="s">
        <v>678</v>
      </c>
      <c r="G1035" s="141" t="s">
        <v>787</v>
      </c>
      <c r="H1035" s="110"/>
      <c r="I1035" s="116"/>
    </row>
    <row r="1036" s="98" customFormat="1" ht="15.6" spans="1:9">
      <c r="A1036" s="116"/>
      <c r="B1036" s="139" t="s">
        <v>6</v>
      </c>
      <c r="C1036" s="122" t="s">
        <v>24</v>
      </c>
      <c r="D1036" s="122"/>
      <c r="E1036" s="122"/>
      <c r="F1036" s="122"/>
      <c r="G1036" s="122"/>
      <c r="H1036" s="110"/>
      <c r="I1036" s="116"/>
    </row>
    <row r="1037" s="98" customFormat="1" ht="15.6" spans="1:9">
      <c r="A1037" s="116"/>
      <c r="B1037" s="136" t="s">
        <v>16</v>
      </c>
      <c r="C1037" s="122" t="s">
        <v>17</v>
      </c>
      <c r="D1037" s="122" t="s">
        <v>18</v>
      </c>
      <c r="E1037" s="122" t="s">
        <v>19</v>
      </c>
      <c r="F1037" s="122" t="s">
        <v>20</v>
      </c>
      <c r="G1037" s="122" t="s">
        <v>21</v>
      </c>
      <c r="H1037" s="110"/>
      <c r="I1037" s="116"/>
    </row>
    <row r="1038" s="98" customFormat="1" ht="15.6" spans="1:9">
      <c r="A1038" s="116">
        <v>2</v>
      </c>
      <c r="B1038" s="140" t="s">
        <v>883</v>
      </c>
      <c r="C1038" s="141" t="s">
        <v>684</v>
      </c>
      <c r="D1038" s="141" t="s">
        <v>678</v>
      </c>
      <c r="E1038" s="141" t="s">
        <v>787</v>
      </c>
      <c r="F1038" s="141" t="s">
        <v>787</v>
      </c>
      <c r="G1038" s="141" t="s">
        <v>787</v>
      </c>
      <c r="H1038" s="110"/>
      <c r="I1038" s="116"/>
    </row>
    <row r="1039" s="98" customFormat="1" ht="15.6" spans="1:9">
      <c r="A1039" s="116"/>
      <c r="B1039" s="139" t="s">
        <v>6</v>
      </c>
      <c r="C1039" s="122" t="s">
        <v>30</v>
      </c>
      <c r="D1039" s="122"/>
      <c r="E1039" s="122"/>
      <c r="F1039" s="122"/>
      <c r="G1039" s="116"/>
      <c r="H1039" s="110"/>
      <c r="I1039" s="116"/>
    </row>
    <row r="1040" s="98" customFormat="1" ht="15.6" spans="1:9">
      <c r="A1040" s="116"/>
      <c r="B1040" s="136" t="s">
        <v>8</v>
      </c>
      <c r="C1040" s="122">
        <v>100</v>
      </c>
      <c r="D1040" s="122">
        <v>200</v>
      </c>
      <c r="E1040" s="122">
        <v>300</v>
      </c>
      <c r="F1040" s="122" t="s">
        <v>31</v>
      </c>
      <c r="G1040" s="116"/>
      <c r="H1040" s="110"/>
      <c r="I1040" s="116"/>
    </row>
    <row r="1041" s="98" customFormat="1" ht="15.6" spans="1:9">
      <c r="A1041" s="116">
        <v>3</v>
      </c>
      <c r="B1041" s="140" t="s">
        <v>32</v>
      </c>
      <c r="C1041" s="141" t="s">
        <v>787</v>
      </c>
      <c r="D1041" s="141" t="s">
        <v>787</v>
      </c>
      <c r="E1041" s="141" t="s">
        <v>787</v>
      </c>
      <c r="F1041" s="141" t="s">
        <v>683</v>
      </c>
      <c r="G1041" s="116"/>
      <c r="H1041" s="110"/>
      <c r="I1041" s="116"/>
    </row>
    <row r="1042" s="98" customFormat="1" ht="15.6" spans="1:9">
      <c r="A1042" s="116">
        <v>4</v>
      </c>
      <c r="B1042" s="140" t="s">
        <v>65</v>
      </c>
      <c r="C1042" s="141" t="s">
        <v>787</v>
      </c>
      <c r="D1042" s="141" t="s">
        <v>678</v>
      </c>
      <c r="E1042" s="141" t="s">
        <v>787</v>
      </c>
      <c r="F1042" s="141" t="s">
        <v>787</v>
      </c>
      <c r="G1042" s="116"/>
      <c r="H1042" s="110"/>
      <c r="I1042" s="116"/>
    </row>
    <row r="1043" s="98" customFormat="1" ht="15.6" spans="1:9">
      <c r="A1043" s="116"/>
      <c r="B1043" s="132" t="s">
        <v>6</v>
      </c>
      <c r="C1043" s="115" t="s">
        <v>7</v>
      </c>
      <c r="D1043" s="115"/>
      <c r="E1043" s="115"/>
      <c r="F1043" s="116"/>
      <c r="G1043" s="116"/>
      <c r="H1043" s="110"/>
      <c r="I1043" s="116"/>
    </row>
    <row r="1044" s="98" customFormat="1" ht="15.6" spans="1:9">
      <c r="A1044" s="116"/>
      <c r="B1044" s="132"/>
      <c r="C1044" s="115"/>
      <c r="D1044" s="115"/>
      <c r="E1044" s="115"/>
      <c r="F1044" s="116"/>
      <c r="G1044" s="116"/>
      <c r="H1044" s="110"/>
      <c r="I1044" s="116"/>
    </row>
    <row r="1045" s="98" customFormat="1" ht="15.6" spans="1:9">
      <c r="A1045" s="116"/>
      <c r="B1045" s="130" t="s">
        <v>8</v>
      </c>
      <c r="C1045" s="133" t="s">
        <v>9</v>
      </c>
      <c r="D1045" s="133" t="s">
        <v>10</v>
      </c>
      <c r="E1045" s="133" t="s">
        <v>11</v>
      </c>
      <c r="F1045" s="116"/>
      <c r="G1045" s="116"/>
      <c r="H1045" s="110"/>
      <c r="I1045" s="116"/>
    </row>
    <row r="1046" s="98" customFormat="1" ht="15.6" spans="1:9">
      <c r="A1046" s="116">
        <v>5</v>
      </c>
      <c r="B1046" s="130" t="s">
        <v>111</v>
      </c>
      <c r="C1046" s="131" t="s">
        <v>2052</v>
      </c>
      <c r="D1046" s="131" t="s">
        <v>787</v>
      </c>
      <c r="E1046" s="131" t="s">
        <v>787</v>
      </c>
      <c r="F1046" s="116"/>
      <c r="G1046" s="116"/>
      <c r="H1046" s="110"/>
      <c r="I1046" s="116"/>
    </row>
    <row r="1047" s="98" customFormat="1" ht="15.6" spans="1:9">
      <c r="A1047" s="116">
        <v>6</v>
      </c>
      <c r="B1047" s="130" t="s">
        <v>436</v>
      </c>
      <c r="C1047" s="131" t="s">
        <v>1009</v>
      </c>
      <c r="D1047" s="131" t="s">
        <v>787</v>
      </c>
      <c r="E1047" s="131" t="s">
        <v>787</v>
      </c>
      <c r="F1047" s="116"/>
      <c r="G1047" s="116"/>
      <c r="H1047" s="110"/>
      <c r="I1047" s="116"/>
    </row>
    <row r="1048" s="98" customFormat="1" ht="15.6" spans="1:9">
      <c r="A1048" s="116">
        <v>7</v>
      </c>
      <c r="B1048" s="130" t="s">
        <v>91</v>
      </c>
      <c r="C1048" s="131" t="s">
        <v>2053</v>
      </c>
      <c r="D1048" s="131" t="s">
        <v>787</v>
      </c>
      <c r="E1048" s="131" t="s">
        <v>787</v>
      </c>
      <c r="F1048" s="116"/>
      <c r="G1048" s="116"/>
      <c r="H1048" s="110"/>
      <c r="I1048" s="116"/>
    </row>
    <row r="1049" s="98" customFormat="1" ht="15.6" spans="1:9">
      <c r="A1049" s="116">
        <v>8</v>
      </c>
      <c r="B1049" s="130" t="s">
        <v>80</v>
      </c>
      <c r="C1049" s="131" t="s">
        <v>2054</v>
      </c>
      <c r="D1049" s="131" t="s">
        <v>787</v>
      </c>
      <c r="E1049" s="131" t="s">
        <v>787</v>
      </c>
      <c r="F1049" s="116"/>
      <c r="G1049" s="116"/>
      <c r="H1049" s="110"/>
      <c r="I1049" s="116"/>
    </row>
    <row r="1050" s="98" customFormat="1" ht="15.6" spans="1:9">
      <c r="A1050" s="116">
        <v>9</v>
      </c>
      <c r="B1050" s="130" t="s">
        <v>97</v>
      </c>
      <c r="C1050" s="131" t="s">
        <v>2055</v>
      </c>
      <c r="D1050" s="131" t="s">
        <v>787</v>
      </c>
      <c r="E1050" s="131" t="s">
        <v>787</v>
      </c>
      <c r="F1050" s="116"/>
      <c r="G1050" s="116"/>
      <c r="H1050" s="110"/>
      <c r="I1050" s="116"/>
    </row>
    <row r="1051" s="98" customFormat="1" ht="15.6" spans="1:9">
      <c r="A1051" s="116"/>
      <c r="B1051" s="134" t="s">
        <v>40</v>
      </c>
      <c r="C1051" s="135" t="s">
        <v>46</v>
      </c>
      <c r="D1051" s="116"/>
      <c r="E1051" s="116"/>
      <c r="F1051" s="116"/>
      <c r="G1051" s="116"/>
      <c r="H1051" s="110"/>
      <c r="I1051" s="116"/>
    </row>
    <row r="1052" s="98" customFormat="1" ht="15.6" spans="1:9">
      <c r="A1052" s="116"/>
      <c r="B1052" s="134"/>
      <c r="C1052" s="135" t="s">
        <v>47</v>
      </c>
      <c r="D1052" s="116"/>
      <c r="E1052" s="116"/>
      <c r="F1052" s="116"/>
      <c r="G1052" s="116"/>
      <c r="H1052" s="110"/>
      <c r="I1052" s="116"/>
    </row>
    <row r="1053" s="98" customFormat="1" ht="15.6" spans="1:9">
      <c r="A1053" s="116">
        <v>10</v>
      </c>
      <c r="B1053" s="138" t="s">
        <v>48</v>
      </c>
      <c r="C1053" s="137" t="s">
        <v>1347</v>
      </c>
      <c r="D1053" s="116"/>
      <c r="E1053" s="116"/>
      <c r="F1053" s="116"/>
      <c r="G1053" s="116"/>
      <c r="H1053" s="110"/>
      <c r="I1053" s="116"/>
    </row>
    <row r="1054" s="98" customFormat="1" ht="15.6" spans="1:9">
      <c r="A1054" s="116"/>
      <c r="B1054" s="139" t="s">
        <v>6</v>
      </c>
      <c r="C1054" s="135" t="s">
        <v>49</v>
      </c>
      <c r="D1054" s="135"/>
      <c r="E1054" s="135"/>
      <c r="F1054" s="116"/>
      <c r="G1054" s="116"/>
      <c r="H1054" s="110"/>
      <c r="I1054" s="116"/>
    </row>
    <row r="1055" s="98" customFormat="1" ht="15.6" spans="1:9">
      <c r="A1055" s="116"/>
      <c r="B1055" s="136" t="s">
        <v>50</v>
      </c>
      <c r="C1055" s="135">
        <v>100</v>
      </c>
      <c r="D1055" s="135">
        <v>200</v>
      </c>
      <c r="E1055" s="135" t="s">
        <v>51</v>
      </c>
      <c r="F1055" s="116"/>
      <c r="G1055" s="116"/>
      <c r="H1055" s="110"/>
      <c r="I1055" s="116"/>
    </row>
    <row r="1056" s="98" customFormat="1" ht="15.6" spans="1:9">
      <c r="A1056" s="116">
        <v>11</v>
      </c>
      <c r="B1056" s="140" t="s">
        <v>53</v>
      </c>
      <c r="C1056" s="141" t="s">
        <v>787</v>
      </c>
      <c r="D1056" s="141" t="s">
        <v>680</v>
      </c>
      <c r="E1056" s="141" t="s">
        <v>787</v>
      </c>
      <c r="F1056" s="116"/>
      <c r="G1056" s="116"/>
      <c r="H1056" s="110"/>
      <c r="I1056" s="116"/>
    </row>
    <row r="1057" s="98" customFormat="1" ht="31.2" spans="1:9">
      <c r="A1057" s="116" t="s">
        <v>2056</v>
      </c>
      <c r="B1057" s="116"/>
      <c r="C1057" s="116"/>
      <c r="D1057" s="116"/>
      <c r="E1057" s="116"/>
      <c r="F1057" s="116"/>
      <c r="G1057" s="116"/>
      <c r="H1057" s="111" t="s">
        <v>2057</v>
      </c>
      <c r="I1057" s="112" t="s">
        <v>615</v>
      </c>
    </row>
    <row r="1058" s="98" customFormat="1" ht="31.2" spans="1:9">
      <c r="A1058" s="129" t="s">
        <v>5</v>
      </c>
      <c r="B1058" s="139" t="s">
        <v>6</v>
      </c>
      <c r="C1058" s="122" t="s">
        <v>35</v>
      </c>
      <c r="D1058" s="122"/>
      <c r="E1058" s="122"/>
      <c r="F1058" s="122"/>
      <c r="G1058" s="116"/>
      <c r="H1058" s="110"/>
      <c r="I1058" s="116"/>
    </row>
    <row r="1059" s="98" customFormat="1" ht="15.6" spans="1:9">
      <c r="A1059" s="116"/>
      <c r="B1059" s="136" t="s">
        <v>8</v>
      </c>
      <c r="C1059" s="122">
        <v>100</v>
      </c>
      <c r="D1059" s="122">
        <v>200</v>
      </c>
      <c r="E1059" s="122">
        <v>300</v>
      </c>
      <c r="F1059" s="122" t="s">
        <v>31</v>
      </c>
      <c r="G1059" s="116"/>
      <c r="H1059" s="110"/>
      <c r="I1059" s="116"/>
    </row>
    <row r="1060" s="98" customFormat="1" ht="15.6" spans="1:9">
      <c r="A1060" s="116">
        <v>1</v>
      </c>
      <c r="B1060" s="140" t="s">
        <v>32</v>
      </c>
      <c r="C1060" s="141" t="s">
        <v>787</v>
      </c>
      <c r="D1060" s="141" t="s">
        <v>787</v>
      </c>
      <c r="E1060" s="141" t="s">
        <v>680</v>
      </c>
      <c r="F1060" s="141" t="s">
        <v>787</v>
      </c>
      <c r="G1060" s="116"/>
      <c r="H1060" s="110"/>
      <c r="I1060" s="116"/>
    </row>
    <row r="1061" s="98" customFormat="1" ht="15.6" spans="1:9">
      <c r="A1061" s="116">
        <v>2</v>
      </c>
      <c r="B1061" s="140" t="s">
        <v>2019</v>
      </c>
      <c r="C1061" s="141" t="s">
        <v>680</v>
      </c>
      <c r="D1061" s="141" t="s">
        <v>787</v>
      </c>
      <c r="E1061" s="141" t="s">
        <v>787</v>
      </c>
      <c r="F1061" s="141" t="s">
        <v>787</v>
      </c>
      <c r="G1061" s="116"/>
      <c r="H1061" s="110"/>
      <c r="I1061" s="116"/>
    </row>
    <row r="1062" s="98" customFormat="1" ht="15.6" spans="1:9">
      <c r="A1062" s="116"/>
      <c r="B1062" s="134" t="s">
        <v>40</v>
      </c>
      <c r="C1062" s="135" t="s">
        <v>46</v>
      </c>
      <c r="D1062" s="116"/>
      <c r="E1062" s="116"/>
      <c r="F1062" s="116"/>
      <c r="G1062" s="116"/>
      <c r="H1062" s="110"/>
      <c r="I1062" s="116"/>
    </row>
    <row r="1063" s="98" customFormat="1" ht="15.6" spans="1:9">
      <c r="A1063" s="116"/>
      <c r="B1063" s="134"/>
      <c r="C1063" s="135" t="s">
        <v>47</v>
      </c>
      <c r="D1063" s="116"/>
      <c r="E1063" s="116"/>
      <c r="F1063" s="116"/>
      <c r="G1063" s="116"/>
      <c r="H1063" s="110"/>
      <c r="I1063" s="116"/>
    </row>
    <row r="1064" s="98" customFormat="1" ht="15.6" spans="1:9">
      <c r="A1064" s="116">
        <v>3</v>
      </c>
      <c r="B1064" s="138" t="s">
        <v>48</v>
      </c>
      <c r="C1064" s="137">
        <f>11.9+6.5</f>
        <v>18.4</v>
      </c>
      <c r="D1064" s="116"/>
      <c r="E1064" s="116"/>
      <c r="F1064" s="116"/>
      <c r="G1064" s="116"/>
      <c r="H1064" s="110"/>
      <c r="I1064" s="116"/>
    </row>
    <row r="1065" s="98" customFormat="1" ht="15.6" spans="1:9">
      <c r="A1065" s="116"/>
      <c r="B1065" s="139" t="s">
        <v>6</v>
      </c>
      <c r="C1065" s="135" t="s">
        <v>49</v>
      </c>
      <c r="D1065" s="135"/>
      <c r="E1065" s="135"/>
      <c r="F1065" s="116"/>
      <c r="G1065" s="116"/>
      <c r="H1065" s="110"/>
      <c r="I1065" s="116"/>
    </row>
    <row r="1066" s="98" customFormat="1" ht="15.6" spans="1:9">
      <c r="A1066" s="116"/>
      <c r="B1066" s="136" t="s">
        <v>50</v>
      </c>
      <c r="C1066" s="135">
        <v>100</v>
      </c>
      <c r="D1066" s="135">
        <v>200</v>
      </c>
      <c r="E1066" s="135" t="s">
        <v>51</v>
      </c>
      <c r="F1066" s="116"/>
      <c r="G1066" s="116"/>
      <c r="H1066" s="110"/>
      <c r="I1066" s="116"/>
    </row>
    <row r="1067" s="98" customFormat="1" ht="15.6" spans="1:9">
      <c r="A1067" s="116">
        <v>4</v>
      </c>
      <c r="B1067" s="140" t="s">
        <v>53</v>
      </c>
      <c r="C1067" s="141" t="s">
        <v>787</v>
      </c>
      <c r="D1067" s="141" t="s">
        <v>680</v>
      </c>
      <c r="E1067" s="141" t="s">
        <v>787</v>
      </c>
      <c r="F1067" s="116"/>
      <c r="G1067" s="116"/>
      <c r="H1067" s="110"/>
      <c r="I1067" s="116"/>
    </row>
    <row r="1068" s="98" customFormat="1" ht="31.2" spans="1:9">
      <c r="A1068" s="116" t="s">
        <v>2058</v>
      </c>
      <c r="B1068" s="116"/>
      <c r="C1068" s="116"/>
      <c r="D1068" s="116"/>
      <c r="E1068" s="116"/>
      <c r="F1068" s="116"/>
      <c r="G1068" s="116"/>
      <c r="H1068" s="111" t="s">
        <v>2059</v>
      </c>
      <c r="I1068" s="112" t="s">
        <v>615</v>
      </c>
    </row>
    <row r="1069" s="98" customFormat="1" ht="31.2" spans="1:9">
      <c r="A1069" s="129" t="s">
        <v>5</v>
      </c>
      <c r="B1069" s="139" t="s">
        <v>6</v>
      </c>
      <c r="C1069" s="122" t="s">
        <v>30</v>
      </c>
      <c r="D1069" s="122"/>
      <c r="E1069" s="122"/>
      <c r="F1069" s="122"/>
      <c r="G1069" s="116"/>
      <c r="H1069" s="110"/>
      <c r="I1069" s="116"/>
    </row>
    <row r="1070" s="98" customFormat="1" ht="15.6" spans="1:9">
      <c r="A1070" s="116"/>
      <c r="B1070" s="136" t="s">
        <v>8</v>
      </c>
      <c r="C1070" s="122">
        <v>100</v>
      </c>
      <c r="D1070" s="122">
        <v>200</v>
      </c>
      <c r="E1070" s="122">
        <v>300</v>
      </c>
      <c r="F1070" s="122" t="s">
        <v>31</v>
      </c>
      <c r="G1070" s="116"/>
      <c r="H1070" s="110"/>
      <c r="I1070" s="116"/>
    </row>
    <row r="1071" s="98" customFormat="1" ht="15.6" spans="1:9">
      <c r="A1071" s="116">
        <v>1</v>
      </c>
      <c r="B1071" s="140" t="s">
        <v>32</v>
      </c>
      <c r="C1071" s="141" t="s">
        <v>787</v>
      </c>
      <c r="D1071" s="141" t="s">
        <v>787</v>
      </c>
      <c r="E1071" s="141" t="s">
        <v>787</v>
      </c>
      <c r="F1071" s="141" t="s">
        <v>679</v>
      </c>
      <c r="G1071" s="116"/>
      <c r="H1071" s="110"/>
      <c r="I1071" s="116"/>
    </row>
    <row r="1072" s="98" customFormat="1" ht="15.6" spans="1:9">
      <c r="A1072" s="116"/>
      <c r="B1072" s="139" t="s">
        <v>6</v>
      </c>
      <c r="C1072" s="122" t="s">
        <v>35</v>
      </c>
      <c r="D1072" s="122"/>
      <c r="E1072" s="122"/>
      <c r="F1072" s="122"/>
      <c r="G1072" s="116"/>
      <c r="H1072" s="110"/>
      <c r="I1072" s="116"/>
    </row>
    <row r="1073" s="98" customFormat="1" ht="15.6" spans="1:9">
      <c r="A1073" s="116"/>
      <c r="B1073" s="136" t="s">
        <v>8</v>
      </c>
      <c r="C1073" s="122">
        <v>100</v>
      </c>
      <c r="D1073" s="122">
        <v>200</v>
      </c>
      <c r="E1073" s="122">
        <v>300</v>
      </c>
      <c r="F1073" s="122" t="s">
        <v>31</v>
      </c>
      <c r="G1073" s="116"/>
      <c r="H1073" s="110"/>
      <c r="I1073" s="116"/>
    </row>
    <row r="1074" s="98" customFormat="1" ht="15.6" spans="1:9">
      <c r="A1074" s="116">
        <v>2</v>
      </c>
      <c r="B1074" s="140" t="s">
        <v>141</v>
      </c>
      <c r="C1074" s="141" t="s">
        <v>787</v>
      </c>
      <c r="D1074" s="141" t="s">
        <v>787</v>
      </c>
      <c r="E1074" s="141" t="s">
        <v>680</v>
      </c>
      <c r="F1074" s="141" t="s">
        <v>787</v>
      </c>
      <c r="G1074" s="116"/>
      <c r="H1074" s="110"/>
      <c r="I1074" s="116"/>
    </row>
    <row r="1075" s="98" customFormat="1" ht="15.6" spans="1:9">
      <c r="A1075" s="116"/>
      <c r="B1075" s="132" t="s">
        <v>6</v>
      </c>
      <c r="C1075" s="115" t="s">
        <v>7</v>
      </c>
      <c r="D1075" s="115"/>
      <c r="E1075" s="115"/>
      <c r="F1075" s="116"/>
      <c r="G1075" s="116"/>
      <c r="H1075" s="110"/>
      <c r="I1075" s="116"/>
    </row>
    <row r="1076" s="98" customFormat="1" ht="15.6" spans="1:9">
      <c r="A1076" s="116"/>
      <c r="B1076" s="132"/>
      <c r="C1076" s="115"/>
      <c r="D1076" s="115"/>
      <c r="E1076" s="115"/>
      <c r="F1076" s="116"/>
      <c r="G1076" s="116"/>
      <c r="H1076" s="110"/>
      <c r="I1076" s="116"/>
    </row>
    <row r="1077" s="98" customFormat="1" ht="15.6" spans="1:9">
      <c r="A1077" s="116"/>
      <c r="B1077" s="130" t="s">
        <v>8</v>
      </c>
      <c r="C1077" s="133" t="s">
        <v>9</v>
      </c>
      <c r="D1077" s="133" t="s">
        <v>10</v>
      </c>
      <c r="E1077" s="133" t="s">
        <v>11</v>
      </c>
      <c r="F1077" s="116"/>
      <c r="G1077" s="116"/>
      <c r="H1077" s="110"/>
      <c r="I1077" s="116"/>
    </row>
    <row r="1078" s="98" customFormat="1" ht="15.6" spans="1:9">
      <c r="A1078" s="116">
        <v>3</v>
      </c>
      <c r="B1078" s="130" t="s">
        <v>111</v>
      </c>
      <c r="C1078" s="131">
        <v>9.2</v>
      </c>
      <c r="D1078" s="131" t="s">
        <v>787</v>
      </c>
      <c r="E1078" s="131" t="s">
        <v>787</v>
      </c>
      <c r="F1078" s="116"/>
      <c r="G1078" s="116"/>
      <c r="H1078" s="110"/>
      <c r="I1078" s="116"/>
    </row>
    <row r="1079" s="98" customFormat="1" ht="15.6" spans="1:9">
      <c r="A1079" s="116">
        <v>4</v>
      </c>
      <c r="B1079" s="130" t="s">
        <v>70</v>
      </c>
      <c r="C1079" s="131" t="s">
        <v>1407</v>
      </c>
      <c r="D1079" s="131" t="s">
        <v>787</v>
      </c>
      <c r="E1079" s="131" t="s">
        <v>787</v>
      </c>
      <c r="F1079" s="116"/>
      <c r="G1079" s="116"/>
      <c r="H1079" s="110"/>
      <c r="I1079" s="116"/>
    </row>
    <row r="1080" s="98" customFormat="1" ht="15.6" spans="1:9">
      <c r="A1080" s="116">
        <v>5</v>
      </c>
      <c r="B1080" s="130" t="s">
        <v>91</v>
      </c>
      <c r="C1080" s="131">
        <f>8.2+24.7</f>
        <v>32.9</v>
      </c>
      <c r="D1080" s="131" t="s">
        <v>787</v>
      </c>
      <c r="E1080" s="131" t="s">
        <v>787</v>
      </c>
      <c r="F1080" s="116"/>
      <c r="G1080" s="116"/>
      <c r="H1080" s="110"/>
      <c r="I1080" s="116"/>
    </row>
    <row r="1081" s="98" customFormat="1" ht="15.6" spans="1:9">
      <c r="A1081" s="116"/>
      <c r="B1081" s="134" t="s">
        <v>40</v>
      </c>
      <c r="C1081" s="135" t="s">
        <v>46</v>
      </c>
      <c r="D1081" s="116"/>
      <c r="E1081" s="116"/>
      <c r="F1081" s="116"/>
      <c r="G1081" s="116"/>
      <c r="H1081" s="110"/>
      <c r="I1081" s="116"/>
    </row>
    <row r="1082" s="98" customFormat="1" ht="15.6" spans="1:9">
      <c r="A1082" s="116"/>
      <c r="B1082" s="134"/>
      <c r="C1082" s="135" t="s">
        <v>47</v>
      </c>
      <c r="D1082" s="116"/>
      <c r="E1082" s="116"/>
      <c r="F1082" s="116"/>
      <c r="G1082" s="116"/>
      <c r="H1082" s="110"/>
      <c r="I1082" s="116"/>
    </row>
    <row r="1083" s="98" customFormat="1" ht="15.6" spans="1:9">
      <c r="A1083" s="116">
        <v>6</v>
      </c>
      <c r="B1083" s="138" t="s">
        <v>192</v>
      </c>
      <c r="C1083" s="137" t="s">
        <v>1167</v>
      </c>
      <c r="D1083" s="116"/>
      <c r="E1083" s="116"/>
      <c r="F1083" s="116"/>
      <c r="G1083" s="116"/>
      <c r="H1083" s="110"/>
      <c r="I1083" s="116"/>
    </row>
    <row r="1084" s="98" customFormat="1" ht="15.6" spans="1:9">
      <c r="A1084" s="116">
        <v>7</v>
      </c>
      <c r="B1084" s="138" t="s">
        <v>48</v>
      </c>
      <c r="C1084" s="137" t="s">
        <v>1002</v>
      </c>
      <c r="D1084" s="116"/>
      <c r="E1084" s="116"/>
      <c r="F1084" s="116"/>
      <c r="G1084" s="116"/>
      <c r="H1084" s="110"/>
      <c r="I1084" s="116"/>
    </row>
    <row r="1085" s="98" customFormat="1" ht="15.6" spans="1:9">
      <c r="A1085" s="116">
        <v>8</v>
      </c>
      <c r="B1085" s="138" t="s">
        <v>2060</v>
      </c>
      <c r="C1085" s="137" t="s">
        <v>743</v>
      </c>
      <c r="D1085" s="116"/>
      <c r="E1085" s="116"/>
      <c r="F1085" s="116"/>
      <c r="G1085" s="116"/>
      <c r="H1085" s="110"/>
      <c r="I1085" s="116"/>
    </row>
    <row r="1086" s="98" customFormat="1" ht="15.6" spans="1:9">
      <c r="A1086" s="116">
        <v>9</v>
      </c>
      <c r="B1086" s="138" t="s">
        <v>278</v>
      </c>
      <c r="C1086" s="137" t="s">
        <v>813</v>
      </c>
      <c r="D1086" s="116"/>
      <c r="E1086" s="116"/>
      <c r="F1086" s="116"/>
      <c r="G1086" s="116"/>
      <c r="H1086" s="110"/>
      <c r="I1086" s="116"/>
    </row>
    <row r="1087" s="98" customFormat="1" ht="15.6" spans="1:9">
      <c r="A1087" s="116"/>
      <c r="B1087" s="139" t="s">
        <v>6</v>
      </c>
      <c r="C1087" s="135" t="s">
        <v>49</v>
      </c>
      <c r="D1087" s="135"/>
      <c r="E1087" s="135"/>
      <c r="F1087" s="116"/>
      <c r="G1087" s="116"/>
      <c r="H1087" s="110"/>
      <c r="I1087" s="116"/>
    </row>
    <row r="1088" s="98" customFormat="1" ht="15.6" spans="1:9">
      <c r="A1088" s="116"/>
      <c r="B1088" s="136" t="s">
        <v>50</v>
      </c>
      <c r="C1088" s="135">
        <v>100</v>
      </c>
      <c r="D1088" s="135">
        <v>200</v>
      </c>
      <c r="E1088" s="135" t="s">
        <v>51</v>
      </c>
      <c r="F1088" s="116"/>
      <c r="G1088" s="116"/>
      <c r="H1088" s="110"/>
      <c r="I1088" s="116"/>
    </row>
    <row r="1089" s="98" customFormat="1" ht="15.6" spans="1:9">
      <c r="A1089" s="116">
        <v>10</v>
      </c>
      <c r="B1089" s="140" t="s">
        <v>52</v>
      </c>
      <c r="C1089" s="141" t="s">
        <v>787</v>
      </c>
      <c r="D1089" s="141" t="s">
        <v>679</v>
      </c>
      <c r="E1089" s="141" t="s">
        <v>787</v>
      </c>
      <c r="F1089" s="116"/>
      <c r="G1089" s="116"/>
      <c r="H1089" s="110"/>
      <c r="I1089" s="116"/>
    </row>
    <row r="1090" s="98" customFormat="1" ht="15.6" spans="1:9">
      <c r="A1090" s="116">
        <v>11</v>
      </c>
      <c r="B1090" s="140" t="s">
        <v>53</v>
      </c>
      <c r="C1090" s="141" t="s">
        <v>787</v>
      </c>
      <c r="D1090" s="141" t="s">
        <v>680</v>
      </c>
      <c r="E1090" s="141" t="s">
        <v>787</v>
      </c>
      <c r="F1090" s="116"/>
      <c r="G1090" s="116"/>
      <c r="H1090" s="110"/>
      <c r="I1090" s="116"/>
    </row>
    <row r="1091" s="98" customFormat="1" ht="15.6" spans="1:9">
      <c r="A1091" s="116">
        <v>12</v>
      </c>
      <c r="B1091" s="140" t="s">
        <v>243</v>
      </c>
      <c r="C1091" s="141" t="s">
        <v>787</v>
      </c>
      <c r="D1091" s="141" t="s">
        <v>680</v>
      </c>
      <c r="E1091" s="141" t="s">
        <v>787</v>
      </c>
      <c r="F1091" s="116"/>
      <c r="G1091" s="116"/>
      <c r="H1091" s="110"/>
      <c r="I1091" s="116"/>
    </row>
    <row r="1092" s="98" customFormat="1" ht="15.6" spans="1:9">
      <c r="A1092" s="116">
        <v>13</v>
      </c>
      <c r="B1092" s="140" t="s">
        <v>86</v>
      </c>
      <c r="C1092" s="141" t="s">
        <v>680</v>
      </c>
      <c r="D1092" s="141" t="s">
        <v>680</v>
      </c>
      <c r="E1092" s="141" t="s">
        <v>787</v>
      </c>
      <c r="F1092" s="116"/>
      <c r="G1092" s="116"/>
      <c r="H1092" s="110"/>
      <c r="I1092" s="116"/>
    </row>
    <row r="1093" s="98" customFormat="1" ht="31.2" spans="1:9">
      <c r="A1093" s="116" t="s">
        <v>2061</v>
      </c>
      <c r="B1093" s="116"/>
      <c r="C1093" s="116"/>
      <c r="D1093" s="116"/>
      <c r="E1093" s="116"/>
      <c r="F1093" s="116"/>
      <c r="G1093" s="116"/>
      <c r="H1093" s="111" t="s">
        <v>2062</v>
      </c>
      <c r="I1093" s="112" t="s">
        <v>615</v>
      </c>
    </row>
    <row r="1094" s="98" customFormat="1" ht="31.2" spans="1:9">
      <c r="A1094" s="129" t="s">
        <v>5</v>
      </c>
      <c r="B1094" s="139" t="s">
        <v>6</v>
      </c>
      <c r="C1094" s="122" t="s">
        <v>15</v>
      </c>
      <c r="D1094" s="122"/>
      <c r="E1094" s="122"/>
      <c r="F1094" s="122"/>
      <c r="G1094" s="122"/>
      <c r="H1094" s="110"/>
      <c r="I1094" s="116"/>
    </row>
    <row r="1095" s="98" customFormat="1" ht="15.6" spans="1:9">
      <c r="A1095" s="116"/>
      <c r="B1095" s="136" t="s">
        <v>16</v>
      </c>
      <c r="C1095" s="122" t="s">
        <v>17</v>
      </c>
      <c r="D1095" s="122" t="s">
        <v>18</v>
      </c>
      <c r="E1095" s="122" t="s">
        <v>19</v>
      </c>
      <c r="F1095" s="122" t="s">
        <v>20</v>
      </c>
      <c r="G1095" s="122" t="s">
        <v>21</v>
      </c>
      <c r="H1095" s="110"/>
      <c r="I1095" s="116"/>
    </row>
    <row r="1096" s="98" customFormat="1" ht="15.6" spans="1:9">
      <c r="A1096" s="116">
        <v>1</v>
      </c>
      <c r="B1096" s="136" t="s">
        <v>60</v>
      </c>
      <c r="C1096" s="141" t="s">
        <v>787</v>
      </c>
      <c r="D1096" s="141" t="s">
        <v>680</v>
      </c>
      <c r="E1096" s="141" t="s">
        <v>787</v>
      </c>
      <c r="F1096" s="141" t="s">
        <v>787</v>
      </c>
      <c r="G1096" s="141" t="s">
        <v>787</v>
      </c>
      <c r="H1096" s="110"/>
      <c r="I1096" s="116"/>
    </row>
    <row r="1097" s="98" customFormat="1" ht="15.6" spans="1:9">
      <c r="A1097" s="116"/>
      <c r="B1097" s="139" t="s">
        <v>6</v>
      </c>
      <c r="C1097" s="122" t="s">
        <v>24</v>
      </c>
      <c r="D1097" s="122"/>
      <c r="E1097" s="122"/>
      <c r="F1097" s="122"/>
      <c r="G1097" s="122"/>
      <c r="H1097" s="110"/>
      <c r="I1097" s="116"/>
    </row>
    <row r="1098" s="98" customFormat="1" ht="15.6" spans="1:9">
      <c r="A1098" s="116"/>
      <c r="B1098" s="136" t="s">
        <v>16</v>
      </c>
      <c r="C1098" s="122" t="s">
        <v>17</v>
      </c>
      <c r="D1098" s="122" t="s">
        <v>18</v>
      </c>
      <c r="E1098" s="122" t="s">
        <v>19</v>
      </c>
      <c r="F1098" s="122" t="s">
        <v>20</v>
      </c>
      <c r="G1098" s="122" t="s">
        <v>21</v>
      </c>
      <c r="H1098" s="110"/>
      <c r="I1098" s="116"/>
    </row>
    <row r="1099" s="98" customFormat="1" ht="15.6" spans="1:9">
      <c r="A1099" s="116">
        <v>2</v>
      </c>
      <c r="B1099" s="140" t="s">
        <v>211</v>
      </c>
      <c r="C1099" s="141" t="s">
        <v>787</v>
      </c>
      <c r="D1099" s="141" t="s">
        <v>787</v>
      </c>
      <c r="E1099" s="141" t="s">
        <v>787</v>
      </c>
      <c r="F1099" s="141" t="s">
        <v>680</v>
      </c>
      <c r="G1099" s="141" t="s">
        <v>787</v>
      </c>
      <c r="H1099" s="110"/>
      <c r="I1099" s="116"/>
    </row>
    <row r="1100" s="98" customFormat="1" ht="15.6" spans="1:9">
      <c r="A1100" s="116">
        <v>3</v>
      </c>
      <c r="B1100" s="140" t="s">
        <v>25</v>
      </c>
      <c r="C1100" s="141" t="s">
        <v>787</v>
      </c>
      <c r="D1100" s="141" t="s">
        <v>787</v>
      </c>
      <c r="E1100" s="141" t="s">
        <v>680</v>
      </c>
      <c r="F1100" s="141" t="s">
        <v>787</v>
      </c>
      <c r="G1100" s="141" t="s">
        <v>787</v>
      </c>
      <c r="H1100" s="110"/>
      <c r="I1100" s="116"/>
    </row>
    <row r="1101" s="98" customFormat="1" ht="15.6" spans="1:9">
      <c r="A1101" s="116"/>
      <c r="B1101" s="139" t="s">
        <v>6</v>
      </c>
      <c r="C1101" s="122" t="s">
        <v>30</v>
      </c>
      <c r="D1101" s="122"/>
      <c r="E1101" s="122"/>
      <c r="F1101" s="122"/>
      <c r="G1101" s="116"/>
      <c r="H1101" s="110"/>
      <c r="I1101" s="116"/>
    </row>
    <row r="1102" s="98" customFormat="1" ht="15.6" spans="1:9">
      <c r="A1102" s="116"/>
      <c r="B1102" s="136" t="s">
        <v>8</v>
      </c>
      <c r="C1102" s="122">
        <v>100</v>
      </c>
      <c r="D1102" s="122">
        <v>200</v>
      </c>
      <c r="E1102" s="122">
        <v>300</v>
      </c>
      <c r="F1102" s="122" t="s">
        <v>31</v>
      </c>
      <c r="G1102" s="116"/>
      <c r="H1102" s="110"/>
      <c r="I1102" s="116"/>
    </row>
    <row r="1103" s="98" customFormat="1" ht="15.6" spans="1:9">
      <c r="A1103" s="116">
        <v>4</v>
      </c>
      <c r="B1103" s="140" t="s">
        <v>63</v>
      </c>
      <c r="C1103" s="141" t="s">
        <v>787</v>
      </c>
      <c r="D1103" s="141" t="s">
        <v>787</v>
      </c>
      <c r="E1103" s="141" t="s">
        <v>680</v>
      </c>
      <c r="F1103" s="141" t="s">
        <v>787</v>
      </c>
      <c r="G1103" s="116"/>
      <c r="H1103" s="110"/>
      <c r="I1103" s="116"/>
    </row>
    <row r="1104" s="98" customFormat="1" ht="15.6" spans="1:9">
      <c r="A1104" s="116"/>
      <c r="B1104" s="139" t="s">
        <v>6</v>
      </c>
      <c r="C1104" s="122" t="s">
        <v>35</v>
      </c>
      <c r="D1104" s="122"/>
      <c r="E1104" s="122"/>
      <c r="F1104" s="122"/>
      <c r="G1104" s="116"/>
      <c r="H1104" s="110"/>
      <c r="I1104" s="116"/>
    </row>
    <row r="1105" s="98" customFormat="1" ht="15.6" spans="1:9">
      <c r="A1105" s="116"/>
      <c r="B1105" s="136" t="s">
        <v>8</v>
      </c>
      <c r="C1105" s="122">
        <v>100</v>
      </c>
      <c r="D1105" s="122">
        <v>200</v>
      </c>
      <c r="E1105" s="122">
        <v>300</v>
      </c>
      <c r="F1105" s="122" t="s">
        <v>31</v>
      </c>
      <c r="G1105" s="116"/>
      <c r="H1105" s="110"/>
      <c r="I1105" s="116"/>
    </row>
    <row r="1106" s="98" customFormat="1" ht="15.6" spans="1:9">
      <c r="A1106" s="116">
        <v>5</v>
      </c>
      <c r="B1106" s="140" t="s">
        <v>68</v>
      </c>
      <c r="C1106" s="141" t="s">
        <v>787</v>
      </c>
      <c r="D1106" s="141" t="s">
        <v>787</v>
      </c>
      <c r="E1106" s="141" t="s">
        <v>787</v>
      </c>
      <c r="F1106" s="141" t="s">
        <v>740</v>
      </c>
      <c r="G1106" s="116"/>
      <c r="H1106" s="110"/>
      <c r="I1106" s="116"/>
    </row>
    <row r="1107" s="98" customFormat="1" ht="15.6" spans="1:9">
      <c r="A1107" s="116"/>
      <c r="B1107" s="132" t="s">
        <v>6</v>
      </c>
      <c r="C1107" s="115" t="s">
        <v>7</v>
      </c>
      <c r="D1107" s="115"/>
      <c r="E1107" s="115"/>
      <c r="F1107" s="116"/>
      <c r="G1107" s="116"/>
      <c r="H1107" s="110"/>
      <c r="I1107" s="116"/>
    </row>
    <row r="1108" s="98" customFormat="1" ht="15.6" spans="1:9">
      <c r="A1108" s="116"/>
      <c r="B1108" s="132"/>
      <c r="C1108" s="115"/>
      <c r="D1108" s="115"/>
      <c r="E1108" s="115"/>
      <c r="F1108" s="116"/>
      <c r="G1108" s="116"/>
      <c r="H1108" s="110"/>
      <c r="I1108" s="116"/>
    </row>
    <row r="1109" s="98" customFormat="1" ht="15.6" spans="1:9">
      <c r="A1109" s="116"/>
      <c r="B1109" s="130" t="s">
        <v>8</v>
      </c>
      <c r="C1109" s="133" t="s">
        <v>9</v>
      </c>
      <c r="D1109" s="133" t="s">
        <v>10</v>
      </c>
      <c r="E1109" s="133" t="s">
        <v>11</v>
      </c>
      <c r="F1109" s="116"/>
      <c r="G1109" s="116"/>
      <c r="H1109" s="110"/>
      <c r="I1109" s="116"/>
    </row>
    <row r="1110" s="98" customFormat="1" ht="15.6" spans="1:9">
      <c r="A1110" s="116">
        <v>6</v>
      </c>
      <c r="B1110" s="130" t="s">
        <v>38</v>
      </c>
      <c r="C1110" s="131">
        <f>80.5-20.6</f>
        <v>59.9</v>
      </c>
      <c r="D1110" s="131" t="s">
        <v>787</v>
      </c>
      <c r="E1110" s="131" t="s">
        <v>787</v>
      </c>
      <c r="F1110" s="116"/>
      <c r="G1110" s="116"/>
      <c r="H1110" s="110"/>
      <c r="I1110" s="116"/>
    </row>
    <row r="1111" s="98" customFormat="1" ht="15.6" spans="1:9">
      <c r="A1111" s="116"/>
      <c r="B1111" s="134" t="s">
        <v>40</v>
      </c>
      <c r="C1111" s="135" t="s">
        <v>46</v>
      </c>
      <c r="D1111" s="116"/>
      <c r="E1111" s="116"/>
      <c r="F1111" s="116"/>
      <c r="G1111" s="116"/>
      <c r="H1111" s="110"/>
      <c r="I1111" s="116"/>
    </row>
    <row r="1112" s="98" customFormat="1" ht="15.6" spans="1:9">
      <c r="A1112" s="116"/>
      <c r="B1112" s="134"/>
      <c r="C1112" s="135" t="s">
        <v>47</v>
      </c>
      <c r="D1112" s="116"/>
      <c r="E1112" s="116"/>
      <c r="F1112" s="116"/>
      <c r="G1112" s="116"/>
      <c r="H1112" s="110"/>
      <c r="I1112" s="116"/>
    </row>
    <row r="1113" s="98" customFormat="1" ht="15.6" spans="1:9">
      <c r="A1113" s="116">
        <v>7</v>
      </c>
      <c r="B1113" s="138" t="s">
        <v>72</v>
      </c>
      <c r="C1113" s="137" t="s">
        <v>2063</v>
      </c>
      <c r="D1113" s="116"/>
      <c r="E1113" s="116"/>
      <c r="F1113" s="116"/>
      <c r="G1113" s="116"/>
      <c r="H1113" s="110"/>
      <c r="I1113" s="116"/>
    </row>
    <row r="1114" s="98" customFormat="1" ht="15.6" spans="1:9">
      <c r="A1114" s="116">
        <v>8</v>
      </c>
      <c r="B1114" s="138" t="s">
        <v>48</v>
      </c>
      <c r="C1114" s="137" t="s">
        <v>2064</v>
      </c>
      <c r="D1114" s="116"/>
      <c r="E1114" s="116"/>
      <c r="F1114" s="116"/>
      <c r="G1114" s="116"/>
      <c r="H1114" s="110"/>
      <c r="I1114" s="116"/>
    </row>
    <row r="1115" s="98" customFormat="1" ht="15.6" spans="1:9">
      <c r="A1115" s="116"/>
      <c r="B1115" s="139" t="s">
        <v>6</v>
      </c>
      <c r="C1115" s="135" t="s">
        <v>49</v>
      </c>
      <c r="D1115" s="135"/>
      <c r="E1115" s="135"/>
      <c r="F1115" s="116"/>
      <c r="G1115" s="116"/>
      <c r="H1115" s="110"/>
      <c r="I1115" s="116"/>
    </row>
    <row r="1116" s="98" customFormat="1" ht="15.6" spans="1:9">
      <c r="A1116" s="116"/>
      <c r="B1116" s="136" t="s">
        <v>50</v>
      </c>
      <c r="C1116" s="135">
        <v>100</v>
      </c>
      <c r="D1116" s="135">
        <v>200</v>
      </c>
      <c r="E1116" s="135" t="s">
        <v>51</v>
      </c>
      <c r="F1116" s="116"/>
      <c r="G1116" s="116"/>
      <c r="H1116" s="110"/>
      <c r="I1116" s="116"/>
    </row>
    <row r="1117" s="98" customFormat="1" ht="15.6" spans="1:9">
      <c r="A1117" s="116">
        <v>9</v>
      </c>
      <c r="B1117" s="140" t="s">
        <v>52</v>
      </c>
      <c r="C1117" s="141" t="s">
        <v>679</v>
      </c>
      <c r="D1117" s="141" t="s">
        <v>679</v>
      </c>
      <c r="E1117" s="141" t="s">
        <v>787</v>
      </c>
      <c r="F1117" s="116"/>
      <c r="G1117" s="116"/>
      <c r="H1117" s="110"/>
      <c r="I1117" s="116"/>
    </row>
    <row r="1118" s="98" customFormat="1" ht="31.2" spans="1:9">
      <c r="A1118" s="116" t="s">
        <v>2065</v>
      </c>
      <c r="B1118" s="116"/>
      <c r="C1118" s="116"/>
      <c r="D1118" s="116"/>
      <c r="E1118" s="116"/>
      <c r="F1118" s="116"/>
      <c r="G1118" s="116"/>
      <c r="H1118" s="111" t="s">
        <v>2066</v>
      </c>
      <c r="I1118" s="112" t="s">
        <v>615</v>
      </c>
    </row>
    <row r="1119" s="98" customFormat="1" ht="31.2" spans="1:9">
      <c r="A1119" s="129" t="s">
        <v>5</v>
      </c>
      <c r="B1119" s="132" t="s">
        <v>6</v>
      </c>
      <c r="C1119" s="115" t="s">
        <v>7</v>
      </c>
      <c r="D1119" s="115"/>
      <c r="E1119" s="115"/>
      <c r="F1119" s="116"/>
      <c r="G1119" s="116"/>
      <c r="H1119" s="110"/>
      <c r="I1119" s="116"/>
    </row>
    <row r="1120" s="98" customFormat="1" ht="15.6" spans="1:9">
      <c r="A1120" s="116"/>
      <c r="B1120" s="132"/>
      <c r="C1120" s="115"/>
      <c r="D1120" s="115"/>
      <c r="E1120" s="115"/>
      <c r="F1120" s="116"/>
      <c r="G1120" s="116"/>
      <c r="H1120" s="110"/>
      <c r="I1120" s="116"/>
    </row>
    <row r="1121" s="98" customFormat="1" ht="15.6" spans="1:9">
      <c r="A1121" s="116"/>
      <c r="B1121" s="130" t="s">
        <v>8</v>
      </c>
      <c r="C1121" s="133" t="s">
        <v>9</v>
      </c>
      <c r="D1121" s="133" t="s">
        <v>10</v>
      </c>
      <c r="E1121" s="133" t="s">
        <v>11</v>
      </c>
      <c r="F1121" s="116"/>
      <c r="G1121" s="116"/>
      <c r="H1121" s="110"/>
      <c r="I1121" s="116"/>
    </row>
    <row r="1122" s="98" customFormat="1" ht="15.6" spans="1:9">
      <c r="A1122" s="116">
        <v>1</v>
      </c>
      <c r="B1122" s="130" t="s">
        <v>38</v>
      </c>
      <c r="C1122" s="131" t="s">
        <v>2067</v>
      </c>
      <c r="D1122" s="131" t="s">
        <v>787</v>
      </c>
      <c r="E1122" s="131" t="s">
        <v>787</v>
      </c>
      <c r="F1122" s="116"/>
      <c r="G1122" s="116"/>
      <c r="H1122" s="110"/>
      <c r="I1122" s="116"/>
    </row>
    <row r="1123" s="98" customFormat="1" ht="31.2" spans="1:9">
      <c r="A1123" s="116" t="s">
        <v>2068</v>
      </c>
      <c r="B1123" s="116"/>
      <c r="C1123" s="116"/>
      <c r="D1123" s="116"/>
      <c r="E1123" s="116"/>
      <c r="F1123" s="116"/>
      <c r="G1123" s="116"/>
      <c r="H1123" s="111" t="s">
        <v>2069</v>
      </c>
      <c r="I1123" s="112" t="s">
        <v>615</v>
      </c>
    </row>
    <row r="1124" s="98" customFormat="1" ht="31.2" spans="1:9">
      <c r="A1124" s="129" t="s">
        <v>5</v>
      </c>
      <c r="B1124" s="139" t="s">
        <v>6</v>
      </c>
      <c r="C1124" s="122" t="s">
        <v>15</v>
      </c>
      <c r="D1124" s="122"/>
      <c r="E1124" s="122"/>
      <c r="F1124" s="122"/>
      <c r="G1124" s="122"/>
      <c r="H1124" s="110"/>
      <c r="I1124" s="116"/>
    </row>
    <row r="1125" s="98" customFormat="1" ht="15.6" spans="1:9">
      <c r="A1125" s="116"/>
      <c r="B1125" s="136" t="s">
        <v>16</v>
      </c>
      <c r="C1125" s="122" t="s">
        <v>17</v>
      </c>
      <c r="D1125" s="122" t="s">
        <v>18</v>
      </c>
      <c r="E1125" s="122" t="s">
        <v>19</v>
      </c>
      <c r="F1125" s="122" t="s">
        <v>20</v>
      </c>
      <c r="G1125" s="122" t="s">
        <v>21</v>
      </c>
      <c r="H1125" s="110"/>
      <c r="I1125" s="116"/>
    </row>
    <row r="1126" s="98" customFormat="1" ht="15.6" spans="1:9">
      <c r="A1126" s="116">
        <v>1</v>
      </c>
      <c r="B1126" s="136" t="s">
        <v>58</v>
      </c>
      <c r="C1126" s="141"/>
      <c r="D1126" s="141" t="s">
        <v>678</v>
      </c>
      <c r="E1126" s="141"/>
      <c r="F1126" s="141"/>
      <c r="G1126" s="141"/>
      <c r="H1126" s="110"/>
      <c r="I1126" s="116"/>
    </row>
    <row r="1127" s="98" customFormat="1" ht="15.6" spans="1:9">
      <c r="A1127" s="116">
        <v>2</v>
      </c>
      <c r="B1127" s="136" t="s">
        <v>115</v>
      </c>
      <c r="C1127" s="141" t="s">
        <v>680</v>
      </c>
      <c r="D1127" s="141"/>
      <c r="E1127" s="141"/>
      <c r="F1127" s="141"/>
      <c r="G1127" s="141"/>
      <c r="H1127" s="110"/>
      <c r="I1127" s="116"/>
    </row>
    <row r="1128" s="98" customFormat="1" ht="15.6" spans="1:9">
      <c r="A1128" s="116">
        <v>3</v>
      </c>
      <c r="B1128" s="136" t="s">
        <v>60</v>
      </c>
      <c r="C1128" s="141"/>
      <c r="D1128" s="141" t="s">
        <v>679</v>
      </c>
      <c r="E1128" s="141"/>
      <c r="F1128" s="141"/>
      <c r="G1128" s="141"/>
      <c r="H1128" s="110"/>
      <c r="I1128" s="116"/>
    </row>
    <row r="1129" s="98" customFormat="1" ht="15.6" spans="1:9">
      <c r="A1129" s="116"/>
      <c r="B1129" s="139" t="s">
        <v>6</v>
      </c>
      <c r="C1129" s="122" t="s">
        <v>24</v>
      </c>
      <c r="D1129" s="122"/>
      <c r="E1129" s="122"/>
      <c r="F1129" s="122"/>
      <c r="G1129" s="122"/>
      <c r="H1129" s="110"/>
      <c r="I1129" s="116"/>
    </row>
    <row r="1130" s="98" customFormat="1" ht="15.6" spans="1:9">
      <c r="A1130" s="116"/>
      <c r="B1130" s="136" t="s">
        <v>16</v>
      </c>
      <c r="C1130" s="122" t="s">
        <v>17</v>
      </c>
      <c r="D1130" s="122" t="s">
        <v>18</v>
      </c>
      <c r="E1130" s="122" t="s">
        <v>19</v>
      </c>
      <c r="F1130" s="122" t="s">
        <v>20</v>
      </c>
      <c r="G1130" s="122" t="s">
        <v>21</v>
      </c>
      <c r="H1130" s="110"/>
      <c r="I1130" s="116"/>
    </row>
    <row r="1131" s="98" customFormat="1" ht="15.6" spans="1:9">
      <c r="A1131" s="116">
        <v>4</v>
      </c>
      <c r="B1131" s="140" t="s">
        <v>25</v>
      </c>
      <c r="C1131" s="141"/>
      <c r="D1131" s="141"/>
      <c r="E1131" s="141" t="s">
        <v>678</v>
      </c>
      <c r="F1131" s="141"/>
      <c r="G1131" s="141"/>
      <c r="H1131" s="110"/>
      <c r="I1131" s="116"/>
    </row>
    <row r="1132" s="98" customFormat="1" ht="15.6" spans="1:9">
      <c r="A1132" s="116">
        <v>5</v>
      </c>
      <c r="B1132" s="140" t="s">
        <v>1562</v>
      </c>
      <c r="C1132" s="141"/>
      <c r="D1132" s="141" t="s">
        <v>716</v>
      </c>
      <c r="E1132" s="141"/>
      <c r="F1132" s="141"/>
      <c r="G1132" s="141"/>
      <c r="H1132" s="110"/>
      <c r="I1132" s="116"/>
    </row>
    <row r="1133" s="98" customFormat="1" ht="15.6" spans="1:9">
      <c r="A1133" s="116">
        <v>6</v>
      </c>
      <c r="B1133" s="140" t="s">
        <v>347</v>
      </c>
      <c r="C1133" s="141" t="s">
        <v>680</v>
      </c>
      <c r="D1133" s="141"/>
      <c r="E1133" s="141"/>
      <c r="F1133" s="141"/>
      <c r="G1133" s="141"/>
      <c r="H1133" s="110"/>
      <c r="I1133" s="116"/>
    </row>
    <row r="1134" s="98" customFormat="1" ht="15.6" spans="1:9">
      <c r="A1134" s="116">
        <v>7</v>
      </c>
      <c r="B1134" s="140" t="s">
        <v>28</v>
      </c>
      <c r="C1134" s="141"/>
      <c r="D1134" s="141"/>
      <c r="E1134" s="141"/>
      <c r="F1134" s="141" t="s">
        <v>680</v>
      </c>
      <c r="G1134" s="141" t="s">
        <v>1096</v>
      </c>
      <c r="H1134" s="110"/>
      <c r="I1134" s="116"/>
    </row>
    <row r="1135" s="98" customFormat="1" ht="15.6" spans="1:9">
      <c r="A1135" s="116">
        <v>8</v>
      </c>
      <c r="B1135" s="140" t="s">
        <v>2070</v>
      </c>
      <c r="C1135" s="141"/>
      <c r="D1135" s="141" t="s">
        <v>684</v>
      </c>
      <c r="E1135" s="141" t="s">
        <v>684</v>
      </c>
      <c r="F1135" s="141"/>
      <c r="G1135" s="141"/>
      <c r="H1135" s="110"/>
      <c r="I1135" s="116"/>
    </row>
    <row r="1136" s="98" customFormat="1" ht="15.6" spans="1:9">
      <c r="A1136" s="116">
        <v>9</v>
      </c>
      <c r="B1136" s="140" t="s">
        <v>90</v>
      </c>
      <c r="C1136" s="141" t="s">
        <v>708</v>
      </c>
      <c r="D1136" s="141"/>
      <c r="E1136" s="141"/>
      <c r="F1136" s="141"/>
      <c r="G1136" s="141"/>
      <c r="H1136" s="110"/>
      <c r="I1136" s="116"/>
    </row>
    <row r="1137" s="98" customFormat="1" ht="15.6" spans="1:9">
      <c r="A1137" s="116">
        <v>10</v>
      </c>
      <c r="B1137" s="140" t="s">
        <v>109</v>
      </c>
      <c r="C1137" s="141" t="s">
        <v>740</v>
      </c>
      <c r="D1137" s="141"/>
      <c r="E1137" s="141"/>
      <c r="F1137" s="141"/>
      <c r="G1137" s="141"/>
      <c r="H1137" s="110"/>
      <c r="I1137" s="116"/>
    </row>
    <row r="1138" s="98" customFormat="1" ht="15.6" spans="1:9">
      <c r="A1138" s="116"/>
      <c r="B1138" s="139" t="s">
        <v>6</v>
      </c>
      <c r="C1138" s="122" t="s">
        <v>30</v>
      </c>
      <c r="D1138" s="122"/>
      <c r="E1138" s="122"/>
      <c r="F1138" s="122"/>
      <c r="G1138" s="116"/>
      <c r="H1138" s="110"/>
      <c r="I1138" s="116"/>
    </row>
    <row r="1139" s="98" customFormat="1" ht="15.6" spans="1:9">
      <c r="A1139" s="116"/>
      <c r="B1139" s="136" t="s">
        <v>8</v>
      </c>
      <c r="C1139" s="122">
        <v>100</v>
      </c>
      <c r="D1139" s="122">
        <v>200</v>
      </c>
      <c r="E1139" s="122">
        <v>300</v>
      </c>
      <c r="F1139" s="122" t="s">
        <v>31</v>
      </c>
      <c r="G1139" s="116"/>
      <c r="H1139" s="110"/>
      <c r="I1139" s="116"/>
    </row>
    <row r="1140" s="98" customFormat="1" ht="15.6" spans="1:9">
      <c r="A1140" s="116">
        <v>11</v>
      </c>
      <c r="B1140" s="140" t="s">
        <v>63</v>
      </c>
      <c r="C1140" s="141"/>
      <c r="D1140" s="141" t="s">
        <v>678</v>
      </c>
      <c r="E1140" s="141"/>
      <c r="F1140" s="141"/>
      <c r="G1140" s="116"/>
      <c r="H1140" s="110"/>
      <c r="I1140" s="116"/>
    </row>
    <row r="1141" s="98" customFormat="1" ht="15.6" spans="1:9">
      <c r="A1141" s="116">
        <v>12</v>
      </c>
      <c r="B1141" s="140" t="s">
        <v>32</v>
      </c>
      <c r="C1141" s="141"/>
      <c r="D1141" s="141"/>
      <c r="E1141" s="141" t="s">
        <v>847</v>
      </c>
      <c r="F1141" s="141" t="s">
        <v>682</v>
      </c>
      <c r="G1141" s="116"/>
      <c r="H1141" s="110"/>
      <c r="I1141" s="116"/>
    </row>
    <row r="1142" s="98" customFormat="1" ht="15.6" spans="1:9">
      <c r="A1142" s="116">
        <v>13</v>
      </c>
      <c r="B1142" s="140" t="s">
        <v>64</v>
      </c>
      <c r="C1142" s="141"/>
      <c r="D1142" s="141"/>
      <c r="E1142" s="141" t="s">
        <v>763</v>
      </c>
      <c r="F1142" s="141" t="s">
        <v>2071</v>
      </c>
      <c r="G1142" s="116"/>
      <c r="H1142" s="110"/>
      <c r="I1142" s="116"/>
    </row>
    <row r="1143" s="98" customFormat="1" ht="15.6" spans="1:9">
      <c r="A1143" s="116">
        <v>14</v>
      </c>
      <c r="B1143" s="140" t="s">
        <v>110</v>
      </c>
      <c r="C1143" s="141"/>
      <c r="D1143" s="141"/>
      <c r="E1143" s="141" t="s">
        <v>683</v>
      </c>
      <c r="F1143" s="141"/>
      <c r="G1143" s="116"/>
      <c r="H1143" s="110"/>
      <c r="I1143" s="116"/>
    </row>
    <row r="1144" s="98" customFormat="1" ht="15.6" spans="1:9">
      <c r="A1144" s="116">
        <v>15</v>
      </c>
      <c r="B1144" s="140" t="s">
        <v>189</v>
      </c>
      <c r="C1144" s="141"/>
      <c r="D1144" s="141" t="s">
        <v>764</v>
      </c>
      <c r="E1144" s="141"/>
      <c r="F1144" s="141"/>
      <c r="G1144" s="116"/>
      <c r="H1144" s="110"/>
      <c r="I1144" s="116"/>
    </row>
    <row r="1145" s="98" customFormat="1" ht="15.6" spans="1:9">
      <c r="A1145" s="116"/>
      <c r="B1145" s="139" t="s">
        <v>6</v>
      </c>
      <c r="C1145" s="122" t="s">
        <v>35</v>
      </c>
      <c r="D1145" s="122"/>
      <c r="E1145" s="122"/>
      <c r="F1145" s="122"/>
      <c r="G1145" s="116"/>
      <c r="H1145" s="110"/>
      <c r="I1145" s="116"/>
    </row>
    <row r="1146" s="98" customFormat="1" ht="15.6" spans="1:9">
      <c r="A1146" s="116"/>
      <c r="B1146" s="136" t="s">
        <v>8</v>
      </c>
      <c r="C1146" s="122">
        <v>100</v>
      </c>
      <c r="D1146" s="122">
        <v>200</v>
      </c>
      <c r="E1146" s="122">
        <v>300</v>
      </c>
      <c r="F1146" s="122" t="s">
        <v>31</v>
      </c>
      <c r="G1146" s="116"/>
      <c r="H1146" s="110"/>
      <c r="I1146" s="116"/>
    </row>
    <row r="1147" s="98" customFormat="1" ht="15.6" spans="1:9">
      <c r="A1147" s="116">
        <v>16</v>
      </c>
      <c r="B1147" s="140" t="s">
        <v>68</v>
      </c>
      <c r="C1147" s="141"/>
      <c r="D1147" s="141"/>
      <c r="E1147" s="141"/>
      <c r="F1147" s="141" t="s">
        <v>678</v>
      </c>
      <c r="G1147" s="116"/>
      <c r="H1147" s="110"/>
      <c r="I1147" s="116"/>
    </row>
    <row r="1148" s="98" customFormat="1" ht="15.6" spans="1:9">
      <c r="A1148" s="116">
        <v>17</v>
      </c>
      <c r="B1148" s="140" t="s">
        <v>142</v>
      </c>
      <c r="C1148" s="141"/>
      <c r="D1148" s="141"/>
      <c r="E1148" s="141" t="s">
        <v>983</v>
      </c>
      <c r="F1148" s="141"/>
      <c r="G1148" s="116"/>
      <c r="H1148" s="110"/>
      <c r="I1148" s="116"/>
    </row>
    <row r="1149" s="98" customFormat="1" ht="15.6" spans="1:9">
      <c r="A1149" s="116">
        <v>18</v>
      </c>
      <c r="B1149" s="140" t="s">
        <v>134</v>
      </c>
      <c r="C1149" s="141"/>
      <c r="D1149" s="141"/>
      <c r="E1149" s="141" t="s">
        <v>716</v>
      </c>
      <c r="F1149" s="141"/>
      <c r="G1149" s="116"/>
      <c r="H1149" s="110"/>
      <c r="I1149" s="116"/>
    </row>
    <row r="1150" s="98" customFormat="1" ht="15.6" spans="1:9">
      <c r="A1150" s="116">
        <v>19</v>
      </c>
      <c r="B1150" s="140" t="s">
        <v>36</v>
      </c>
      <c r="C1150" s="141"/>
      <c r="D1150" s="141"/>
      <c r="E1150" s="141" t="s">
        <v>680</v>
      </c>
      <c r="F1150" s="141"/>
      <c r="G1150" s="116"/>
      <c r="H1150" s="110"/>
      <c r="I1150" s="116"/>
    </row>
    <row r="1151" s="98" customFormat="1" ht="15.6" spans="1:9">
      <c r="A1151" s="116"/>
      <c r="B1151" s="132" t="s">
        <v>6</v>
      </c>
      <c r="C1151" s="115" t="s">
        <v>7</v>
      </c>
      <c r="D1151" s="115"/>
      <c r="E1151" s="115"/>
      <c r="F1151" s="116"/>
      <c r="G1151" s="116"/>
      <c r="H1151" s="110"/>
      <c r="I1151" s="116"/>
    </row>
    <row r="1152" s="98" customFormat="1" ht="15.6" spans="1:9">
      <c r="A1152" s="116"/>
      <c r="B1152" s="132"/>
      <c r="C1152" s="115"/>
      <c r="D1152" s="115"/>
      <c r="E1152" s="115"/>
      <c r="F1152" s="116"/>
      <c r="G1152" s="116"/>
      <c r="H1152" s="110"/>
      <c r="I1152" s="116"/>
    </row>
    <row r="1153" s="98" customFormat="1" ht="15.6" spans="1:9">
      <c r="A1153" s="116"/>
      <c r="B1153" s="130" t="s">
        <v>8</v>
      </c>
      <c r="C1153" s="133" t="s">
        <v>9</v>
      </c>
      <c r="D1153" s="133" t="s">
        <v>10</v>
      </c>
      <c r="E1153" s="133" t="s">
        <v>11</v>
      </c>
      <c r="F1153" s="116"/>
      <c r="G1153" s="116"/>
      <c r="H1153" s="110"/>
      <c r="I1153" s="116"/>
    </row>
    <row r="1154" s="98" customFormat="1" ht="15.6" spans="1:9">
      <c r="A1154" s="116">
        <v>29</v>
      </c>
      <c r="B1154" s="130" t="s">
        <v>63</v>
      </c>
      <c r="C1154" s="131"/>
      <c r="D1154" s="131" t="s">
        <v>2072</v>
      </c>
      <c r="E1154" s="131"/>
      <c r="F1154" s="116"/>
      <c r="G1154" s="116"/>
      <c r="H1154" s="110"/>
      <c r="I1154" s="116"/>
    </row>
    <row r="1155" s="98" customFormat="1" ht="15.6" spans="1:9">
      <c r="A1155" s="116">
        <v>30</v>
      </c>
      <c r="B1155" s="130" t="s">
        <v>38</v>
      </c>
      <c r="C1155" s="131">
        <f>168+600</f>
        <v>768</v>
      </c>
      <c r="D1155" s="131" t="s">
        <v>2073</v>
      </c>
      <c r="E1155" s="131"/>
      <c r="F1155" s="116"/>
      <c r="G1155" s="116"/>
      <c r="H1155" s="110"/>
      <c r="I1155" s="116"/>
    </row>
    <row r="1156" s="98" customFormat="1" ht="15.6" spans="1:9">
      <c r="A1156" s="116">
        <v>31</v>
      </c>
      <c r="B1156" s="130" t="s">
        <v>118</v>
      </c>
      <c r="C1156" s="131">
        <f>63.3+500</f>
        <v>563.3</v>
      </c>
      <c r="D1156" s="131"/>
      <c r="E1156" s="131"/>
      <c r="F1156" s="116"/>
      <c r="G1156" s="116"/>
      <c r="H1156" s="110"/>
      <c r="I1156" s="116"/>
    </row>
    <row r="1157" s="98" customFormat="1" ht="15.6" spans="1:9">
      <c r="A1157" s="116">
        <v>32</v>
      </c>
      <c r="B1157" s="130" t="s">
        <v>91</v>
      </c>
      <c r="C1157" s="131">
        <f>74.1+500</f>
        <v>574.1</v>
      </c>
      <c r="D1157" s="131"/>
      <c r="E1157" s="131"/>
      <c r="F1157" s="116"/>
      <c r="G1157" s="116"/>
      <c r="H1157" s="110"/>
      <c r="I1157" s="116"/>
    </row>
    <row r="1158" s="98" customFormat="1" ht="15.6" spans="1:9">
      <c r="A1158" s="116">
        <v>33</v>
      </c>
      <c r="B1158" s="130" t="s">
        <v>97</v>
      </c>
      <c r="C1158" s="131">
        <f>96.1+400</f>
        <v>496.1</v>
      </c>
      <c r="D1158" s="131"/>
      <c r="E1158" s="131"/>
      <c r="F1158" s="116"/>
      <c r="G1158" s="116"/>
      <c r="H1158" s="110"/>
      <c r="I1158" s="116"/>
    </row>
    <row r="1159" s="98" customFormat="1" ht="15.6" spans="1:9">
      <c r="A1159" s="116">
        <v>34</v>
      </c>
      <c r="B1159" s="130" t="s">
        <v>33</v>
      </c>
      <c r="C1159" s="131" t="s">
        <v>922</v>
      </c>
      <c r="D1159" s="131"/>
      <c r="E1159" s="131"/>
      <c r="F1159" s="116"/>
      <c r="G1159" s="116"/>
      <c r="H1159" s="110"/>
      <c r="I1159" s="116"/>
    </row>
    <row r="1160" s="98" customFormat="1" ht="15.6" spans="1:9">
      <c r="A1160" s="116">
        <v>35</v>
      </c>
      <c r="B1160" s="130" t="s">
        <v>81</v>
      </c>
      <c r="C1160" s="131">
        <f>4.3+243.1</f>
        <v>247.4</v>
      </c>
      <c r="D1160" s="131"/>
      <c r="E1160" s="131"/>
      <c r="F1160" s="116"/>
      <c r="G1160" s="116"/>
      <c r="H1160" s="110"/>
      <c r="I1160" s="116"/>
    </row>
    <row r="1161" s="98" customFormat="1" ht="15.6" spans="1:9">
      <c r="A1161" s="116">
        <v>36</v>
      </c>
      <c r="B1161" s="130" t="s">
        <v>59</v>
      </c>
      <c r="C1161" s="131"/>
      <c r="D1161" s="131" t="s">
        <v>995</v>
      </c>
      <c r="E1161" s="131"/>
      <c r="F1161" s="116"/>
      <c r="G1161" s="116"/>
      <c r="H1161" s="110"/>
      <c r="I1161" s="116"/>
    </row>
    <row r="1162" s="98" customFormat="1" ht="15.6" spans="1:9">
      <c r="A1162" s="116">
        <v>37</v>
      </c>
      <c r="B1162" s="130" t="s">
        <v>12</v>
      </c>
      <c r="C1162" s="131"/>
      <c r="D1162" s="131" t="s">
        <v>2074</v>
      </c>
      <c r="E1162" s="131"/>
      <c r="F1162" s="116"/>
      <c r="G1162" s="116"/>
      <c r="H1162" s="110"/>
      <c r="I1162" s="116"/>
    </row>
    <row r="1163" s="98" customFormat="1" ht="15.6" spans="1:9">
      <c r="A1163" s="116">
        <v>38</v>
      </c>
      <c r="B1163" s="130" t="s">
        <v>1097</v>
      </c>
      <c r="C1163" s="131" t="s">
        <v>1649</v>
      </c>
      <c r="D1163" s="131"/>
      <c r="E1163" s="131"/>
      <c r="F1163" s="116"/>
      <c r="G1163" s="116"/>
      <c r="H1163" s="110"/>
      <c r="I1163" s="116"/>
    </row>
    <row r="1164" s="98" customFormat="1" ht="15.6" spans="1:9">
      <c r="A1164" s="116"/>
      <c r="B1164" s="134" t="s">
        <v>40</v>
      </c>
      <c r="C1164" s="135" t="s">
        <v>41</v>
      </c>
      <c r="D1164" s="135"/>
      <c r="E1164" s="135"/>
      <c r="F1164" s="116"/>
      <c r="G1164" s="116"/>
      <c r="H1164" s="110"/>
      <c r="I1164" s="116"/>
    </row>
    <row r="1165" s="98" customFormat="1" ht="15.6" spans="1:9">
      <c r="A1165" s="116"/>
      <c r="B1165" s="134"/>
      <c r="C1165" s="122" t="s">
        <v>42</v>
      </c>
      <c r="D1165" s="122" t="s">
        <v>43</v>
      </c>
      <c r="E1165" s="122" t="s">
        <v>44</v>
      </c>
      <c r="F1165" s="116"/>
      <c r="G1165" s="116"/>
      <c r="H1165" s="110"/>
      <c r="I1165" s="116"/>
    </row>
    <row r="1166" s="98" customFormat="1" ht="15.6" spans="1:9">
      <c r="A1166" s="116">
        <v>39</v>
      </c>
      <c r="B1166" s="136" t="s">
        <v>334</v>
      </c>
      <c r="C1166" s="137"/>
      <c r="D1166" s="137"/>
      <c r="E1166" s="137" t="s">
        <v>2075</v>
      </c>
      <c r="F1166" s="116"/>
      <c r="G1166" s="116"/>
      <c r="H1166" s="110"/>
      <c r="I1166" s="116"/>
    </row>
    <row r="1167" s="98" customFormat="1" ht="15.6" spans="1:9">
      <c r="A1167" s="116">
        <v>40</v>
      </c>
      <c r="B1167" s="136" t="s">
        <v>191</v>
      </c>
      <c r="C1167" s="137"/>
      <c r="D1167" s="137"/>
      <c r="E1167" s="137" t="s">
        <v>1059</v>
      </c>
      <c r="F1167" s="116"/>
      <c r="G1167" s="116"/>
      <c r="H1167" s="110"/>
      <c r="I1167" s="116"/>
    </row>
    <row r="1168" s="98" customFormat="1" ht="15.6" spans="1:9">
      <c r="A1168" s="116"/>
      <c r="B1168" s="134" t="s">
        <v>40</v>
      </c>
      <c r="C1168" s="135" t="s">
        <v>46</v>
      </c>
      <c r="D1168" s="116"/>
      <c r="E1168" s="116"/>
      <c r="F1168" s="116"/>
      <c r="G1168" s="116"/>
      <c r="H1168" s="110"/>
      <c r="I1168" s="116"/>
    </row>
    <row r="1169" s="98" customFormat="1" ht="15.6" spans="1:9">
      <c r="A1169" s="116"/>
      <c r="B1169" s="134"/>
      <c r="C1169" s="135" t="s">
        <v>47</v>
      </c>
      <c r="D1169" s="116"/>
      <c r="E1169" s="116"/>
      <c r="F1169" s="116"/>
      <c r="G1169" s="116"/>
      <c r="H1169" s="110"/>
      <c r="I1169" s="116"/>
    </row>
    <row r="1170" s="98" customFormat="1" ht="15.6" spans="1:9">
      <c r="A1170" s="116">
        <v>41</v>
      </c>
      <c r="B1170" s="138" t="s">
        <v>72</v>
      </c>
      <c r="C1170" s="137" t="s">
        <v>852</v>
      </c>
      <c r="D1170" s="116"/>
      <c r="E1170" s="116"/>
      <c r="F1170" s="116"/>
      <c r="G1170" s="116"/>
      <c r="H1170" s="110"/>
      <c r="I1170" s="116"/>
    </row>
    <row r="1171" s="98" customFormat="1" ht="15.6" spans="1:9">
      <c r="A1171" s="116">
        <v>42</v>
      </c>
      <c r="B1171" s="138" t="s">
        <v>48</v>
      </c>
      <c r="C1171" s="137" t="s">
        <v>2076</v>
      </c>
      <c r="D1171" s="116"/>
      <c r="E1171" s="116"/>
      <c r="F1171" s="116"/>
      <c r="G1171" s="116"/>
      <c r="H1171" s="110"/>
      <c r="I1171" s="116"/>
    </row>
    <row r="1172" s="98" customFormat="1" ht="15.6" spans="1:9">
      <c r="A1172" s="116"/>
      <c r="B1172" s="139" t="s">
        <v>6</v>
      </c>
      <c r="C1172" s="135" t="s">
        <v>49</v>
      </c>
      <c r="D1172" s="135"/>
      <c r="E1172" s="135"/>
      <c r="F1172" s="116"/>
      <c r="G1172" s="116"/>
      <c r="H1172" s="110"/>
      <c r="I1172" s="116"/>
    </row>
    <row r="1173" s="98" customFormat="1" ht="15.6" spans="1:9">
      <c r="A1173" s="116"/>
      <c r="B1173" s="136" t="s">
        <v>50</v>
      </c>
      <c r="C1173" s="135">
        <v>100</v>
      </c>
      <c r="D1173" s="135">
        <v>200</v>
      </c>
      <c r="E1173" s="135" t="s">
        <v>51</v>
      </c>
      <c r="F1173" s="116"/>
      <c r="G1173" s="116"/>
      <c r="H1173" s="110"/>
      <c r="I1173" s="116"/>
    </row>
    <row r="1174" s="98" customFormat="1" ht="15.6" spans="1:9">
      <c r="A1174" s="116">
        <v>43</v>
      </c>
      <c r="B1174" s="140" t="s">
        <v>84</v>
      </c>
      <c r="C1174" s="141"/>
      <c r="D1174" s="141" t="s">
        <v>680</v>
      </c>
      <c r="E1174" s="141"/>
      <c r="F1174" s="116"/>
      <c r="G1174" s="116"/>
      <c r="H1174" s="110"/>
      <c r="I1174" s="116"/>
    </row>
    <row r="1175" s="98" customFormat="1" ht="15.6" spans="1:9">
      <c r="A1175" s="116">
        <v>44</v>
      </c>
      <c r="B1175" s="140" t="s">
        <v>54</v>
      </c>
      <c r="C1175" s="141" t="s">
        <v>678</v>
      </c>
      <c r="D1175" s="141" t="s">
        <v>680</v>
      </c>
      <c r="E1175" s="141"/>
      <c r="F1175" s="116"/>
      <c r="G1175" s="116"/>
      <c r="H1175" s="110"/>
      <c r="I1175" s="116"/>
    </row>
    <row r="1176" s="98" customFormat="1" ht="15.6" spans="1:9">
      <c r="A1176" s="116">
        <v>45</v>
      </c>
      <c r="B1176" s="140" t="s">
        <v>55</v>
      </c>
      <c r="C1176" s="141" t="s">
        <v>680</v>
      </c>
      <c r="D1176" s="141" t="s">
        <v>819</v>
      </c>
      <c r="E1176" s="141" t="s">
        <v>764</v>
      </c>
      <c r="F1176" s="116"/>
      <c r="G1176" s="116"/>
      <c r="H1176" s="110"/>
      <c r="I1176" s="116"/>
    </row>
    <row r="1177" s="98" customFormat="1" ht="31.2" spans="1:9">
      <c r="A1177" s="116" t="s">
        <v>2077</v>
      </c>
      <c r="B1177" s="116"/>
      <c r="C1177" s="116"/>
      <c r="D1177" s="116"/>
      <c r="E1177" s="116"/>
      <c r="F1177" s="116"/>
      <c r="G1177" s="116"/>
      <c r="H1177" s="111" t="s">
        <v>2078</v>
      </c>
      <c r="I1177" s="112" t="s">
        <v>615</v>
      </c>
    </row>
    <row r="1178" s="98" customFormat="1" ht="31.2" spans="1:9">
      <c r="A1178" s="129" t="s">
        <v>5</v>
      </c>
      <c r="B1178" s="139" t="s">
        <v>6</v>
      </c>
      <c r="C1178" s="122" t="s">
        <v>15</v>
      </c>
      <c r="D1178" s="122"/>
      <c r="E1178" s="122"/>
      <c r="F1178" s="122"/>
      <c r="G1178" s="122"/>
      <c r="H1178" s="110"/>
      <c r="I1178" s="116"/>
    </row>
    <row r="1179" s="98" customFormat="1" ht="15.6" spans="1:9">
      <c r="A1179" s="116"/>
      <c r="B1179" s="136" t="s">
        <v>16</v>
      </c>
      <c r="C1179" s="122" t="s">
        <v>17</v>
      </c>
      <c r="D1179" s="122" t="s">
        <v>18</v>
      </c>
      <c r="E1179" s="122" t="s">
        <v>19</v>
      </c>
      <c r="F1179" s="122" t="s">
        <v>20</v>
      </c>
      <c r="G1179" s="122" t="s">
        <v>21</v>
      </c>
      <c r="H1179" s="110"/>
      <c r="I1179" s="116"/>
    </row>
    <row r="1180" s="98" customFormat="1" ht="15.6" spans="1:9">
      <c r="A1180" s="116">
        <v>1</v>
      </c>
      <c r="B1180" s="136" t="s">
        <v>58</v>
      </c>
      <c r="C1180" s="141"/>
      <c r="D1180" s="141" t="s">
        <v>2079</v>
      </c>
      <c r="E1180" s="141" t="s">
        <v>2080</v>
      </c>
      <c r="F1180" s="141"/>
      <c r="G1180" s="141"/>
      <c r="H1180" s="110"/>
      <c r="I1180" s="116"/>
    </row>
    <row r="1181" s="98" customFormat="1" ht="15.6" spans="1:9">
      <c r="A1181" s="116">
        <v>2</v>
      </c>
      <c r="B1181" s="136" t="s">
        <v>115</v>
      </c>
      <c r="C1181" s="141"/>
      <c r="D1181" s="141" t="s">
        <v>1237</v>
      </c>
      <c r="E1181" s="141"/>
      <c r="F1181" s="141"/>
      <c r="G1181" s="141"/>
      <c r="H1181" s="110"/>
      <c r="I1181" s="116"/>
    </row>
    <row r="1182" s="98" customFormat="1" ht="15.6" spans="1:9">
      <c r="A1182" s="116">
        <v>3</v>
      </c>
      <c r="B1182" s="136" t="s">
        <v>89</v>
      </c>
      <c r="C1182" s="141"/>
      <c r="D1182" s="141" t="s">
        <v>2079</v>
      </c>
      <c r="E1182" s="141"/>
      <c r="F1182" s="141"/>
      <c r="G1182" s="141"/>
      <c r="H1182" s="110"/>
      <c r="I1182" s="116"/>
    </row>
    <row r="1183" s="98" customFormat="1" ht="15.6" spans="1:9">
      <c r="A1183" s="116">
        <v>4</v>
      </c>
      <c r="B1183" s="136" t="s">
        <v>76</v>
      </c>
      <c r="C1183" s="141"/>
      <c r="D1183" s="141"/>
      <c r="E1183" s="141" t="s">
        <v>2081</v>
      </c>
      <c r="F1183" s="141"/>
      <c r="G1183" s="141"/>
      <c r="H1183" s="110"/>
      <c r="I1183" s="116"/>
    </row>
    <row r="1184" s="98" customFormat="1" ht="15.6" spans="1:9">
      <c r="A1184" s="116"/>
      <c r="B1184" s="139" t="s">
        <v>6</v>
      </c>
      <c r="C1184" s="122" t="s">
        <v>24</v>
      </c>
      <c r="D1184" s="122"/>
      <c r="E1184" s="122"/>
      <c r="F1184" s="122"/>
      <c r="G1184" s="122"/>
      <c r="H1184" s="110"/>
      <c r="I1184" s="116"/>
    </row>
    <row r="1185" s="98" customFormat="1" ht="15.6" spans="1:9">
      <c r="A1185" s="116"/>
      <c r="B1185" s="136" t="s">
        <v>16</v>
      </c>
      <c r="C1185" s="122" t="s">
        <v>17</v>
      </c>
      <c r="D1185" s="122" t="s">
        <v>18</v>
      </c>
      <c r="E1185" s="122" t="s">
        <v>19</v>
      </c>
      <c r="F1185" s="122" t="s">
        <v>20</v>
      </c>
      <c r="G1185" s="122" t="s">
        <v>21</v>
      </c>
      <c r="H1185" s="110"/>
      <c r="I1185" s="116"/>
    </row>
    <row r="1186" s="98" customFormat="1" ht="15.6" spans="1:9">
      <c r="A1186" s="116">
        <v>5</v>
      </c>
      <c r="B1186" s="140" t="s">
        <v>61</v>
      </c>
      <c r="C1186" s="141" t="s">
        <v>2082</v>
      </c>
      <c r="D1186" s="141"/>
      <c r="E1186" s="141"/>
      <c r="F1186" s="141"/>
      <c r="G1186" s="141"/>
      <c r="H1186" s="110"/>
      <c r="I1186" s="116"/>
    </row>
    <row r="1187" s="98" customFormat="1" ht="15.6" spans="1:9">
      <c r="A1187" s="116">
        <v>6</v>
      </c>
      <c r="B1187" s="140" t="s">
        <v>116</v>
      </c>
      <c r="C1187" s="141"/>
      <c r="D1187" s="141" t="s">
        <v>1237</v>
      </c>
      <c r="E1187" s="141"/>
      <c r="F1187" s="141"/>
      <c r="G1187" s="141"/>
      <c r="H1187" s="110"/>
      <c r="I1187" s="116"/>
    </row>
    <row r="1188" s="98" customFormat="1" ht="15.6" spans="1:9">
      <c r="A1188" s="116">
        <v>7</v>
      </c>
      <c r="B1188" s="140" t="s">
        <v>124</v>
      </c>
      <c r="C1188" s="141"/>
      <c r="D1188" s="141" t="s">
        <v>2083</v>
      </c>
      <c r="E1188" s="141"/>
      <c r="F1188" s="141"/>
      <c r="G1188" s="141"/>
      <c r="H1188" s="110"/>
      <c r="I1188" s="116"/>
    </row>
    <row r="1189" s="98" customFormat="1" ht="15.6" spans="1:9">
      <c r="A1189" s="116"/>
      <c r="B1189" s="139" t="s">
        <v>6</v>
      </c>
      <c r="C1189" s="122" t="s">
        <v>30</v>
      </c>
      <c r="D1189" s="122"/>
      <c r="E1189" s="122"/>
      <c r="F1189" s="122"/>
      <c r="G1189" s="116"/>
      <c r="H1189" s="110"/>
      <c r="I1189" s="116"/>
    </row>
    <row r="1190" s="98" customFormat="1" ht="15.6" spans="1:9">
      <c r="A1190" s="116"/>
      <c r="B1190" s="136" t="s">
        <v>8</v>
      </c>
      <c r="C1190" s="122">
        <v>100</v>
      </c>
      <c r="D1190" s="122">
        <v>200</v>
      </c>
      <c r="E1190" s="122">
        <v>300</v>
      </c>
      <c r="F1190" s="122" t="s">
        <v>31</v>
      </c>
      <c r="G1190" s="116"/>
      <c r="H1190" s="110"/>
      <c r="I1190" s="116"/>
    </row>
    <row r="1191" s="98" customFormat="1" ht="15.6" spans="1:9">
      <c r="A1191" s="116">
        <v>8</v>
      </c>
      <c r="B1191" s="140" t="s">
        <v>32</v>
      </c>
      <c r="C1191" s="141"/>
      <c r="D1191" s="141"/>
      <c r="E1191" s="141" t="s">
        <v>2084</v>
      </c>
      <c r="F1191" s="141" t="s">
        <v>2085</v>
      </c>
      <c r="G1191" s="116"/>
      <c r="H1191" s="110"/>
      <c r="I1191" s="116"/>
    </row>
    <row r="1192" s="98" customFormat="1" ht="15.6" spans="1:9">
      <c r="A1192" s="116">
        <v>9</v>
      </c>
      <c r="B1192" s="140" t="s">
        <v>39</v>
      </c>
      <c r="C1192" s="141"/>
      <c r="D1192" s="141" t="s">
        <v>2086</v>
      </c>
      <c r="E1192" s="141"/>
      <c r="F1192" s="141"/>
      <c r="G1192" s="116"/>
      <c r="H1192" s="110"/>
      <c r="I1192" s="116"/>
    </row>
    <row r="1193" s="98" customFormat="1" ht="15.6" spans="1:9">
      <c r="A1193" s="116"/>
      <c r="B1193" s="139" t="s">
        <v>6</v>
      </c>
      <c r="C1193" s="122" t="s">
        <v>35</v>
      </c>
      <c r="D1193" s="122"/>
      <c r="E1193" s="122"/>
      <c r="F1193" s="122"/>
      <c r="G1193" s="116"/>
      <c r="H1193" s="110"/>
      <c r="I1193" s="116"/>
    </row>
    <row r="1194" s="98" customFormat="1" ht="15.6" spans="1:9">
      <c r="A1194" s="116"/>
      <c r="B1194" s="136" t="s">
        <v>8</v>
      </c>
      <c r="C1194" s="122">
        <v>100</v>
      </c>
      <c r="D1194" s="122">
        <v>200</v>
      </c>
      <c r="E1194" s="122">
        <v>300</v>
      </c>
      <c r="F1194" s="122" t="s">
        <v>31</v>
      </c>
      <c r="G1194" s="116"/>
      <c r="H1194" s="110"/>
      <c r="I1194" s="116"/>
    </row>
    <row r="1195" s="98" customFormat="1" ht="15.6" spans="1:9">
      <c r="A1195" s="116">
        <v>10</v>
      </c>
      <c r="B1195" s="140" t="s">
        <v>68</v>
      </c>
      <c r="C1195" s="141"/>
      <c r="D1195" s="141" t="s">
        <v>2087</v>
      </c>
      <c r="E1195" s="141"/>
      <c r="F1195" s="141"/>
      <c r="G1195" s="116"/>
      <c r="H1195" s="110"/>
      <c r="I1195" s="116"/>
    </row>
    <row r="1196" s="98" customFormat="1" ht="15.6" spans="1:9">
      <c r="A1196" s="116"/>
      <c r="B1196" s="132" t="s">
        <v>6</v>
      </c>
      <c r="C1196" s="115" t="s">
        <v>7</v>
      </c>
      <c r="D1196" s="115"/>
      <c r="E1196" s="115"/>
      <c r="F1196" s="116"/>
      <c r="G1196" s="116"/>
      <c r="H1196" s="110"/>
      <c r="I1196" s="116"/>
    </row>
    <row r="1197" s="98" customFormat="1" ht="15.6" spans="1:9">
      <c r="A1197" s="116"/>
      <c r="B1197" s="132"/>
      <c r="C1197" s="115"/>
      <c r="D1197" s="115"/>
      <c r="E1197" s="115"/>
      <c r="F1197" s="116"/>
      <c r="G1197" s="116"/>
      <c r="H1197" s="110"/>
      <c r="I1197" s="116"/>
    </row>
    <row r="1198" s="98" customFormat="1" ht="15.6" spans="1:9">
      <c r="A1198" s="116"/>
      <c r="B1198" s="130" t="s">
        <v>8</v>
      </c>
      <c r="C1198" s="133" t="s">
        <v>9</v>
      </c>
      <c r="D1198" s="133" t="s">
        <v>10</v>
      </c>
      <c r="E1198" s="133" t="s">
        <v>11</v>
      </c>
      <c r="F1198" s="116"/>
      <c r="G1198" s="116"/>
      <c r="H1198" s="110"/>
      <c r="I1198" s="116"/>
    </row>
    <row r="1199" s="98" customFormat="1" ht="15.6" spans="1:9">
      <c r="A1199" s="116">
        <v>11</v>
      </c>
      <c r="B1199" s="130" t="s">
        <v>39</v>
      </c>
      <c r="C1199" s="131" t="s">
        <v>2088</v>
      </c>
      <c r="D1199" s="131"/>
      <c r="E1199" s="133"/>
      <c r="F1199" s="116"/>
      <c r="G1199" s="116"/>
      <c r="H1199" s="110"/>
      <c r="I1199" s="116"/>
    </row>
    <row r="1200" s="98" customFormat="1" ht="15.6" spans="1:9">
      <c r="A1200" s="116">
        <v>12</v>
      </c>
      <c r="B1200" s="130" t="s">
        <v>91</v>
      </c>
      <c r="C1200" s="131"/>
      <c r="D1200" s="131" t="s">
        <v>2089</v>
      </c>
      <c r="E1200" s="131"/>
      <c r="F1200" s="116"/>
      <c r="G1200" s="116"/>
      <c r="H1200" s="110"/>
      <c r="I1200" s="116"/>
    </row>
    <row r="1201" s="98" customFormat="1" ht="15.6" spans="1:9">
      <c r="A1201" s="116">
        <v>13</v>
      </c>
      <c r="B1201" s="130" t="s">
        <v>97</v>
      </c>
      <c r="C1201" s="131"/>
      <c r="D1201" s="131" t="s">
        <v>2090</v>
      </c>
      <c r="E1201" s="131"/>
      <c r="F1201" s="116"/>
      <c r="G1201" s="116"/>
      <c r="H1201" s="110"/>
      <c r="I1201" s="116"/>
    </row>
    <row r="1202" s="98" customFormat="1" ht="15.6" spans="1:9">
      <c r="A1202" s="116">
        <v>14</v>
      </c>
      <c r="B1202" s="130" t="s">
        <v>33</v>
      </c>
      <c r="C1202" s="131"/>
      <c r="D1202" s="131" t="s">
        <v>2091</v>
      </c>
      <c r="E1202" s="131"/>
      <c r="F1202" s="116"/>
      <c r="G1202" s="116"/>
      <c r="H1202" s="110"/>
      <c r="I1202" s="116"/>
    </row>
    <row r="1203" s="98" customFormat="1" ht="15.6" spans="1:9">
      <c r="A1203" s="116">
        <v>15</v>
      </c>
      <c r="B1203" s="130" t="s">
        <v>12</v>
      </c>
      <c r="C1203" s="131"/>
      <c r="D1203" s="131" t="s">
        <v>2092</v>
      </c>
      <c r="E1203" s="131"/>
      <c r="F1203" s="116"/>
      <c r="G1203" s="116"/>
      <c r="H1203" s="110"/>
      <c r="I1203" s="116"/>
    </row>
    <row r="1204" s="98" customFormat="1" ht="15.6" spans="1:9">
      <c r="A1204" s="116"/>
      <c r="B1204" s="134" t="s">
        <v>40</v>
      </c>
      <c r="C1204" s="135" t="s">
        <v>41</v>
      </c>
      <c r="D1204" s="135"/>
      <c r="E1204" s="135"/>
      <c r="F1204" s="116"/>
      <c r="G1204" s="116"/>
      <c r="H1204" s="110"/>
      <c r="I1204" s="116"/>
    </row>
    <row r="1205" s="98" customFormat="1" ht="15.6" spans="1:9">
      <c r="A1205" s="116"/>
      <c r="B1205" s="134"/>
      <c r="C1205" s="122" t="s">
        <v>42</v>
      </c>
      <c r="D1205" s="122" t="s">
        <v>43</v>
      </c>
      <c r="E1205" s="122" t="s">
        <v>44</v>
      </c>
      <c r="F1205" s="116"/>
      <c r="G1205" s="116"/>
      <c r="H1205" s="110"/>
      <c r="I1205" s="116"/>
    </row>
    <row r="1206" s="98" customFormat="1" ht="15.6" spans="1:9">
      <c r="A1206" s="116">
        <v>16</v>
      </c>
      <c r="B1206" s="136" t="s">
        <v>334</v>
      </c>
      <c r="C1206" s="137"/>
      <c r="D1206" s="137"/>
      <c r="E1206" s="137">
        <f>456.9+0.2</f>
        <v>457.1</v>
      </c>
      <c r="F1206" s="116"/>
      <c r="G1206" s="116"/>
      <c r="H1206" s="110"/>
      <c r="I1206" s="116"/>
    </row>
    <row r="1207" s="98" customFormat="1" ht="15.6" spans="1:9">
      <c r="A1207" s="116">
        <v>17</v>
      </c>
      <c r="B1207" s="136" t="s">
        <v>190</v>
      </c>
      <c r="C1207" s="137"/>
      <c r="D1207" s="137"/>
      <c r="E1207" s="137" t="s">
        <v>2093</v>
      </c>
      <c r="F1207" s="116"/>
      <c r="G1207" s="116"/>
      <c r="H1207" s="110"/>
      <c r="I1207" s="116"/>
    </row>
    <row r="1208" s="98" customFormat="1" ht="15.6" spans="1:9">
      <c r="A1208" s="116"/>
      <c r="B1208" s="134" t="s">
        <v>40</v>
      </c>
      <c r="C1208" s="135" t="s">
        <v>46</v>
      </c>
      <c r="D1208" s="116"/>
      <c r="E1208" s="116"/>
      <c r="F1208" s="116"/>
      <c r="G1208" s="116"/>
      <c r="H1208" s="110"/>
      <c r="I1208" s="116"/>
    </row>
    <row r="1209" s="98" customFormat="1" ht="15.6" spans="1:9">
      <c r="A1209" s="116"/>
      <c r="B1209" s="134"/>
      <c r="C1209" s="135" t="s">
        <v>47</v>
      </c>
      <c r="D1209" s="116"/>
      <c r="E1209" s="116"/>
      <c r="F1209" s="116"/>
      <c r="G1209" s="116"/>
      <c r="H1209" s="110"/>
      <c r="I1209" s="116"/>
    </row>
    <row r="1210" s="98" customFormat="1" ht="15.6" spans="1:9">
      <c r="A1210" s="116">
        <v>18</v>
      </c>
      <c r="B1210" s="138" t="s">
        <v>72</v>
      </c>
      <c r="C1210" s="137" t="s">
        <v>2094</v>
      </c>
      <c r="D1210" s="116"/>
      <c r="E1210" s="116"/>
      <c r="F1210" s="116"/>
      <c r="G1210" s="116"/>
      <c r="H1210" s="110"/>
      <c r="I1210" s="116"/>
    </row>
    <row r="1211" s="98" customFormat="1" ht="15.6" spans="1:9">
      <c r="A1211" s="116">
        <v>19</v>
      </c>
      <c r="B1211" s="138" t="s">
        <v>143</v>
      </c>
      <c r="C1211" s="137" t="s">
        <v>2095</v>
      </c>
      <c r="D1211" s="116"/>
      <c r="E1211" s="116"/>
      <c r="F1211" s="116"/>
      <c r="G1211" s="116"/>
      <c r="H1211" s="110"/>
      <c r="I1211" s="116"/>
    </row>
    <row r="1212" s="98" customFormat="1" ht="15.6" spans="1:9">
      <c r="A1212" s="116">
        <v>20</v>
      </c>
      <c r="B1212" s="138" t="s">
        <v>112</v>
      </c>
      <c r="C1212" s="137" t="s">
        <v>2096</v>
      </c>
      <c r="D1212" s="116"/>
      <c r="E1212" s="116"/>
      <c r="F1212" s="116"/>
      <c r="G1212" s="116"/>
      <c r="H1212" s="110"/>
      <c r="I1212" s="116"/>
    </row>
    <row r="1213" s="98" customFormat="1" ht="15.6" spans="1:9">
      <c r="A1213" s="116">
        <v>21</v>
      </c>
      <c r="B1213" s="138" t="s">
        <v>48</v>
      </c>
      <c r="C1213" s="137" t="s">
        <v>2097</v>
      </c>
      <c r="D1213" s="116"/>
      <c r="E1213" s="116"/>
      <c r="F1213" s="116"/>
      <c r="G1213" s="116"/>
      <c r="H1213" s="110"/>
      <c r="I1213" s="116"/>
    </row>
    <row r="1214" s="98" customFormat="1" ht="15.6" spans="1:9">
      <c r="A1214" s="116"/>
      <c r="B1214" s="139" t="s">
        <v>6</v>
      </c>
      <c r="C1214" s="135" t="s">
        <v>49</v>
      </c>
      <c r="D1214" s="135"/>
      <c r="E1214" s="135"/>
      <c r="F1214" s="116"/>
      <c r="G1214" s="116"/>
      <c r="H1214" s="110"/>
      <c r="I1214" s="116"/>
    </row>
    <row r="1215" s="98" customFormat="1" ht="15.6" spans="1:9">
      <c r="A1215" s="116"/>
      <c r="B1215" s="136" t="s">
        <v>50</v>
      </c>
      <c r="C1215" s="135">
        <v>100</v>
      </c>
      <c r="D1215" s="135">
        <v>200</v>
      </c>
      <c r="E1215" s="135" t="s">
        <v>51</v>
      </c>
      <c r="F1215" s="116"/>
      <c r="G1215" s="116"/>
      <c r="H1215" s="110"/>
      <c r="I1215" s="116"/>
    </row>
    <row r="1216" s="98" customFormat="1" ht="15.6" spans="1:9">
      <c r="A1216" s="116">
        <v>22</v>
      </c>
      <c r="B1216" s="140" t="s">
        <v>52</v>
      </c>
      <c r="C1216" s="141" t="s">
        <v>1237</v>
      </c>
      <c r="D1216" s="141" t="s">
        <v>2098</v>
      </c>
      <c r="E1216" s="141"/>
      <c r="F1216" s="116"/>
      <c r="G1216" s="116"/>
      <c r="H1216" s="110"/>
      <c r="I1216" s="116"/>
    </row>
    <row r="1217" s="98" customFormat="1" ht="15.6" spans="1:9">
      <c r="A1217" s="116">
        <v>23</v>
      </c>
      <c r="B1217" s="140" t="s">
        <v>53</v>
      </c>
      <c r="C1217" s="141"/>
      <c r="D1217" s="141" t="s">
        <v>2079</v>
      </c>
      <c r="E1217" s="141"/>
      <c r="F1217" s="116"/>
      <c r="G1217" s="116"/>
      <c r="H1217" s="110"/>
      <c r="I1217" s="116"/>
    </row>
    <row r="1218" s="98" customFormat="1" ht="15.6" spans="1:9">
      <c r="A1218" s="116">
        <v>24</v>
      </c>
      <c r="B1218" s="140" t="s">
        <v>55</v>
      </c>
      <c r="C1218" s="141"/>
      <c r="D1218" s="141" t="s">
        <v>2099</v>
      </c>
      <c r="E1218" s="141"/>
      <c r="F1218" s="116"/>
      <c r="G1218" s="116"/>
      <c r="H1218" s="110"/>
      <c r="I1218" s="116"/>
    </row>
    <row r="1219" s="98" customFormat="1" ht="31.2" spans="1:9">
      <c r="A1219" s="116" t="s">
        <v>2100</v>
      </c>
      <c r="B1219" s="116"/>
      <c r="C1219" s="116"/>
      <c r="D1219" s="116"/>
      <c r="E1219" s="116"/>
      <c r="F1219" s="116"/>
      <c r="G1219" s="116"/>
      <c r="H1219" s="111" t="s">
        <v>2101</v>
      </c>
      <c r="I1219" s="112" t="s">
        <v>615</v>
      </c>
    </row>
    <row r="1220" s="98" customFormat="1" ht="31.2" spans="1:9">
      <c r="A1220" s="129" t="s">
        <v>5</v>
      </c>
      <c r="B1220" s="139" t="s">
        <v>6</v>
      </c>
      <c r="C1220" s="122" t="s">
        <v>15</v>
      </c>
      <c r="D1220" s="122"/>
      <c r="E1220" s="122"/>
      <c r="F1220" s="122"/>
      <c r="G1220" s="122"/>
      <c r="H1220" s="110"/>
      <c r="I1220" s="116"/>
    </row>
    <row r="1221" s="98" customFormat="1" ht="15.6" spans="1:9">
      <c r="A1221" s="116"/>
      <c r="B1221" s="136" t="s">
        <v>16</v>
      </c>
      <c r="C1221" s="122" t="s">
        <v>17</v>
      </c>
      <c r="D1221" s="122" t="s">
        <v>18</v>
      </c>
      <c r="E1221" s="122" t="s">
        <v>19</v>
      </c>
      <c r="F1221" s="122" t="s">
        <v>20</v>
      </c>
      <c r="G1221" s="122" t="s">
        <v>21</v>
      </c>
      <c r="H1221" s="110"/>
      <c r="I1221" s="116"/>
    </row>
    <row r="1222" s="98" customFormat="1" ht="15.6" spans="1:9">
      <c r="A1222" s="116">
        <v>1</v>
      </c>
      <c r="B1222" s="136" t="s">
        <v>218</v>
      </c>
      <c r="C1222" s="141" t="s">
        <v>787</v>
      </c>
      <c r="D1222" s="141" t="s">
        <v>680</v>
      </c>
      <c r="E1222" s="141" t="s">
        <v>787</v>
      </c>
      <c r="F1222" s="141" t="s">
        <v>787</v>
      </c>
      <c r="G1222" s="141" t="s">
        <v>787</v>
      </c>
      <c r="H1222" s="110"/>
      <c r="I1222" s="116"/>
    </row>
    <row r="1223" s="98" customFormat="1" ht="15.6" spans="1:9">
      <c r="A1223" s="116">
        <v>2</v>
      </c>
      <c r="B1223" s="136" t="s">
        <v>89</v>
      </c>
      <c r="C1223" s="141" t="s">
        <v>787</v>
      </c>
      <c r="D1223" s="141" t="s">
        <v>787</v>
      </c>
      <c r="E1223" s="141" t="s">
        <v>682</v>
      </c>
      <c r="F1223" s="141" t="s">
        <v>787</v>
      </c>
      <c r="G1223" s="141" t="s">
        <v>787</v>
      </c>
      <c r="H1223" s="110"/>
      <c r="I1223" s="116"/>
    </row>
    <row r="1224" s="98" customFormat="1" ht="15.6" spans="1:9">
      <c r="A1224" s="116"/>
      <c r="B1224" s="139" t="s">
        <v>6</v>
      </c>
      <c r="C1224" s="122" t="s">
        <v>24</v>
      </c>
      <c r="D1224" s="122"/>
      <c r="E1224" s="122"/>
      <c r="F1224" s="122"/>
      <c r="G1224" s="122"/>
      <c r="H1224" s="110"/>
      <c r="I1224" s="116"/>
    </row>
    <row r="1225" s="98" customFormat="1" ht="15.6" spans="1:9">
      <c r="A1225" s="116"/>
      <c r="B1225" s="136" t="s">
        <v>16</v>
      </c>
      <c r="C1225" s="122" t="s">
        <v>17</v>
      </c>
      <c r="D1225" s="122" t="s">
        <v>18</v>
      </c>
      <c r="E1225" s="122" t="s">
        <v>19</v>
      </c>
      <c r="F1225" s="122" t="s">
        <v>20</v>
      </c>
      <c r="G1225" s="122" t="s">
        <v>21</v>
      </c>
      <c r="H1225" s="110"/>
      <c r="I1225" s="116"/>
    </row>
    <row r="1226" s="98" customFormat="1" ht="15.6" spans="1:9">
      <c r="A1226" s="116">
        <v>3</v>
      </c>
      <c r="B1226" s="140" t="s">
        <v>61</v>
      </c>
      <c r="C1226" s="141" t="s">
        <v>682</v>
      </c>
      <c r="D1226" s="141" t="s">
        <v>787</v>
      </c>
      <c r="E1226" s="141" t="s">
        <v>787</v>
      </c>
      <c r="F1226" s="141" t="s">
        <v>787</v>
      </c>
      <c r="G1226" s="141" t="s">
        <v>787</v>
      </c>
      <c r="H1226" s="110"/>
      <c r="I1226" s="116"/>
    </row>
    <row r="1227" s="98" customFormat="1" ht="15.6" spans="1:9">
      <c r="A1227" s="116">
        <v>4</v>
      </c>
      <c r="B1227" s="140" t="s">
        <v>124</v>
      </c>
      <c r="C1227" s="141" t="s">
        <v>680</v>
      </c>
      <c r="D1227" s="141" t="s">
        <v>787</v>
      </c>
      <c r="E1227" s="141" t="s">
        <v>787</v>
      </c>
      <c r="F1227" s="141" t="s">
        <v>787</v>
      </c>
      <c r="G1227" s="141" t="s">
        <v>787</v>
      </c>
      <c r="H1227" s="110"/>
      <c r="I1227" s="116"/>
    </row>
    <row r="1228" s="98" customFormat="1" ht="15.6" spans="1:9">
      <c r="A1228" s="116">
        <v>5</v>
      </c>
      <c r="B1228" s="140" t="s">
        <v>90</v>
      </c>
      <c r="C1228" s="141" t="s">
        <v>679</v>
      </c>
      <c r="D1228" s="141" t="s">
        <v>706</v>
      </c>
      <c r="E1228" s="141" t="s">
        <v>787</v>
      </c>
      <c r="F1228" s="141" t="s">
        <v>787</v>
      </c>
      <c r="G1228" s="141" t="s">
        <v>787</v>
      </c>
      <c r="H1228" s="110"/>
      <c r="I1228" s="116"/>
    </row>
    <row r="1229" s="98" customFormat="1" ht="15.6" spans="1:9">
      <c r="A1229" s="116"/>
      <c r="B1229" s="139" t="s">
        <v>6</v>
      </c>
      <c r="C1229" s="122" t="s">
        <v>30</v>
      </c>
      <c r="D1229" s="122"/>
      <c r="E1229" s="122"/>
      <c r="F1229" s="122"/>
      <c r="G1229" s="116"/>
      <c r="H1229" s="110"/>
      <c r="I1229" s="116"/>
    </row>
    <row r="1230" s="98" customFormat="1" ht="15.6" spans="1:9">
      <c r="A1230" s="116"/>
      <c r="B1230" s="136" t="s">
        <v>8</v>
      </c>
      <c r="C1230" s="122">
        <v>100</v>
      </c>
      <c r="D1230" s="122">
        <v>200</v>
      </c>
      <c r="E1230" s="122">
        <v>300</v>
      </c>
      <c r="F1230" s="122" t="s">
        <v>31</v>
      </c>
      <c r="G1230" s="116"/>
      <c r="H1230" s="110"/>
      <c r="I1230" s="116"/>
    </row>
    <row r="1231" s="98" customFormat="1" ht="15.6" spans="1:9">
      <c r="A1231" s="116">
        <v>6</v>
      </c>
      <c r="B1231" s="140" t="s">
        <v>111</v>
      </c>
      <c r="C1231" s="141" t="s">
        <v>787</v>
      </c>
      <c r="D1231" s="141" t="s">
        <v>884</v>
      </c>
      <c r="E1231" s="141" t="s">
        <v>680</v>
      </c>
      <c r="F1231" s="141" t="s">
        <v>787</v>
      </c>
      <c r="G1231" s="116"/>
      <c r="H1231" s="110"/>
      <c r="I1231" s="116"/>
    </row>
    <row r="1232" s="98" customFormat="1" ht="15.6" spans="1:9">
      <c r="A1232" s="116">
        <v>7</v>
      </c>
      <c r="B1232" s="140" t="s">
        <v>32</v>
      </c>
      <c r="C1232" s="141" t="s">
        <v>787</v>
      </c>
      <c r="D1232" s="141" t="s">
        <v>787</v>
      </c>
      <c r="E1232" s="141" t="s">
        <v>2102</v>
      </c>
      <c r="F1232" s="141" t="s">
        <v>787</v>
      </c>
      <c r="G1232" s="116"/>
      <c r="H1232" s="110"/>
      <c r="I1232" s="116"/>
    </row>
    <row r="1233" s="98" customFormat="1" ht="15.6" spans="1:9">
      <c r="A1233" s="116">
        <v>8</v>
      </c>
      <c r="B1233" s="140" t="s">
        <v>65</v>
      </c>
      <c r="C1233" s="141" t="s">
        <v>787</v>
      </c>
      <c r="D1233" s="141" t="s">
        <v>740</v>
      </c>
      <c r="E1233" s="141" t="s">
        <v>680</v>
      </c>
      <c r="F1233" s="141" t="s">
        <v>787</v>
      </c>
      <c r="G1233" s="116"/>
      <c r="H1233" s="110"/>
      <c r="I1233" s="116"/>
    </row>
    <row r="1234" s="98" customFormat="1" ht="15.6" spans="1:9">
      <c r="A1234" s="116"/>
      <c r="B1234" s="139" t="s">
        <v>6</v>
      </c>
      <c r="C1234" s="122" t="s">
        <v>35</v>
      </c>
      <c r="D1234" s="122"/>
      <c r="E1234" s="122"/>
      <c r="F1234" s="122"/>
      <c r="G1234" s="116"/>
      <c r="H1234" s="110"/>
      <c r="I1234" s="116"/>
    </row>
    <row r="1235" s="98" customFormat="1" ht="15.6" spans="1:9">
      <c r="A1235" s="116"/>
      <c r="B1235" s="136" t="s">
        <v>8</v>
      </c>
      <c r="C1235" s="122">
        <v>100</v>
      </c>
      <c r="D1235" s="122">
        <v>200</v>
      </c>
      <c r="E1235" s="122">
        <v>300</v>
      </c>
      <c r="F1235" s="122" t="s">
        <v>31</v>
      </c>
      <c r="G1235" s="116"/>
      <c r="H1235" s="110"/>
      <c r="I1235" s="116"/>
    </row>
    <row r="1236" s="98" customFormat="1" ht="15.6" spans="1:9">
      <c r="A1236" s="116">
        <v>9</v>
      </c>
      <c r="B1236" s="140" t="s">
        <v>68</v>
      </c>
      <c r="C1236" s="141" t="s">
        <v>787</v>
      </c>
      <c r="D1236" s="141" t="s">
        <v>787</v>
      </c>
      <c r="E1236" s="141" t="s">
        <v>1023</v>
      </c>
      <c r="F1236" s="141" t="s">
        <v>787</v>
      </c>
      <c r="G1236" s="116"/>
      <c r="H1236" s="110"/>
      <c r="I1236" s="116"/>
    </row>
    <row r="1237" s="98" customFormat="1" ht="15.6" spans="1:9">
      <c r="A1237" s="116">
        <v>10</v>
      </c>
      <c r="B1237" s="140" t="s">
        <v>141</v>
      </c>
      <c r="C1237" s="141" t="s">
        <v>787</v>
      </c>
      <c r="D1237" s="141" t="s">
        <v>787</v>
      </c>
      <c r="E1237" s="141" t="s">
        <v>680</v>
      </c>
      <c r="F1237" s="141" t="s">
        <v>787</v>
      </c>
      <c r="G1237" s="116"/>
      <c r="H1237" s="110"/>
      <c r="I1237" s="116"/>
    </row>
    <row r="1238" s="98" customFormat="1" ht="15.6" spans="1:9">
      <c r="A1238" s="116">
        <v>11</v>
      </c>
      <c r="B1238" s="140" t="s">
        <v>142</v>
      </c>
      <c r="C1238" s="141" t="s">
        <v>787</v>
      </c>
      <c r="D1238" s="141" t="s">
        <v>787</v>
      </c>
      <c r="E1238" s="141" t="s">
        <v>1633</v>
      </c>
      <c r="F1238" s="141" t="s">
        <v>787</v>
      </c>
      <c r="G1238" s="116"/>
      <c r="H1238" s="110"/>
      <c r="I1238" s="116"/>
    </row>
    <row r="1239" s="98" customFormat="1" ht="15.6" spans="1:9">
      <c r="A1239" s="116"/>
      <c r="B1239" s="132" t="s">
        <v>6</v>
      </c>
      <c r="C1239" s="115" t="s">
        <v>7</v>
      </c>
      <c r="D1239" s="115"/>
      <c r="E1239" s="115"/>
      <c r="F1239" s="116"/>
      <c r="G1239" s="116"/>
      <c r="H1239" s="110"/>
      <c r="I1239" s="116"/>
    </row>
    <row r="1240" s="98" customFormat="1" ht="15.6" spans="1:9">
      <c r="A1240" s="116"/>
      <c r="B1240" s="132"/>
      <c r="C1240" s="115"/>
      <c r="D1240" s="115"/>
      <c r="E1240" s="115"/>
      <c r="F1240" s="116"/>
      <c r="G1240" s="116"/>
      <c r="H1240" s="110"/>
      <c r="I1240" s="116"/>
    </row>
    <row r="1241" s="98" customFormat="1" ht="15.6" spans="1:9">
      <c r="A1241" s="116"/>
      <c r="B1241" s="130" t="s">
        <v>8</v>
      </c>
      <c r="C1241" s="133" t="s">
        <v>9</v>
      </c>
      <c r="D1241" s="133" t="s">
        <v>10</v>
      </c>
      <c r="E1241" s="133" t="s">
        <v>11</v>
      </c>
      <c r="F1241" s="116"/>
      <c r="G1241" s="116"/>
      <c r="H1241" s="110"/>
      <c r="I1241" s="116"/>
    </row>
    <row r="1242" s="98" customFormat="1" ht="15.6" spans="1:9">
      <c r="A1242" s="116">
        <v>12</v>
      </c>
      <c r="B1242" s="130" t="s">
        <v>96</v>
      </c>
      <c r="C1242" s="131" t="s">
        <v>1474</v>
      </c>
      <c r="D1242" s="131" t="s">
        <v>787</v>
      </c>
      <c r="E1242" s="131" t="s">
        <v>787</v>
      </c>
      <c r="F1242" s="116"/>
      <c r="G1242" s="116"/>
      <c r="H1242" s="110"/>
      <c r="I1242" s="116"/>
    </row>
    <row r="1243" s="98" customFormat="1" ht="15.6" spans="1:9">
      <c r="A1243" s="116">
        <v>13</v>
      </c>
      <c r="B1243" s="130" t="s">
        <v>38</v>
      </c>
      <c r="C1243" s="131" t="s">
        <v>1748</v>
      </c>
      <c r="D1243" s="131" t="s">
        <v>679</v>
      </c>
      <c r="E1243" s="131" t="s">
        <v>787</v>
      </c>
      <c r="F1243" s="116"/>
      <c r="G1243" s="116"/>
      <c r="H1243" s="110"/>
      <c r="I1243" s="116"/>
    </row>
    <row r="1244" s="98" customFormat="1" ht="15.6" spans="1:9">
      <c r="A1244" s="116">
        <v>14</v>
      </c>
      <c r="B1244" s="130" t="s">
        <v>39</v>
      </c>
      <c r="C1244" s="131" t="s">
        <v>787</v>
      </c>
      <c r="D1244" s="131" t="s">
        <v>1058</v>
      </c>
      <c r="E1244" s="131" t="s">
        <v>787</v>
      </c>
      <c r="F1244" s="116"/>
      <c r="G1244" s="116"/>
      <c r="H1244" s="110"/>
      <c r="I1244" s="116"/>
    </row>
    <row r="1245" s="98" customFormat="1" ht="15.6" spans="1:9">
      <c r="A1245" s="116">
        <v>15</v>
      </c>
      <c r="B1245" s="130" t="s">
        <v>81</v>
      </c>
      <c r="C1245" s="131" t="s">
        <v>787</v>
      </c>
      <c r="D1245" s="131" t="s">
        <v>1168</v>
      </c>
      <c r="E1245" s="131" t="s">
        <v>787</v>
      </c>
      <c r="F1245" s="116"/>
      <c r="G1245" s="116"/>
      <c r="H1245" s="110"/>
      <c r="I1245" s="116"/>
    </row>
    <row r="1246" s="98" customFormat="1" ht="15.6" spans="1:9">
      <c r="A1246" s="116">
        <v>16</v>
      </c>
      <c r="B1246" s="130" t="s">
        <v>125</v>
      </c>
      <c r="C1246" s="131" t="s">
        <v>787</v>
      </c>
      <c r="D1246" s="131" t="s">
        <v>2103</v>
      </c>
      <c r="E1246" s="131" t="s">
        <v>787</v>
      </c>
      <c r="F1246" s="116"/>
      <c r="G1246" s="116"/>
      <c r="H1246" s="110"/>
      <c r="I1246" s="116"/>
    </row>
    <row r="1247" s="98" customFormat="1" ht="15.6" spans="1:9">
      <c r="A1247" s="116">
        <v>17</v>
      </c>
      <c r="B1247" s="130" t="s">
        <v>177</v>
      </c>
      <c r="C1247" s="131" t="s">
        <v>787</v>
      </c>
      <c r="D1247" s="131" t="s">
        <v>2104</v>
      </c>
      <c r="E1247" s="131" t="s">
        <v>787</v>
      </c>
      <c r="F1247" s="116"/>
      <c r="G1247" s="116"/>
      <c r="H1247" s="110"/>
      <c r="I1247" s="116"/>
    </row>
    <row r="1248" s="98" customFormat="1" ht="15.6" spans="1:9">
      <c r="A1248" s="116">
        <v>18</v>
      </c>
      <c r="B1248" s="130" t="s">
        <v>34</v>
      </c>
      <c r="C1248" s="131" t="s">
        <v>787</v>
      </c>
      <c r="D1248" s="131" t="s">
        <v>2105</v>
      </c>
      <c r="E1248" s="131" t="s">
        <v>787</v>
      </c>
      <c r="F1248" s="116"/>
      <c r="G1248" s="116"/>
      <c r="H1248" s="110"/>
      <c r="I1248" s="116"/>
    </row>
    <row r="1249" s="98" customFormat="1" ht="15.6" spans="1:9">
      <c r="A1249" s="116">
        <v>19</v>
      </c>
      <c r="B1249" s="130" t="s">
        <v>12</v>
      </c>
      <c r="C1249" s="131" t="s">
        <v>2106</v>
      </c>
      <c r="D1249" s="131" t="s">
        <v>2107</v>
      </c>
      <c r="E1249" s="131" t="s">
        <v>2108</v>
      </c>
      <c r="F1249" s="116"/>
      <c r="G1249" s="116"/>
      <c r="H1249" s="110"/>
      <c r="I1249" s="116"/>
    </row>
    <row r="1250" s="98" customFormat="1" ht="15.6" spans="1:9">
      <c r="A1250" s="116">
        <v>20</v>
      </c>
      <c r="B1250" s="130" t="s">
        <v>1068</v>
      </c>
      <c r="C1250" s="131" t="s">
        <v>787</v>
      </c>
      <c r="D1250" s="131" t="s">
        <v>2109</v>
      </c>
      <c r="E1250" s="131" t="s">
        <v>787</v>
      </c>
      <c r="F1250" s="116"/>
      <c r="G1250" s="116"/>
      <c r="H1250" s="110"/>
      <c r="I1250" s="116"/>
    </row>
    <row r="1251" s="98" customFormat="1" ht="15.6" spans="1:9">
      <c r="A1251" s="116">
        <v>21</v>
      </c>
      <c r="B1251" s="130" t="s">
        <v>1433</v>
      </c>
      <c r="C1251" s="131" t="s">
        <v>2110</v>
      </c>
      <c r="D1251" s="131" t="s">
        <v>787</v>
      </c>
      <c r="E1251" s="131" t="s">
        <v>787</v>
      </c>
      <c r="F1251" s="116"/>
      <c r="G1251" s="116"/>
      <c r="H1251" s="110"/>
      <c r="I1251" s="116"/>
    </row>
    <row r="1252" s="98" customFormat="1" ht="15.6" spans="1:9">
      <c r="A1252" s="116">
        <v>22</v>
      </c>
      <c r="B1252" s="130" t="s">
        <v>189</v>
      </c>
      <c r="C1252" s="131" t="s">
        <v>1732</v>
      </c>
      <c r="D1252" s="131" t="s">
        <v>787</v>
      </c>
      <c r="E1252" s="131" t="s">
        <v>787</v>
      </c>
      <c r="F1252" s="116"/>
      <c r="G1252" s="116"/>
      <c r="H1252" s="110"/>
      <c r="I1252" s="116"/>
    </row>
    <row r="1253" s="98" customFormat="1" ht="15.6" spans="1:9">
      <c r="A1253" s="116"/>
      <c r="B1253" s="134" t="s">
        <v>40</v>
      </c>
      <c r="C1253" s="135" t="s">
        <v>46</v>
      </c>
      <c r="D1253" s="116"/>
      <c r="E1253" s="116"/>
      <c r="F1253" s="116"/>
      <c r="G1253" s="116"/>
      <c r="H1253" s="110"/>
      <c r="I1253" s="116"/>
    </row>
    <row r="1254" s="98" customFormat="1" ht="15.6" spans="1:9">
      <c r="A1254" s="116"/>
      <c r="B1254" s="134"/>
      <c r="C1254" s="135" t="s">
        <v>47</v>
      </c>
      <c r="D1254" s="116"/>
      <c r="E1254" s="116"/>
      <c r="F1254" s="116"/>
      <c r="G1254" s="116"/>
      <c r="H1254" s="110"/>
      <c r="I1254" s="116"/>
    </row>
    <row r="1255" s="98" customFormat="1" ht="15.6" spans="1:9">
      <c r="A1255" s="116">
        <v>23</v>
      </c>
      <c r="B1255" s="138" t="s">
        <v>73</v>
      </c>
      <c r="C1255" s="137" t="s">
        <v>1101</v>
      </c>
      <c r="D1255" s="116"/>
      <c r="E1255" s="116"/>
      <c r="F1255" s="116"/>
      <c r="G1255" s="116"/>
      <c r="H1255" s="110"/>
      <c r="I1255" s="116"/>
    </row>
    <row r="1256" s="98" customFormat="1" ht="15.6" spans="1:9">
      <c r="A1256" s="116">
        <v>24</v>
      </c>
      <c r="B1256" s="138" t="s">
        <v>48</v>
      </c>
      <c r="C1256" s="137" t="s">
        <v>2111</v>
      </c>
      <c r="D1256" s="116"/>
      <c r="E1256" s="116"/>
      <c r="F1256" s="116"/>
      <c r="G1256" s="116"/>
      <c r="H1256" s="110"/>
      <c r="I1256" s="116"/>
    </row>
    <row r="1257" s="98" customFormat="1" ht="15.6" spans="1:9">
      <c r="A1257" s="116">
        <v>25</v>
      </c>
      <c r="B1257" s="138" t="s">
        <v>779</v>
      </c>
      <c r="C1257" s="137" t="s">
        <v>879</v>
      </c>
      <c r="D1257" s="116"/>
      <c r="E1257" s="116"/>
      <c r="F1257" s="116"/>
      <c r="G1257" s="116"/>
      <c r="H1257" s="110"/>
      <c r="I1257" s="116"/>
    </row>
    <row r="1258" s="98" customFormat="1" ht="15.6" spans="1:9">
      <c r="A1258" s="116"/>
      <c r="B1258" s="139" t="s">
        <v>6</v>
      </c>
      <c r="C1258" s="135" t="s">
        <v>49</v>
      </c>
      <c r="D1258" s="135"/>
      <c r="E1258" s="135"/>
      <c r="F1258" s="116"/>
      <c r="G1258" s="116"/>
      <c r="H1258" s="110"/>
      <c r="I1258" s="116"/>
    </row>
    <row r="1259" s="98" customFormat="1" ht="15.6" spans="1:9">
      <c r="A1259" s="116"/>
      <c r="B1259" s="136" t="s">
        <v>50</v>
      </c>
      <c r="C1259" s="135">
        <v>100</v>
      </c>
      <c r="D1259" s="135">
        <v>200</v>
      </c>
      <c r="E1259" s="135" t="s">
        <v>51</v>
      </c>
      <c r="F1259" s="116"/>
      <c r="G1259" s="116"/>
      <c r="H1259" s="110"/>
      <c r="I1259" s="116"/>
    </row>
    <row r="1260" s="98" customFormat="1" ht="15.6" spans="1:9">
      <c r="A1260" s="116">
        <v>26</v>
      </c>
      <c r="B1260" s="140" t="s">
        <v>52</v>
      </c>
      <c r="C1260" s="141" t="s">
        <v>679</v>
      </c>
      <c r="D1260" s="141" t="s">
        <v>764</v>
      </c>
      <c r="E1260" s="141" t="s">
        <v>787</v>
      </c>
      <c r="F1260" s="116"/>
      <c r="G1260" s="116"/>
      <c r="H1260" s="110"/>
      <c r="I1260" s="116"/>
    </row>
    <row r="1261" s="98" customFormat="1" ht="15.6" spans="1:9">
      <c r="A1261" s="116">
        <v>27</v>
      </c>
      <c r="B1261" s="140" t="s">
        <v>84</v>
      </c>
      <c r="C1261" s="141" t="s">
        <v>680</v>
      </c>
      <c r="D1261" s="141" t="s">
        <v>850</v>
      </c>
      <c r="E1261" s="141" t="s">
        <v>787</v>
      </c>
      <c r="F1261" s="116"/>
      <c r="G1261" s="116"/>
      <c r="H1261" s="110"/>
      <c r="I1261" s="116"/>
    </row>
    <row r="1262" s="98" customFormat="1" ht="31.2" spans="1:9">
      <c r="A1262" s="116" t="s">
        <v>2112</v>
      </c>
      <c r="B1262" s="116"/>
      <c r="C1262" s="116"/>
      <c r="D1262" s="116"/>
      <c r="E1262" s="116"/>
      <c r="F1262" s="116"/>
      <c r="G1262" s="116"/>
      <c r="H1262" s="111" t="s">
        <v>2113</v>
      </c>
      <c r="I1262" s="112" t="s">
        <v>615</v>
      </c>
    </row>
    <row r="1263" s="98" customFormat="1" ht="31.2" spans="1:9">
      <c r="A1263" s="129" t="s">
        <v>5</v>
      </c>
      <c r="B1263" s="139" t="s">
        <v>6</v>
      </c>
      <c r="C1263" s="122" t="s">
        <v>15</v>
      </c>
      <c r="D1263" s="122"/>
      <c r="E1263" s="122"/>
      <c r="F1263" s="122"/>
      <c r="G1263" s="122"/>
      <c r="H1263" s="110"/>
      <c r="I1263" s="116"/>
    </row>
    <row r="1264" s="98" customFormat="1" ht="15.6" spans="1:9">
      <c r="A1264" s="116"/>
      <c r="B1264" s="136" t="s">
        <v>16</v>
      </c>
      <c r="C1264" s="122" t="s">
        <v>17</v>
      </c>
      <c r="D1264" s="122" t="s">
        <v>18</v>
      </c>
      <c r="E1264" s="122" t="s">
        <v>19</v>
      </c>
      <c r="F1264" s="122" t="s">
        <v>20</v>
      </c>
      <c r="G1264" s="122" t="s">
        <v>21</v>
      </c>
      <c r="H1264" s="110"/>
      <c r="I1264" s="116"/>
    </row>
    <row r="1265" s="98" customFormat="1" ht="15.6" spans="1:9">
      <c r="A1265" s="116">
        <v>1</v>
      </c>
      <c r="B1265" s="136" t="s">
        <v>76</v>
      </c>
      <c r="C1265" s="141" t="s">
        <v>787</v>
      </c>
      <c r="D1265" s="141" t="s">
        <v>787</v>
      </c>
      <c r="E1265" s="141" t="s">
        <v>680</v>
      </c>
      <c r="F1265" s="141" t="s">
        <v>682</v>
      </c>
      <c r="G1265" s="141" t="s">
        <v>680</v>
      </c>
      <c r="H1265" s="110"/>
      <c r="I1265" s="116"/>
    </row>
    <row r="1266" s="98" customFormat="1" ht="15.6" spans="1:9">
      <c r="A1266" s="116">
        <v>2</v>
      </c>
      <c r="B1266" s="136" t="s">
        <v>60</v>
      </c>
      <c r="C1266" s="141" t="s">
        <v>679</v>
      </c>
      <c r="D1266" s="141" t="s">
        <v>758</v>
      </c>
      <c r="E1266" s="141" t="s">
        <v>682</v>
      </c>
      <c r="F1266" s="141" t="s">
        <v>787</v>
      </c>
      <c r="G1266" s="141" t="s">
        <v>787</v>
      </c>
      <c r="H1266" s="110"/>
      <c r="I1266" s="116"/>
    </row>
    <row r="1267" s="98" customFormat="1" ht="15.6" spans="1:9">
      <c r="A1267" s="116"/>
      <c r="B1267" s="139" t="s">
        <v>6</v>
      </c>
      <c r="C1267" s="122" t="s">
        <v>30</v>
      </c>
      <c r="D1267" s="122"/>
      <c r="E1267" s="122"/>
      <c r="F1267" s="122"/>
      <c r="G1267" s="116"/>
      <c r="H1267" s="110"/>
      <c r="I1267" s="116"/>
    </row>
    <row r="1268" s="98" customFormat="1" ht="15.6" spans="1:9">
      <c r="A1268" s="116"/>
      <c r="B1268" s="136" t="s">
        <v>8</v>
      </c>
      <c r="C1268" s="122">
        <v>100</v>
      </c>
      <c r="D1268" s="122">
        <v>200</v>
      </c>
      <c r="E1268" s="122">
        <v>300</v>
      </c>
      <c r="F1268" s="122" t="s">
        <v>31</v>
      </c>
      <c r="G1268" s="116"/>
      <c r="H1268" s="110"/>
      <c r="I1268" s="116"/>
    </row>
    <row r="1269" s="98" customFormat="1" ht="15.6" spans="1:9">
      <c r="A1269" s="116">
        <v>3</v>
      </c>
      <c r="B1269" s="140" t="s">
        <v>63</v>
      </c>
      <c r="C1269" s="141" t="s">
        <v>787</v>
      </c>
      <c r="D1269" s="141" t="s">
        <v>682</v>
      </c>
      <c r="E1269" s="141" t="s">
        <v>787</v>
      </c>
      <c r="F1269" s="141" t="s">
        <v>787</v>
      </c>
      <c r="G1269" s="116"/>
      <c r="H1269" s="110"/>
      <c r="I1269" s="116"/>
    </row>
    <row r="1270" s="98" customFormat="1" ht="15.6" spans="1:9">
      <c r="A1270" s="116"/>
      <c r="B1270" s="139" t="s">
        <v>6</v>
      </c>
      <c r="C1270" s="156" t="s">
        <v>35</v>
      </c>
      <c r="D1270" s="157"/>
      <c r="E1270" s="157"/>
      <c r="F1270" s="158"/>
      <c r="G1270" s="116"/>
      <c r="H1270" s="110"/>
      <c r="I1270" s="116"/>
    </row>
    <row r="1271" s="98" customFormat="1" ht="15.6" spans="1:9">
      <c r="A1271" s="116"/>
      <c r="B1271" s="136" t="s">
        <v>8</v>
      </c>
      <c r="C1271" s="122">
        <v>100</v>
      </c>
      <c r="D1271" s="122">
        <v>200</v>
      </c>
      <c r="E1271" s="122">
        <v>300</v>
      </c>
      <c r="F1271" s="122" t="s">
        <v>31</v>
      </c>
      <c r="G1271" s="116"/>
      <c r="H1271" s="110"/>
      <c r="I1271" s="116"/>
    </row>
    <row r="1272" s="98" customFormat="1" ht="15.6" spans="1:9">
      <c r="A1272" s="116">
        <v>4</v>
      </c>
      <c r="B1272" s="140" t="s">
        <v>68</v>
      </c>
      <c r="C1272" s="141" t="s">
        <v>787</v>
      </c>
      <c r="D1272" s="141" t="s">
        <v>787</v>
      </c>
      <c r="E1272" s="141" t="s">
        <v>787</v>
      </c>
      <c r="F1272" s="141" t="s">
        <v>1131</v>
      </c>
      <c r="G1272" s="116"/>
      <c r="H1272" s="110"/>
      <c r="I1272" s="116"/>
    </row>
    <row r="1273" s="98" customFormat="1" ht="15.6" spans="1:9">
      <c r="A1273" s="116"/>
      <c r="B1273" s="132" t="s">
        <v>6</v>
      </c>
      <c r="C1273" s="115" t="s">
        <v>7</v>
      </c>
      <c r="D1273" s="115"/>
      <c r="E1273" s="115"/>
      <c r="F1273" s="116"/>
      <c r="G1273" s="116"/>
      <c r="H1273" s="110"/>
      <c r="I1273" s="116"/>
    </row>
    <row r="1274" s="98" customFormat="1" ht="15.6" spans="1:9">
      <c r="A1274" s="116"/>
      <c r="B1274" s="132"/>
      <c r="C1274" s="115"/>
      <c r="D1274" s="115"/>
      <c r="E1274" s="115"/>
      <c r="F1274" s="116"/>
      <c r="G1274" s="116"/>
      <c r="H1274" s="110"/>
      <c r="I1274" s="116"/>
    </row>
    <row r="1275" s="98" customFormat="1" ht="15.6" spans="1:9">
      <c r="A1275" s="116"/>
      <c r="B1275" s="130" t="s">
        <v>8</v>
      </c>
      <c r="C1275" s="133" t="s">
        <v>9</v>
      </c>
      <c r="D1275" s="133" t="s">
        <v>10</v>
      </c>
      <c r="E1275" s="133" t="s">
        <v>11</v>
      </c>
      <c r="F1275" s="116"/>
      <c r="G1275" s="116"/>
      <c r="H1275" s="110"/>
      <c r="I1275" s="116"/>
    </row>
    <row r="1276" s="98" customFormat="1" ht="15.6" spans="1:9">
      <c r="A1276" s="116">
        <v>5</v>
      </c>
      <c r="B1276" s="130" t="s">
        <v>38</v>
      </c>
      <c r="C1276" s="131" t="s">
        <v>2114</v>
      </c>
      <c r="D1276" s="131" t="s">
        <v>787</v>
      </c>
      <c r="E1276" s="131" t="s">
        <v>787</v>
      </c>
      <c r="F1276" s="116"/>
      <c r="G1276" s="116"/>
      <c r="H1276" s="110"/>
      <c r="I1276" s="116"/>
    </row>
    <row r="1277" s="98" customFormat="1" ht="15.6" spans="1:9">
      <c r="A1277" s="116">
        <v>6</v>
      </c>
      <c r="B1277" s="130" t="s">
        <v>118</v>
      </c>
      <c r="C1277" s="131" t="s">
        <v>2115</v>
      </c>
      <c r="D1277" s="131" t="s">
        <v>787</v>
      </c>
      <c r="E1277" s="131" t="s">
        <v>787</v>
      </c>
      <c r="F1277" s="116"/>
      <c r="G1277" s="116"/>
      <c r="H1277" s="110"/>
      <c r="I1277" s="116"/>
    </row>
    <row r="1278" s="98" customFormat="1" ht="15.6" spans="1:9">
      <c r="A1278" s="116"/>
      <c r="B1278" s="134" t="s">
        <v>40</v>
      </c>
      <c r="C1278" s="135" t="s">
        <v>41</v>
      </c>
      <c r="D1278" s="135"/>
      <c r="E1278" s="135"/>
      <c r="F1278" s="116"/>
      <c r="G1278" s="116"/>
      <c r="H1278" s="110"/>
      <c r="I1278" s="116"/>
    </row>
    <row r="1279" s="98" customFormat="1" ht="15.6" spans="1:9">
      <c r="A1279" s="116"/>
      <c r="B1279" s="134"/>
      <c r="C1279" s="122" t="s">
        <v>42</v>
      </c>
      <c r="D1279" s="122" t="s">
        <v>43</v>
      </c>
      <c r="E1279" s="122" t="s">
        <v>44</v>
      </c>
      <c r="F1279" s="116"/>
      <c r="G1279" s="116"/>
      <c r="H1279" s="110"/>
      <c r="I1279" s="116"/>
    </row>
    <row r="1280" s="98" customFormat="1" ht="15.6" spans="1:9">
      <c r="A1280" s="116">
        <v>7</v>
      </c>
      <c r="B1280" s="136" t="s">
        <v>888</v>
      </c>
      <c r="C1280" s="137" t="s">
        <v>787</v>
      </c>
      <c r="D1280" s="137" t="s">
        <v>787</v>
      </c>
      <c r="E1280" s="137" t="s">
        <v>2116</v>
      </c>
      <c r="F1280" s="116"/>
      <c r="G1280" s="116"/>
      <c r="H1280" s="110"/>
      <c r="I1280" s="116"/>
    </row>
    <row r="1281" s="98" customFormat="1" ht="15.6" spans="1:9">
      <c r="A1281" s="116"/>
      <c r="B1281" s="134" t="s">
        <v>40</v>
      </c>
      <c r="C1281" s="135" t="s">
        <v>46</v>
      </c>
      <c r="D1281" s="116"/>
      <c r="E1281" s="116"/>
      <c r="F1281" s="116"/>
      <c r="G1281" s="116"/>
      <c r="H1281" s="110"/>
      <c r="I1281" s="116"/>
    </row>
    <row r="1282" s="98" customFormat="1" ht="15.6" spans="1:9">
      <c r="A1282" s="116"/>
      <c r="B1282" s="134"/>
      <c r="C1282" s="135" t="s">
        <v>47</v>
      </c>
      <c r="D1282" s="116"/>
      <c r="E1282" s="116"/>
      <c r="F1282" s="116"/>
      <c r="G1282" s="116"/>
      <c r="H1282" s="110"/>
      <c r="I1282" s="116"/>
    </row>
    <row r="1283" s="98" customFormat="1" ht="15.6" spans="1:9">
      <c r="A1283" s="116">
        <v>8</v>
      </c>
      <c r="B1283" s="138" t="s">
        <v>72</v>
      </c>
      <c r="C1283" s="137" t="s">
        <v>2117</v>
      </c>
      <c r="D1283" s="116"/>
      <c r="E1283" s="116"/>
      <c r="F1283" s="116"/>
      <c r="G1283" s="116"/>
      <c r="H1283" s="110"/>
      <c r="I1283" s="116"/>
    </row>
    <row r="1284" s="98" customFormat="1" ht="15.6" spans="1:9">
      <c r="A1284" s="116">
        <v>9</v>
      </c>
      <c r="B1284" s="138" t="s">
        <v>258</v>
      </c>
      <c r="C1284" s="137" t="s">
        <v>2118</v>
      </c>
      <c r="D1284" s="116"/>
      <c r="E1284" s="116"/>
      <c r="F1284" s="116"/>
      <c r="G1284" s="116"/>
      <c r="H1284" s="110"/>
      <c r="I1284" s="116"/>
    </row>
    <row r="1285" s="98" customFormat="1" ht="31.2" spans="1:9">
      <c r="A1285" s="116" t="s">
        <v>2119</v>
      </c>
      <c r="B1285" s="116"/>
      <c r="C1285" s="116"/>
      <c r="D1285" s="116"/>
      <c r="E1285" s="116"/>
      <c r="F1285" s="116"/>
      <c r="G1285" s="116"/>
      <c r="H1285" s="111" t="s">
        <v>2120</v>
      </c>
      <c r="I1285" s="112" t="s">
        <v>615</v>
      </c>
    </row>
    <row r="1286" s="98" customFormat="1" ht="31.2" spans="1:9">
      <c r="A1286" s="129" t="s">
        <v>5</v>
      </c>
      <c r="B1286" s="139" t="s">
        <v>6</v>
      </c>
      <c r="C1286" s="122" t="s">
        <v>15</v>
      </c>
      <c r="D1286" s="122"/>
      <c r="E1286" s="122"/>
      <c r="F1286" s="122"/>
      <c r="G1286" s="122"/>
      <c r="H1286" s="110"/>
      <c r="I1286" s="116"/>
    </row>
    <row r="1287" s="98" customFormat="1" ht="15.6" spans="1:9">
      <c r="A1287" s="116"/>
      <c r="B1287" s="136" t="s">
        <v>16</v>
      </c>
      <c r="C1287" s="122" t="s">
        <v>17</v>
      </c>
      <c r="D1287" s="122" t="s">
        <v>18</v>
      </c>
      <c r="E1287" s="122" t="s">
        <v>19</v>
      </c>
      <c r="F1287" s="122" t="s">
        <v>20</v>
      </c>
      <c r="G1287" s="122" t="s">
        <v>21</v>
      </c>
      <c r="H1287" s="110"/>
      <c r="I1287" s="116"/>
    </row>
    <row r="1288" s="98" customFormat="1" ht="15.6" spans="1:9">
      <c r="A1288" s="116">
        <v>1</v>
      </c>
      <c r="B1288" s="136" t="s">
        <v>1090</v>
      </c>
      <c r="C1288" s="141" t="s">
        <v>680</v>
      </c>
      <c r="D1288" s="141" t="s">
        <v>787</v>
      </c>
      <c r="E1288" s="141" t="s">
        <v>787</v>
      </c>
      <c r="F1288" s="141" t="s">
        <v>787</v>
      </c>
      <c r="G1288" s="141" t="s">
        <v>787</v>
      </c>
      <c r="H1288" s="110"/>
      <c r="I1288" s="116"/>
    </row>
    <row r="1289" s="98" customFormat="1" ht="15.6" spans="1:9">
      <c r="A1289" s="116"/>
      <c r="B1289" s="139" t="s">
        <v>6</v>
      </c>
      <c r="C1289" s="122" t="s">
        <v>30</v>
      </c>
      <c r="D1289" s="122"/>
      <c r="E1289" s="122"/>
      <c r="F1289" s="122"/>
      <c r="G1289" s="116"/>
      <c r="H1289" s="110"/>
      <c r="I1289" s="116"/>
    </row>
    <row r="1290" s="98" customFormat="1" ht="15.6" spans="1:9">
      <c r="A1290" s="116"/>
      <c r="B1290" s="136" t="s">
        <v>8</v>
      </c>
      <c r="C1290" s="122">
        <v>100</v>
      </c>
      <c r="D1290" s="122">
        <v>200</v>
      </c>
      <c r="E1290" s="122">
        <v>300</v>
      </c>
      <c r="F1290" s="122" t="s">
        <v>31</v>
      </c>
      <c r="G1290" s="116"/>
      <c r="H1290" s="110"/>
      <c r="I1290" s="116"/>
    </row>
    <row r="1291" s="98" customFormat="1" ht="15.6" spans="1:9">
      <c r="A1291" s="116">
        <v>2</v>
      </c>
      <c r="B1291" s="140" t="s">
        <v>32</v>
      </c>
      <c r="C1291" s="141" t="s">
        <v>787</v>
      </c>
      <c r="D1291" s="141" t="s">
        <v>787</v>
      </c>
      <c r="E1291" s="141" t="s">
        <v>740</v>
      </c>
      <c r="F1291" s="141" t="s">
        <v>787</v>
      </c>
      <c r="G1291" s="116"/>
      <c r="H1291" s="110"/>
      <c r="I1291" s="116"/>
    </row>
    <row r="1292" s="98" customFormat="1" ht="15.6" spans="1:9">
      <c r="A1292" s="116">
        <v>3</v>
      </c>
      <c r="B1292" s="140" t="s">
        <v>91</v>
      </c>
      <c r="C1292" s="141" t="s">
        <v>787</v>
      </c>
      <c r="D1292" s="141" t="s">
        <v>682</v>
      </c>
      <c r="E1292" s="141" t="s">
        <v>787</v>
      </c>
      <c r="F1292" s="141" t="s">
        <v>787</v>
      </c>
      <c r="G1292" s="116"/>
      <c r="H1292" s="110"/>
      <c r="I1292" s="116"/>
    </row>
    <row r="1293" s="98" customFormat="1" ht="15.6" spans="1:9">
      <c r="A1293" s="116">
        <v>4</v>
      </c>
      <c r="B1293" s="140" t="s">
        <v>65</v>
      </c>
      <c r="C1293" s="141" t="s">
        <v>787</v>
      </c>
      <c r="D1293" s="141" t="s">
        <v>678</v>
      </c>
      <c r="E1293" s="141" t="s">
        <v>787</v>
      </c>
      <c r="F1293" s="141" t="s">
        <v>787</v>
      </c>
      <c r="G1293" s="116"/>
      <c r="H1293" s="110"/>
      <c r="I1293" s="116"/>
    </row>
    <row r="1294" s="98" customFormat="1" ht="15.6" spans="1:9">
      <c r="A1294" s="116">
        <v>5</v>
      </c>
      <c r="B1294" s="140" t="s">
        <v>2121</v>
      </c>
      <c r="C1294" s="141" t="s">
        <v>787</v>
      </c>
      <c r="D1294" s="141" t="s">
        <v>679</v>
      </c>
      <c r="E1294" s="141" t="s">
        <v>678</v>
      </c>
      <c r="F1294" s="141" t="s">
        <v>787</v>
      </c>
      <c r="G1294" s="116"/>
      <c r="H1294" s="110"/>
      <c r="I1294" s="116"/>
    </row>
    <row r="1295" s="98" customFormat="1" ht="15.6" spans="1:9">
      <c r="A1295" s="116"/>
      <c r="B1295" s="139" t="s">
        <v>6</v>
      </c>
      <c r="C1295" s="122" t="s">
        <v>35</v>
      </c>
      <c r="D1295" s="122"/>
      <c r="E1295" s="122"/>
      <c r="F1295" s="122"/>
      <c r="G1295" s="116"/>
      <c r="H1295" s="110"/>
      <c r="I1295" s="116"/>
    </row>
    <row r="1296" s="98" customFormat="1" ht="15.6" spans="1:9">
      <c r="A1296" s="116"/>
      <c r="B1296" s="136" t="s">
        <v>8</v>
      </c>
      <c r="C1296" s="122">
        <v>100</v>
      </c>
      <c r="D1296" s="122">
        <v>200</v>
      </c>
      <c r="E1296" s="122">
        <v>300</v>
      </c>
      <c r="F1296" s="122" t="s">
        <v>31</v>
      </c>
      <c r="G1296" s="116"/>
      <c r="H1296" s="110"/>
      <c r="I1296" s="116"/>
    </row>
    <row r="1297" s="98" customFormat="1" ht="15.6" spans="1:9">
      <c r="A1297" s="116">
        <v>6</v>
      </c>
      <c r="B1297" s="140" t="s">
        <v>2122</v>
      </c>
      <c r="C1297" s="141" t="s">
        <v>787</v>
      </c>
      <c r="D1297" s="141" t="s">
        <v>680</v>
      </c>
      <c r="E1297" s="141" t="s">
        <v>787</v>
      </c>
      <c r="F1297" s="141" t="s">
        <v>787</v>
      </c>
      <c r="G1297" s="116"/>
      <c r="H1297" s="110"/>
      <c r="I1297" s="116"/>
    </row>
    <row r="1298" s="98" customFormat="1" ht="15.6" spans="1:9">
      <c r="A1298" s="116">
        <v>7</v>
      </c>
      <c r="B1298" s="140" t="s">
        <v>69</v>
      </c>
      <c r="C1298" s="141" t="s">
        <v>787</v>
      </c>
      <c r="D1298" s="141" t="s">
        <v>787</v>
      </c>
      <c r="E1298" s="141" t="s">
        <v>680</v>
      </c>
      <c r="F1298" s="141" t="s">
        <v>680</v>
      </c>
      <c r="G1298" s="116"/>
      <c r="H1298" s="110"/>
      <c r="I1298" s="116"/>
    </row>
    <row r="1299" s="98" customFormat="1" ht="15.6" spans="1:9">
      <c r="A1299" s="116"/>
      <c r="B1299" s="132" t="s">
        <v>6</v>
      </c>
      <c r="C1299" s="115" t="s">
        <v>7</v>
      </c>
      <c r="D1299" s="115"/>
      <c r="E1299" s="115"/>
      <c r="F1299" s="116"/>
      <c r="G1299" s="116"/>
      <c r="H1299" s="110"/>
      <c r="I1299" s="116"/>
    </row>
    <row r="1300" s="98" customFormat="1" ht="15.6" spans="1:9">
      <c r="A1300" s="116"/>
      <c r="B1300" s="132"/>
      <c r="C1300" s="115"/>
      <c r="D1300" s="115"/>
      <c r="E1300" s="115"/>
      <c r="F1300" s="116"/>
      <c r="G1300" s="116"/>
      <c r="H1300" s="110"/>
      <c r="I1300" s="116"/>
    </row>
    <row r="1301" s="98" customFormat="1" ht="15.6" spans="1:9">
      <c r="A1301" s="116"/>
      <c r="B1301" s="130" t="s">
        <v>8</v>
      </c>
      <c r="C1301" s="133" t="s">
        <v>9</v>
      </c>
      <c r="D1301" s="133" t="s">
        <v>10</v>
      </c>
      <c r="E1301" s="133" t="s">
        <v>11</v>
      </c>
      <c r="F1301" s="116"/>
      <c r="G1301" s="116"/>
      <c r="H1301" s="110"/>
      <c r="I1301" s="116"/>
    </row>
    <row r="1302" s="98" customFormat="1" ht="15.6" spans="1:9">
      <c r="A1302" s="116">
        <v>8</v>
      </c>
      <c r="B1302" s="130" t="s">
        <v>25</v>
      </c>
      <c r="C1302" s="131" t="s">
        <v>787</v>
      </c>
      <c r="D1302" s="131">
        <f>206.3-53.8</f>
        <v>152.5</v>
      </c>
      <c r="E1302" s="131" t="s">
        <v>787</v>
      </c>
      <c r="F1302" s="116"/>
      <c r="G1302" s="116"/>
      <c r="H1302" s="110"/>
      <c r="I1302" s="116"/>
    </row>
    <row r="1303" s="98" customFormat="1" ht="15.6" spans="1:9">
      <c r="A1303" s="116">
        <v>9</v>
      </c>
      <c r="B1303" s="130" t="s">
        <v>91</v>
      </c>
      <c r="C1303" s="131" t="s">
        <v>2123</v>
      </c>
      <c r="D1303" s="131" t="s">
        <v>787</v>
      </c>
      <c r="E1303" s="131" t="s">
        <v>787</v>
      </c>
      <c r="F1303" s="116"/>
      <c r="G1303" s="116"/>
      <c r="H1303" s="110"/>
      <c r="I1303" s="116"/>
    </row>
    <row r="1304" s="98" customFormat="1" ht="15.6" spans="1:9">
      <c r="A1304" s="116">
        <v>10</v>
      </c>
      <c r="B1304" s="130" t="s">
        <v>177</v>
      </c>
      <c r="C1304" s="131" t="s">
        <v>706</v>
      </c>
      <c r="D1304" s="131" t="s">
        <v>787</v>
      </c>
      <c r="E1304" s="131" t="s">
        <v>1730</v>
      </c>
      <c r="F1304" s="116"/>
      <c r="G1304" s="116"/>
      <c r="H1304" s="110"/>
      <c r="I1304" s="116"/>
    </row>
    <row r="1305" s="98" customFormat="1" ht="15.6" spans="1:9">
      <c r="A1305" s="116"/>
      <c r="B1305" s="134" t="s">
        <v>40</v>
      </c>
      <c r="C1305" s="135" t="s">
        <v>41</v>
      </c>
      <c r="D1305" s="135"/>
      <c r="E1305" s="135"/>
      <c r="F1305" s="116"/>
      <c r="G1305" s="116"/>
      <c r="H1305" s="110"/>
      <c r="I1305" s="116"/>
    </row>
    <row r="1306" s="98" customFormat="1" ht="15.6" spans="1:9">
      <c r="A1306" s="116"/>
      <c r="B1306" s="134"/>
      <c r="C1306" s="122" t="s">
        <v>42</v>
      </c>
      <c r="D1306" s="122" t="s">
        <v>43</v>
      </c>
      <c r="E1306" s="122" t="s">
        <v>44</v>
      </c>
      <c r="F1306" s="116"/>
      <c r="G1306" s="116"/>
      <c r="H1306" s="110"/>
      <c r="I1306" s="116"/>
    </row>
    <row r="1307" s="98" customFormat="1" ht="15.6" spans="1:9">
      <c r="A1307" s="116">
        <v>11</v>
      </c>
      <c r="B1307" s="136" t="s">
        <v>334</v>
      </c>
      <c r="C1307" s="137" t="s">
        <v>787</v>
      </c>
      <c r="D1307" s="137" t="s">
        <v>787</v>
      </c>
      <c r="E1307" s="137" t="s">
        <v>2124</v>
      </c>
      <c r="F1307" s="116"/>
      <c r="G1307" s="116"/>
      <c r="H1307" s="110"/>
      <c r="I1307" s="116"/>
    </row>
    <row r="1308" s="98" customFormat="1" ht="15.6" spans="1:9">
      <c r="A1308" s="116"/>
      <c r="B1308" s="134" t="s">
        <v>40</v>
      </c>
      <c r="C1308" s="135" t="s">
        <v>46</v>
      </c>
      <c r="D1308" s="116"/>
      <c r="E1308" s="116"/>
      <c r="F1308" s="116"/>
      <c r="G1308" s="116"/>
      <c r="H1308" s="110"/>
      <c r="I1308" s="116"/>
    </row>
    <row r="1309" s="98" customFormat="1" ht="15.6" spans="1:9">
      <c r="A1309" s="116"/>
      <c r="B1309" s="134"/>
      <c r="C1309" s="135" t="s">
        <v>47</v>
      </c>
      <c r="D1309" s="116"/>
      <c r="E1309" s="116"/>
      <c r="F1309" s="116"/>
      <c r="G1309" s="116"/>
      <c r="H1309" s="110"/>
      <c r="I1309" s="116"/>
    </row>
    <row r="1310" s="98" customFormat="1" ht="15.6" spans="1:9">
      <c r="A1310" s="116">
        <v>12</v>
      </c>
      <c r="B1310" s="138" t="s">
        <v>350</v>
      </c>
      <c r="C1310" s="137" t="s">
        <v>2125</v>
      </c>
      <c r="D1310" s="116"/>
      <c r="E1310" s="116"/>
      <c r="F1310" s="116"/>
      <c r="G1310" s="116"/>
      <c r="H1310" s="110"/>
      <c r="I1310" s="116"/>
    </row>
    <row r="1311" s="98" customFormat="1" ht="15.6" spans="1:9">
      <c r="A1311" s="116">
        <v>13</v>
      </c>
      <c r="B1311" s="138" t="s">
        <v>2126</v>
      </c>
      <c r="C1311" s="137" t="s">
        <v>2127</v>
      </c>
      <c r="D1311" s="116"/>
      <c r="E1311" s="116"/>
      <c r="F1311" s="116"/>
      <c r="G1311" s="116"/>
      <c r="H1311" s="110"/>
      <c r="I1311" s="116"/>
    </row>
    <row r="1312" s="98" customFormat="1" ht="15.6" spans="1:9">
      <c r="A1312" s="116">
        <v>14</v>
      </c>
      <c r="B1312" s="138" t="s">
        <v>48</v>
      </c>
      <c r="C1312" s="137" t="s">
        <v>2128</v>
      </c>
      <c r="D1312" s="116"/>
      <c r="E1312" s="116"/>
      <c r="F1312" s="116"/>
      <c r="G1312" s="116"/>
      <c r="H1312" s="110"/>
      <c r="I1312" s="116"/>
    </row>
    <row r="1313" s="98" customFormat="1" ht="15.6" spans="1:9">
      <c r="A1313" s="116">
        <v>15</v>
      </c>
      <c r="B1313" s="138" t="s">
        <v>2060</v>
      </c>
      <c r="C1313" s="137" t="s">
        <v>2129</v>
      </c>
      <c r="D1313" s="116"/>
      <c r="E1313" s="116"/>
      <c r="F1313" s="116"/>
      <c r="G1313" s="116"/>
      <c r="H1313" s="110"/>
      <c r="I1313" s="116"/>
    </row>
    <row r="1314" s="98" customFormat="1" ht="15.6" spans="1:9">
      <c r="A1314" s="116">
        <v>16</v>
      </c>
      <c r="B1314" s="138" t="s">
        <v>600</v>
      </c>
      <c r="C1314" s="137" t="s">
        <v>1713</v>
      </c>
      <c r="D1314" s="116"/>
      <c r="E1314" s="116"/>
      <c r="F1314" s="116"/>
      <c r="G1314" s="116"/>
      <c r="H1314" s="110"/>
      <c r="I1314" s="116"/>
    </row>
    <row r="1315" s="98" customFormat="1" ht="15.6" spans="1:9">
      <c r="A1315" s="116">
        <v>17</v>
      </c>
      <c r="B1315" s="138" t="s">
        <v>259</v>
      </c>
      <c r="C1315" s="137" t="s">
        <v>2130</v>
      </c>
      <c r="D1315" s="116"/>
      <c r="E1315" s="116"/>
      <c r="F1315" s="116"/>
      <c r="G1315" s="116"/>
      <c r="H1315" s="110"/>
      <c r="I1315" s="116"/>
    </row>
    <row r="1316" s="98" customFormat="1" ht="15.6" spans="1:9">
      <c r="A1316" s="116"/>
      <c r="B1316" s="139" t="s">
        <v>6</v>
      </c>
      <c r="C1316" s="135" t="s">
        <v>49</v>
      </c>
      <c r="D1316" s="135"/>
      <c r="E1316" s="135"/>
      <c r="F1316" s="116"/>
      <c r="G1316" s="116"/>
      <c r="H1316" s="110"/>
      <c r="I1316" s="116"/>
    </row>
    <row r="1317" s="98" customFormat="1" ht="15.6" spans="1:9">
      <c r="A1317" s="116"/>
      <c r="B1317" s="136" t="s">
        <v>50</v>
      </c>
      <c r="C1317" s="135">
        <v>100</v>
      </c>
      <c r="D1317" s="135">
        <v>200</v>
      </c>
      <c r="E1317" s="135" t="s">
        <v>51</v>
      </c>
      <c r="F1317" s="116"/>
      <c r="G1317" s="116"/>
      <c r="H1317" s="110"/>
      <c r="I1317" s="116"/>
    </row>
    <row r="1318" s="98" customFormat="1" ht="15.6" spans="1:9">
      <c r="A1318" s="116">
        <v>18</v>
      </c>
      <c r="B1318" s="140" t="s">
        <v>52</v>
      </c>
      <c r="C1318" s="141" t="s">
        <v>764</v>
      </c>
      <c r="D1318" s="141" t="s">
        <v>731</v>
      </c>
      <c r="E1318" s="141" t="s">
        <v>787</v>
      </c>
      <c r="F1318" s="116"/>
      <c r="G1318" s="116"/>
      <c r="H1318" s="110"/>
      <c r="I1318" s="116"/>
    </row>
    <row r="1319" s="98" customFormat="1" ht="15.6" spans="1:9">
      <c r="A1319" s="116">
        <v>19</v>
      </c>
      <c r="B1319" s="140" t="s">
        <v>55</v>
      </c>
      <c r="C1319" s="141" t="s">
        <v>787</v>
      </c>
      <c r="D1319" s="141" t="s">
        <v>682</v>
      </c>
      <c r="E1319" s="141" t="s">
        <v>787</v>
      </c>
      <c r="F1319" s="116"/>
      <c r="G1319" s="116"/>
      <c r="H1319" s="110"/>
      <c r="I1319" s="116"/>
    </row>
    <row r="1320" s="98" customFormat="1" ht="31.2" spans="1:9">
      <c r="A1320" s="116" t="s">
        <v>2131</v>
      </c>
      <c r="B1320" s="116"/>
      <c r="C1320" s="116"/>
      <c r="D1320" s="116"/>
      <c r="E1320" s="116"/>
      <c r="F1320" s="116"/>
      <c r="G1320" s="116"/>
      <c r="H1320" s="111" t="s">
        <v>2132</v>
      </c>
      <c r="I1320" s="112" t="s">
        <v>615</v>
      </c>
    </row>
    <row r="1321" s="98" customFormat="1" ht="31.2" spans="1:9">
      <c r="A1321" s="129" t="s">
        <v>5</v>
      </c>
      <c r="B1321" s="139" t="s">
        <v>6</v>
      </c>
      <c r="C1321" s="122" t="s">
        <v>15</v>
      </c>
      <c r="D1321" s="122"/>
      <c r="E1321" s="122"/>
      <c r="F1321" s="122"/>
      <c r="G1321" s="122"/>
      <c r="H1321" s="110"/>
      <c r="I1321" s="116"/>
    </row>
    <row r="1322" s="98" customFormat="1" ht="15.6" spans="1:9">
      <c r="A1322" s="116"/>
      <c r="B1322" s="136" t="s">
        <v>16</v>
      </c>
      <c r="C1322" s="122" t="s">
        <v>17</v>
      </c>
      <c r="D1322" s="122" t="s">
        <v>18</v>
      </c>
      <c r="E1322" s="122" t="s">
        <v>19</v>
      </c>
      <c r="F1322" s="122" t="s">
        <v>20</v>
      </c>
      <c r="G1322" s="122" t="s">
        <v>21</v>
      </c>
      <c r="H1322" s="110"/>
      <c r="I1322" s="116"/>
    </row>
    <row r="1323" s="98" customFormat="1" ht="15.6" spans="1:9">
      <c r="A1323" s="116">
        <v>1</v>
      </c>
      <c r="B1323" s="136" t="s">
        <v>60</v>
      </c>
      <c r="C1323" s="141"/>
      <c r="D1323" s="141" t="s">
        <v>1096</v>
      </c>
      <c r="E1323" s="141" t="s">
        <v>679</v>
      </c>
      <c r="F1323" s="141"/>
      <c r="G1323" s="141"/>
      <c r="H1323" s="110"/>
      <c r="I1323" s="116"/>
    </row>
    <row r="1324" s="98" customFormat="1" ht="15.6" spans="1:9">
      <c r="A1324" s="116"/>
      <c r="B1324" s="139" t="s">
        <v>6</v>
      </c>
      <c r="C1324" s="122" t="s">
        <v>24</v>
      </c>
      <c r="D1324" s="122"/>
      <c r="E1324" s="122"/>
      <c r="F1324" s="122"/>
      <c r="G1324" s="122"/>
      <c r="H1324" s="110"/>
      <c r="I1324" s="116"/>
    </row>
    <row r="1325" s="98" customFormat="1" ht="15.6" spans="1:9">
      <c r="A1325" s="116"/>
      <c r="B1325" s="136" t="s">
        <v>16</v>
      </c>
      <c r="C1325" s="122" t="s">
        <v>17</v>
      </c>
      <c r="D1325" s="122" t="s">
        <v>18</v>
      </c>
      <c r="E1325" s="122" t="s">
        <v>19</v>
      </c>
      <c r="F1325" s="122" t="s">
        <v>20</v>
      </c>
      <c r="G1325" s="122" t="s">
        <v>21</v>
      </c>
      <c r="H1325" s="110"/>
      <c r="I1325" s="116"/>
    </row>
    <row r="1326" s="98" customFormat="1" ht="15.6" spans="1:9">
      <c r="A1326" s="116">
        <v>2</v>
      </c>
      <c r="B1326" s="140" t="s">
        <v>25</v>
      </c>
      <c r="C1326" s="141"/>
      <c r="D1326" s="141" t="s">
        <v>680</v>
      </c>
      <c r="E1326" s="141" t="s">
        <v>678</v>
      </c>
      <c r="F1326" s="141" t="s">
        <v>680</v>
      </c>
      <c r="G1326" s="141" t="s">
        <v>680</v>
      </c>
      <c r="H1326" s="110"/>
      <c r="I1326" s="116"/>
    </row>
    <row r="1327" s="98" customFormat="1" ht="15.6" spans="1:9">
      <c r="A1327" s="116">
        <v>3</v>
      </c>
      <c r="B1327" s="140" t="s">
        <v>107</v>
      </c>
      <c r="C1327" s="141" t="s">
        <v>680</v>
      </c>
      <c r="D1327" s="141"/>
      <c r="E1327" s="141"/>
      <c r="F1327" s="141"/>
      <c r="G1327" s="141"/>
      <c r="H1327" s="110"/>
      <c r="I1327" s="116"/>
    </row>
    <row r="1328" s="98" customFormat="1" ht="15.6" spans="1:9">
      <c r="A1328" s="116">
        <v>4</v>
      </c>
      <c r="B1328" s="140" t="s">
        <v>29</v>
      </c>
      <c r="C1328" s="141" t="s">
        <v>680</v>
      </c>
      <c r="D1328" s="141"/>
      <c r="E1328" s="141" t="s">
        <v>678</v>
      </c>
      <c r="F1328" s="141"/>
      <c r="G1328" s="141"/>
      <c r="H1328" s="110"/>
      <c r="I1328" s="116"/>
    </row>
    <row r="1329" s="98" customFormat="1" ht="15.6" spans="1:9">
      <c r="A1329" s="116">
        <v>5</v>
      </c>
      <c r="B1329" s="140" t="s">
        <v>90</v>
      </c>
      <c r="C1329" s="141" t="s">
        <v>682</v>
      </c>
      <c r="D1329" s="141"/>
      <c r="E1329" s="141"/>
      <c r="F1329" s="141"/>
      <c r="G1329" s="141"/>
      <c r="H1329" s="110"/>
      <c r="I1329" s="116"/>
    </row>
    <row r="1330" s="98" customFormat="1" ht="15.6" spans="1:9">
      <c r="A1330" s="116"/>
      <c r="B1330" s="139" t="s">
        <v>6</v>
      </c>
      <c r="C1330" s="122" t="s">
        <v>30</v>
      </c>
      <c r="D1330" s="122"/>
      <c r="E1330" s="122"/>
      <c r="F1330" s="122"/>
      <c r="G1330" s="116"/>
      <c r="H1330" s="110"/>
      <c r="I1330" s="116"/>
    </row>
    <row r="1331" s="98" customFormat="1" ht="15.6" spans="1:9">
      <c r="A1331" s="116"/>
      <c r="B1331" s="136" t="s">
        <v>8</v>
      </c>
      <c r="C1331" s="122">
        <v>100</v>
      </c>
      <c r="D1331" s="122">
        <v>200</v>
      </c>
      <c r="E1331" s="122">
        <v>300</v>
      </c>
      <c r="F1331" s="122" t="s">
        <v>31</v>
      </c>
      <c r="G1331" s="116"/>
      <c r="H1331" s="110"/>
      <c r="I1331" s="116"/>
    </row>
    <row r="1332" s="98" customFormat="1" ht="15.6" spans="1:9">
      <c r="A1332" s="116">
        <v>6</v>
      </c>
      <c r="B1332" s="140" t="s">
        <v>63</v>
      </c>
      <c r="C1332" s="141" t="s">
        <v>680</v>
      </c>
      <c r="D1332" s="141" t="s">
        <v>764</v>
      </c>
      <c r="E1332" s="141"/>
      <c r="F1332" s="141"/>
      <c r="G1332" s="116"/>
      <c r="H1332" s="110"/>
      <c r="I1332" s="116"/>
    </row>
    <row r="1333" s="98" customFormat="1" ht="15.6" spans="1:9">
      <c r="A1333" s="116">
        <v>7</v>
      </c>
      <c r="B1333" s="140" t="s">
        <v>32</v>
      </c>
      <c r="C1333" s="141"/>
      <c r="D1333" s="141" t="s">
        <v>678</v>
      </c>
      <c r="E1333" s="141" t="s">
        <v>706</v>
      </c>
      <c r="F1333" s="141" t="s">
        <v>684</v>
      </c>
      <c r="G1333" s="116"/>
      <c r="H1333" s="110"/>
      <c r="I1333" s="116"/>
    </row>
    <row r="1334" s="98" customFormat="1" ht="15.6" spans="1:9">
      <c r="A1334" s="116">
        <v>8</v>
      </c>
      <c r="B1334" s="140" t="s">
        <v>33</v>
      </c>
      <c r="C1334" s="141"/>
      <c r="D1334" s="141" t="s">
        <v>680</v>
      </c>
      <c r="E1334" s="141"/>
      <c r="F1334" s="141"/>
      <c r="G1334" s="116"/>
      <c r="H1334" s="110"/>
      <c r="I1334" s="116"/>
    </row>
    <row r="1335" s="98" customFormat="1" ht="15.6" spans="1:9">
      <c r="A1335" s="116">
        <v>9</v>
      </c>
      <c r="B1335" s="140" t="s">
        <v>177</v>
      </c>
      <c r="C1335" s="141" t="s">
        <v>678</v>
      </c>
      <c r="D1335" s="141" t="s">
        <v>680</v>
      </c>
      <c r="E1335" s="141"/>
      <c r="F1335" s="141"/>
      <c r="G1335" s="116"/>
      <c r="H1335" s="110"/>
      <c r="I1335" s="116"/>
    </row>
    <row r="1336" s="98" customFormat="1" ht="15.6" spans="1:9">
      <c r="A1336" s="116">
        <v>10</v>
      </c>
      <c r="B1336" s="140" t="s">
        <v>34</v>
      </c>
      <c r="C1336" s="141" t="s">
        <v>680</v>
      </c>
      <c r="D1336" s="141" t="s">
        <v>680</v>
      </c>
      <c r="E1336" s="141"/>
      <c r="F1336" s="141"/>
      <c r="G1336" s="116"/>
      <c r="H1336" s="110"/>
      <c r="I1336" s="116"/>
    </row>
    <row r="1337" s="98" customFormat="1" ht="15.6" spans="1:9">
      <c r="A1337" s="116">
        <v>11</v>
      </c>
      <c r="B1337" s="140" t="s">
        <v>968</v>
      </c>
      <c r="C1337" s="141" t="s">
        <v>708</v>
      </c>
      <c r="D1337" s="141"/>
      <c r="E1337" s="141"/>
      <c r="F1337" s="141"/>
      <c r="G1337" s="116"/>
      <c r="H1337" s="110"/>
      <c r="I1337" s="116"/>
    </row>
    <row r="1338" s="98" customFormat="1" ht="15.6" spans="1:9">
      <c r="A1338" s="116"/>
      <c r="B1338" s="139" t="s">
        <v>6</v>
      </c>
      <c r="C1338" s="122" t="s">
        <v>35</v>
      </c>
      <c r="D1338" s="122"/>
      <c r="E1338" s="122"/>
      <c r="F1338" s="122"/>
      <c r="G1338" s="116"/>
      <c r="H1338" s="110"/>
      <c r="I1338" s="116"/>
    </row>
    <row r="1339" s="98" customFormat="1" ht="15.6" spans="1:9">
      <c r="A1339" s="116"/>
      <c r="B1339" s="136" t="s">
        <v>8</v>
      </c>
      <c r="C1339" s="122">
        <v>100</v>
      </c>
      <c r="D1339" s="122">
        <v>200</v>
      </c>
      <c r="E1339" s="122">
        <v>300</v>
      </c>
      <c r="F1339" s="122" t="s">
        <v>31</v>
      </c>
      <c r="G1339" s="116"/>
      <c r="H1339" s="110"/>
      <c r="I1339" s="116"/>
    </row>
    <row r="1340" s="98" customFormat="1" ht="15.6" spans="1:9">
      <c r="A1340" s="116">
        <v>12</v>
      </c>
      <c r="B1340" s="140" t="s">
        <v>68</v>
      </c>
      <c r="C1340" s="141"/>
      <c r="D1340" s="141"/>
      <c r="E1340" s="141" t="s">
        <v>684</v>
      </c>
      <c r="F1340" s="141" t="s">
        <v>862</v>
      </c>
      <c r="G1340" s="116"/>
      <c r="H1340" s="110"/>
      <c r="I1340" s="116"/>
    </row>
    <row r="1341" s="98" customFormat="1" ht="15.6" spans="1:9">
      <c r="A1341" s="116">
        <v>13</v>
      </c>
      <c r="B1341" s="140" t="s">
        <v>125</v>
      </c>
      <c r="C1341" s="141" t="s">
        <v>680</v>
      </c>
      <c r="D1341" s="141"/>
      <c r="E1341" s="141"/>
      <c r="F1341" s="141"/>
      <c r="G1341" s="116"/>
      <c r="H1341" s="110"/>
      <c r="I1341" s="116"/>
    </row>
    <row r="1342" s="98" customFormat="1" ht="15.6" spans="1:9">
      <c r="A1342" s="116">
        <v>14</v>
      </c>
      <c r="B1342" s="140" t="s">
        <v>36</v>
      </c>
      <c r="C1342" s="141"/>
      <c r="D1342" s="141"/>
      <c r="E1342" s="141" t="s">
        <v>683</v>
      </c>
      <c r="F1342" s="141"/>
      <c r="G1342" s="116"/>
      <c r="H1342" s="110"/>
      <c r="I1342" s="116"/>
    </row>
    <row r="1343" s="98" customFormat="1" ht="15.6" spans="1:9">
      <c r="A1343" s="116">
        <v>15</v>
      </c>
      <c r="B1343" s="140" t="s">
        <v>69</v>
      </c>
      <c r="C1343" s="141"/>
      <c r="D1343" s="141"/>
      <c r="E1343" s="141"/>
      <c r="F1343" s="141" t="s">
        <v>684</v>
      </c>
      <c r="G1343" s="116"/>
      <c r="H1343" s="110"/>
      <c r="I1343" s="116"/>
    </row>
    <row r="1344" s="98" customFormat="1" ht="15.6" spans="1:9">
      <c r="A1344" s="116"/>
      <c r="B1344" s="132" t="s">
        <v>6</v>
      </c>
      <c r="C1344" s="115" t="s">
        <v>7</v>
      </c>
      <c r="D1344" s="115"/>
      <c r="E1344" s="115"/>
      <c r="F1344" s="116"/>
      <c r="G1344" s="116"/>
      <c r="H1344" s="110"/>
      <c r="I1344" s="116"/>
    </row>
    <row r="1345" s="98" customFormat="1" ht="15.6" spans="1:9">
      <c r="A1345" s="116"/>
      <c r="B1345" s="132"/>
      <c r="C1345" s="115"/>
      <c r="D1345" s="115"/>
      <c r="E1345" s="115"/>
      <c r="F1345" s="116"/>
      <c r="G1345" s="116"/>
      <c r="H1345" s="110"/>
      <c r="I1345" s="116"/>
    </row>
    <row r="1346" s="98" customFormat="1" ht="15.6" spans="1:9">
      <c r="A1346" s="116"/>
      <c r="B1346" s="130" t="s">
        <v>8</v>
      </c>
      <c r="C1346" s="133" t="s">
        <v>9</v>
      </c>
      <c r="D1346" s="133" t="s">
        <v>10</v>
      </c>
      <c r="E1346" s="133" t="s">
        <v>11</v>
      </c>
      <c r="F1346" s="116"/>
      <c r="G1346" s="116"/>
      <c r="H1346" s="110"/>
      <c r="I1346" s="116"/>
    </row>
    <row r="1347" s="98" customFormat="1" ht="15.6" spans="1:9">
      <c r="A1347" s="116">
        <v>16</v>
      </c>
      <c r="B1347" s="130" t="s">
        <v>63</v>
      </c>
      <c r="C1347" s="131" t="s">
        <v>2133</v>
      </c>
      <c r="D1347" s="131">
        <f>229.8-229.8</f>
        <v>0</v>
      </c>
      <c r="E1347" s="131"/>
      <c r="F1347" s="116"/>
      <c r="G1347" s="116"/>
      <c r="H1347" s="110"/>
      <c r="I1347" s="116"/>
    </row>
    <row r="1348" s="98" customFormat="1" ht="15.6" spans="1:9">
      <c r="A1348" s="116">
        <v>17</v>
      </c>
      <c r="B1348" s="130" t="s">
        <v>178</v>
      </c>
      <c r="C1348" s="131" t="s">
        <v>1071</v>
      </c>
      <c r="D1348" s="131"/>
      <c r="E1348" s="131"/>
      <c r="F1348" s="116"/>
      <c r="G1348" s="116"/>
      <c r="H1348" s="110"/>
      <c r="I1348" s="116"/>
    </row>
    <row r="1349" s="98" customFormat="1" ht="15.6" spans="1:9">
      <c r="A1349" s="116">
        <v>18</v>
      </c>
      <c r="B1349" s="130" t="s">
        <v>96</v>
      </c>
      <c r="C1349" s="131" t="s">
        <v>1639</v>
      </c>
      <c r="D1349" s="131"/>
      <c r="E1349" s="131"/>
      <c r="F1349" s="116"/>
      <c r="G1349" s="116"/>
      <c r="H1349" s="110"/>
      <c r="I1349" s="116"/>
    </row>
    <row r="1350" s="98" customFormat="1" ht="15.6" spans="1:9">
      <c r="A1350" s="116">
        <v>19</v>
      </c>
      <c r="B1350" s="130" t="s">
        <v>38</v>
      </c>
      <c r="C1350" s="131" t="s">
        <v>1333</v>
      </c>
      <c r="D1350" s="131"/>
      <c r="E1350" s="131"/>
      <c r="F1350" s="116"/>
      <c r="G1350" s="116"/>
      <c r="H1350" s="110"/>
      <c r="I1350" s="116"/>
    </row>
    <row r="1351" s="98" customFormat="1" ht="15.6" spans="1:9">
      <c r="A1351" s="116">
        <v>20</v>
      </c>
      <c r="B1351" s="130" t="s">
        <v>118</v>
      </c>
      <c r="C1351" s="131" t="s">
        <v>2134</v>
      </c>
      <c r="D1351" s="131">
        <f>87.1-87.1</f>
        <v>0</v>
      </c>
      <c r="E1351" s="131"/>
      <c r="F1351" s="116"/>
      <c r="G1351" s="116"/>
      <c r="H1351" s="110"/>
      <c r="I1351" s="116"/>
    </row>
    <row r="1352" s="98" customFormat="1" ht="15.6" spans="1:9">
      <c r="A1352" s="116">
        <v>21</v>
      </c>
      <c r="B1352" s="130" t="s">
        <v>39</v>
      </c>
      <c r="C1352" s="131" t="s">
        <v>1845</v>
      </c>
      <c r="D1352" s="131"/>
      <c r="E1352" s="131"/>
      <c r="F1352" s="116"/>
      <c r="G1352" s="116"/>
      <c r="H1352" s="110"/>
      <c r="I1352" s="116"/>
    </row>
    <row r="1353" s="98" customFormat="1" ht="15.6" spans="1:9">
      <c r="A1353" s="116">
        <v>22</v>
      </c>
      <c r="B1353" s="130" t="s">
        <v>91</v>
      </c>
      <c r="C1353" s="131" t="s">
        <v>2135</v>
      </c>
      <c r="D1353" s="131"/>
      <c r="E1353" s="131"/>
      <c r="F1353" s="116"/>
      <c r="G1353" s="116"/>
      <c r="H1353" s="110"/>
      <c r="I1353" s="116"/>
    </row>
    <row r="1354" s="98" customFormat="1" ht="15.6" spans="1:9">
      <c r="A1354" s="116">
        <v>23</v>
      </c>
      <c r="B1354" s="130" t="s">
        <v>556</v>
      </c>
      <c r="C1354" s="131">
        <f>207.1-207.1</f>
        <v>0</v>
      </c>
      <c r="D1354" s="131">
        <f>219.3-219.3</f>
        <v>0</v>
      </c>
      <c r="E1354" s="131"/>
      <c r="F1354" s="116"/>
      <c r="G1354" s="116"/>
      <c r="H1354" s="110"/>
      <c r="I1354" s="116"/>
    </row>
    <row r="1355" s="98" customFormat="1" ht="15.6" spans="1:9">
      <c r="A1355" s="116">
        <v>24</v>
      </c>
      <c r="B1355" s="130" t="s">
        <v>97</v>
      </c>
      <c r="C1355" s="131" t="s">
        <v>2136</v>
      </c>
      <c r="D1355" s="131"/>
      <c r="E1355" s="131"/>
      <c r="F1355" s="116"/>
      <c r="G1355" s="116"/>
      <c r="H1355" s="110"/>
      <c r="I1355" s="116"/>
    </row>
    <row r="1356" s="98" customFormat="1" ht="15.6" spans="1:9">
      <c r="A1356" s="116">
        <v>25</v>
      </c>
      <c r="B1356" s="130" t="s">
        <v>92</v>
      </c>
      <c r="C1356" s="131" t="s">
        <v>1967</v>
      </c>
      <c r="D1356" s="131"/>
      <c r="E1356" s="131"/>
      <c r="F1356" s="116"/>
      <c r="G1356" s="116"/>
      <c r="H1356" s="110"/>
      <c r="I1356" s="116"/>
    </row>
    <row r="1357" s="98" customFormat="1" ht="15.6" spans="1:9">
      <c r="A1357" s="116">
        <v>26</v>
      </c>
      <c r="B1357" s="130" t="s">
        <v>125</v>
      </c>
      <c r="C1357" s="131" t="s">
        <v>784</v>
      </c>
      <c r="D1357" s="131" t="s">
        <v>2109</v>
      </c>
      <c r="E1357" s="131" t="s">
        <v>813</v>
      </c>
      <c r="F1357" s="116"/>
      <c r="G1357" s="116"/>
      <c r="H1357" s="110"/>
      <c r="I1357" s="116"/>
    </row>
    <row r="1358" s="98" customFormat="1" ht="15.6" spans="1:9">
      <c r="A1358" s="116">
        <v>27</v>
      </c>
      <c r="B1358" s="130" t="s">
        <v>34</v>
      </c>
      <c r="C1358" s="131" t="s">
        <v>1796</v>
      </c>
      <c r="D1358" s="131"/>
      <c r="E1358" s="131"/>
      <c r="F1358" s="116"/>
      <c r="G1358" s="116"/>
      <c r="H1358" s="110"/>
      <c r="I1358" s="116"/>
    </row>
    <row r="1359" s="98" customFormat="1" ht="15.6" spans="1:9">
      <c r="A1359" s="116">
        <v>28</v>
      </c>
      <c r="B1359" s="130" t="s">
        <v>12</v>
      </c>
      <c r="C1359" s="131"/>
      <c r="D1359" s="131">
        <f>97.1-97.1</f>
        <v>0</v>
      </c>
      <c r="E1359" s="131">
        <f>44.2-44.2</f>
        <v>0</v>
      </c>
      <c r="F1359" s="116"/>
      <c r="G1359" s="116"/>
      <c r="H1359" s="110"/>
      <c r="I1359" s="116"/>
    </row>
    <row r="1360" s="98" customFormat="1" ht="15.6" spans="1:9">
      <c r="A1360" s="116">
        <v>29</v>
      </c>
      <c r="B1360" s="130" t="s">
        <v>2137</v>
      </c>
      <c r="C1360" s="131" t="s">
        <v>2138</v>
      </c>
      <c r="D1360" s="131"/>
      <c r="E1360" s="131"/>
      <c r="F1360" s="116"/>
      <c r="G1360" s="116"/>
      <c r="H1360" s="110"/>
      <c r="I1360" s="116"/>
    </row>
    <row r="1361" s="98" customFormat="1" ht="15.6" spans="1:9">
      <c r="A1361" s="116">
        <v>30</v>
      </c>
      <c r="B1361" s="130" t="s">
        <v>394</v>
      </c>
      <c r="C1361" s="131">
        <f>58.7-58.7</f>
        <v>0</v>
      </c>
      <c r="D1361" s="131"/>
      <c r="E1361" s="131"/>
      <c r="F1361" s="116"/>
      <c r="G1361" s="116"/>
      <c r="H1361" s="110"/>
      <c r="I1361" s="116"/>
    </row>
    <row r="1362" s="98" customFormat="1" ht="15.6" spans="1:9">
      <c r="A1362" s="116">
        <v>31</v>
      </c>
      <c r="B1362" s="130" t="s">
        <v>545</v>
      </c>
      <c r="C1362" s="131" t="s">
        <v>2139</v>
      </c>
      <c r="D1362" s="131"/>
      <c r="E1362" s="131"/>
      <c r="F1362" s="116"/>
      <c r="G1362" s="116"/>
      <c r="H1362" s="110"/>
      <c r="I1362" s="116"/>
    </row>
    <row r="1363" s="98" customFormat="1" ht="15.6" spans="1:9">
      <c r="A1363" s="116">
        <v>32</v>
      </c>
      <c r="B1363" s="130" t="s">
        <v>586</v>
      </c>
      <c r="C1363" s="131"/>
      <c r="D1363" s="131">
        <f>58.2-58.2</f>
        <v>0</v>
      </c>
      <c r="E1363" s="131"/>
      <c r="F1363" s="116"/>
      <c r="G1363" s="116"/>
      <c r="H1363" s="110"/>
      <c r="I1363" s="116"/>
    </row>
    <row r="1364" s="98" customFormat="1" ht="15.6" spans="1:9">
      <c r="A1364" s="116"/>
      <c r="B1364" s="134" t="s">
        <v>40</v>
      </c>
      <c r="C1364" s="135" t="s">
        <v>41</v>
      </c>
      <c r="D1364" s="135"/>
      <c r="E1364" s="135"/>
      <c r="F1364" s="116"/>
      <c r="G1364" s="116"/>
      <c r="H1364" s="110"/>
      <c r="I1364" s="116"/>
    </row>
    <row r="1365" s="98" customFormat="1" ht="15.6" spans="1:9">
      <c r="A1365" s="116"/>
      <c r="B1365" s="134"/>
      <c r="C1365" s="122" t="s">
        <v>42</v>
      </c>
      <c r="D1365" s="122" t="s">
        <v>43</v>
      </c>
      <c r="E1365" s="122" t="s">
        <v>44</v>
      </c>
      <c r="F1365" s="116"/>
      <c r="G1365" s="116"/>
      <c r="H1365" s="110"/>
      <c r="I1365" s="116"/>
    </row>
    <row r="1366" s="98" customFormat="1" ht="15.6" spans="1:9">
      <c r="A1366" s="116">
        <v>33</v>
      </c>
      <c r="B1366" s="136" t="s">
        <v>888</v>
      </c>
      <c r="C1366" s="137"/>
      <c r="D1366" s="137"/>
      <c r="E1366" s="137">
        <f>2709.4-1009.8</f>
        <v>1699.6</v>
      </c>
      <c r="F1366" s="116"/>
      <c r="G1366" s="116"/>
      <c r="H1366" s="110"/>
      <c r="I1366" s="116"/>
    </row>
    <row r="1367" s="98" customFormat="1" ht="15.6" spans="1:9">
      <c r="A1367" s="116"/>
      <c r="B1367" s="134" t="s">
        <v>40</v>
      </c>
      <c r="C1367" s="135" t="s">
        <v>46</v>
      </c>
      <c r="D1367" s="116"/>
      <c r="E1367" s="116"/>
      <c r="F1367" s="116"/>
      <c r="G1367" s="116"/>
      <c r="H1367" s="110"/>
      <c r="I1367" s="116"/>
    </row>
    <row r="1368" s="98" customFormat="1" ht="15.6" spans="1:9">
      <c r="A1368" s="116"/>
      <c r="B1368" s="134"/>
      <c r="C1368" s="135" t="s">
        <v>47</v>
      </c>
      <c r="D1368" s="116"/>
      <c r="E1368" s="116"/>
      <c r="F1368" s="116"/>
      <c r="G1368" s="116"/>
      <c r="H1368" s="110"/>
      <c r="I1368" s="116"/>
    </row>
    <row r="1369" s="98" customFormat="1" ht="15.6" spans="1:9">
      <c r="A1369" s="116">
        <v>34</v>
      </c>
      <c r="B1369" s="138" t="s">
        <v>400</v>
      </c>
      <c r="C1369" s="137" t="s">
        <v>1818</v>
      </c>
      <c r="D1369" s="116"/>
      <c r="E1369" s="116"/>
      <c r="F1369" s="116"/>
      <c r="G1369" s="116"/>
      <c r="H1369" s="110"/>
      <c r="I1369" s="116"/>
    </row>
    <row r="1370" s="98" customFormat="1" ht="15.6" spans="1:9">
      <c r="A1370" s="116">
        <v>35</v>
      </c>
      <c r="B1370" s="138" t="s">
        <v>72</v>
      </c>
      <c r="C1370" s="137" t="s">
        <v>2140</v>
      </c>
      <c r="D1370" s="116"/>
      <c r="E1370" s="116"/>
      <c r="F1370" s="116"/>
      <c r="G1370" s="116"/>
      <c r="H1370" s="110"/>
      <c r="I1370" s="116"/>
    </row>
    <row r="1371" s="98" customFormat="1" ht="15.6" spans="1:9">
      <c r="A1371" s="116">
        <v>36</v>
      </c>
      <c r="B1371" s="138" t="s">
        <v>143</v>
      </c>
      <c r="C1371" s="137" t="s">
        <v>1407</v>
      </c>
      <c r="D1371" s="116"/>
      <c r="E1371" s="116"/>
      <c r="F1371" s="116"/>
      <c r="G1371" s="116"/>
      <c r="H1371" s="110"/>
      <c r="I1371" s="116"/>
    </row>
    <row r="1372" s="98" customFormat="1" ht="15.6" spans="1:9">
      <c r="A1372" s="116">
        <v>37</v>
      </c>
      <c r="B1372" s="138" t="s">
        <v>112</v>
      </c>
      <c r="C1372" s="137" t="s">
        <v>2141</v>
      </c>
      <c r="D1372" s="116"/>
      <c r="E1372" s="116"/>
      <c r="F1372" s="116"/>
      <c r="G1372" s="116"/>
      <c r="H1372" s="110"/>
      <c r="I1372" s="116"/>
    </row>
    <row r="1373" s="98" customFormat="1" ht="15.6" spans="1:9">
      <c r="A1373" s="116">
        <v>38</v>
      </c>
      <c r="B1373" s="138" t="s">
        <v>258</v>
      </c>
      <c r="C1373" s="137">
        <f>416.9-416.9</f>
        <v>0</v>
      </c>
      <c r="D1373" s="116"/>
      <c r="E1373" s="116"/>
      <c r="F1373" s="116"/>
      <c r="G1373" s="116"/>
      <c r="H1373" s="110"/>
      <c r="I1373" s="116"/>
    </row>
    <row r="1374" s="98" customFormat="1" ht="15.6" spans="1:9">
      <c r="A1374" s="116">
        <v>39</v>
      </c>
      <c r="B1374" s="138" t="s">
        <v>48</v>
      </c>
      <c r="C1374" s="137" t="s">
        <v>2142</v>
      </c>
      <c r="D1374" s="116"/>
      <c r="E1374" s="116"/>
      <c r="F1374" s="116"/>
      <c r="G1374" s="116"/>
      <c r="H1374" s="110"/>
      <c r="I1374" s="116"/>
    </row>
    <row r="1375" s="98" customFormat="1" ht="15.6" spans="1:9">
      <c r="A1375" s="116"/>
      <c r="B1375" s="134" t="s">
        <v>40</v>
      </c>
      <c r="C1375" s="135" t="s">
        <v>194</v>
      </c>
      <c r="D1375" s="135"/>
      <c r="E1375" s="135"/>
      <c r="F1375" s="116"/>
      <c r="G1375" s="116"/>
      <c r="H1375" s="110"/>
      <c r="I1375" s="116"/>
    </row>
    <row r="1376" s="98" customFormat="1" ht="31.2" spans="1:9">
      <c r="A1376" s="116"/>
      <c r="B1376" s="134"/>
      <c r="C1376" s="142" t="s">
        <v>195</v>
      </c>
      <c r="D1376" s="142" t="s">
        <v>196</v>
      </c>
      <c r="E1376" s="142" t="s">
        <v>197</v>
      </c>
      <c r="F1376" s="116"/>
      <c r="G1376" s="116"/>
      <c r="H1376" s="110"/>
      <c r="I1376" s="116"/>
    </row>
    <row r="1377" s="98" customFormat="1" ht="15.6" spans="1:9">
      <c r="A1377" s="116">
        <v>40</v>
      </c>
      <c r="B1377" s="138" t="s">
        <v>264</v>
      </c>
      <c r="C1377" s="137"/>
      <c r="D1377" s="137">
        <f>20.4-20.4</f>
        <v>0</v>
      </c>
      <c r="E1377" s="137"/>
      <c r="F1377" s="116"/>
      <c r="G1377" s="116"/>
      <c r="H1377" s="110"/>
      <c r="I1377" s="116"/>
    </row>
    <row r="1378" s="98" customFormat="1" ht="15.6" spans="1:9">
      <c r="A1378" s="116"/>
      <c r="B1378" s="139" t="s">
        <v>6</v>
      </c>
      <c r="C1378" s="135" t="s">
        <v>49</v>
      </c>
      <c r="D1378" s="135"/>
      <c r="E1378" s="135"/>
      <c r="F1378" s="116"/>
      <c r="G1378" s="116"/>
      <c r="H1378" s="110"/>
      <c r="I1378" s="116"/>
    </row>
    <row r="1379" s="98" customFormat="1" ht="15.6" spans="1:9">
      <c r="A1379" s="116"/>
      <c r="B1379" s="136" t="s">
        <v>50</v>
      </c>
      <c r="C1379" s="135">
        <v>100</v>
      </c>
      <c r="D1379" s="135">
        <v>200</v>
      </c>
      <c r="E1379" s="135" t="s">
        <v>51</v>
      </c>
      <c r="F1379" s="116"/>
      <c r="G1379" s="116"/>
      <c r="H1379" s="110"/>
      <c r="I1379" s="116"/>
    </row>
    <row r="1380" s="98" customFormat="1" ht="15.6" spans="1:9">
      <c r="A1380" s="116">
        <v>41</v>
      </c>
      <c r="B1380" s="140" t="s">
        <v>52</v>
      </c>
      <c r="C1380" s="141" t="s">
        <v>708</v>
      </c>
      <c r="D1380" s="141" t="s">
        <v>682</v>
      </c>
      <c r="E1380" s="141"/>
      <c r="F1380" s="116"/>
      <c r="G1380" s="116"/>
      <c r="H1380" s="110"/>
      <c r="I1380" s="116"/>
    </row>
    <row r="1381" s="98" customFormat="1" ht="15.6" spans="1:9">
      <c r="A1381" s="116">
        <v>42</v>
      </c>
      <c r="B1381" s="140" t="s">
        <v>84</v>
      </c>
      <c r="C1381" s="141"/>
      <c r="D1381" s="141" t="s">
        <v>680</v>
      </c>
      <c r="E1381" s="141"/>
      <c r="F1381" s="116"/>
      <c r="G1381" s="116"/>
      <c r="H1381" s="110"/>
      <c r="I1381" s="116"/>
    </row>
    <row r="1382" s="98" customFormat="1" ht="15.6" spans="1:9">
      <c r="A1382" s="116">
        <v>43</v>
      </c>
      <c r="B1382" s="140" t="s">
        <v>54</v>
      </c>
      <c r="C1382" s="141" t="s">
        <v>682</v>
      </c>
      <c r="D1382" s="141"/>
      <c r="E1382" s="141"/>
      <c r="F1382" s="116"/>
      <c r="G1382" s="116"/>
      <c r="H1382" s="110"/>
      <c r="I1382" s="116"/>
    </row>
    <row r="1383" s="98" customFormat="1" ht="15.6" spans="1:9">
      <c r="A1383" s="116">
        <v>44</v>
      </c>
      <c r="B1383" s="140" t="s">
        <v>137</v>
      </c>
      <c r="C1383" s="141" t="s">
        <v>680</v>
      </c>
      <c r="D1383" s="141" t="s">
        <v>716</v>
      </c>
      <c r="E1383" s="141" t="s">
        <v>1130</v>
      </c>
      <c r="F1383" s="116"/>
      <c r="G1383" s="116"/>
      <c r="H1383" s="110"/>
      <c r="I1383" s="116"/>
    </row>
    <row r="1384" s="98" customFormat="1" ht="15.6" spans="1:9">
      <c r="A1384" s="116">
        <v>45</v>
      </c>
      <c r="B1384" s="140" t="s">
        <v>55</v>
      </c>
      <c r="C1384" s="141"/>
      <c r="D1384" s="141" t="s">
        <v>682</v>
      </c>
      <c r="E1384" s="141"/>
      <c r="F1384" s="116"/>
      <c r="G1384" s="116"/>
      <c r="H1384" s="110"/>
      <c r="I1384" s="116"/>
    </row>
    <row r="1385" s="98" customFormat="1" ht="15.6" spans="1:9">
      <c r="A1385" s="116">
        <v>46</v>
      </c>
      <c r="B1385" s="140" t="s">
        <v>568</v>
      </c>
      <c r="C1385" s="141" t="s">
        <v>680</v>
      </c>
      <c r="D1385" s="141" t="s">
        <v>680</v>
      </c>
      <c r="E1385" s="141"/>
      <c r="F1385" s="116"/>
      <c r="G1385" s="116"/>
      <c r="H1385" s="110"/>
      <c r="I1385" s="116"/>
    </row>
    <row r="1386" s="98" customFormat="1" ht="31.2" spans="1:9">
      <c r="A1386" s="116" t="s">
        <v>2143</v>
      </c>
      <c r="B1386" s="116"/>
      <c r="C1386" s="116"/>
      <c r="D1386" s="116"/>
      <c r="E1386" s="116"/>
      <c r="F1386" s="116"/>
      <c r="G1386" s="116"/>
      <c r="H1386" s="111" t="s">
        <v>2144</v>
      </c>
      <c r="I1386" s="112" t="s">
        <v>615</v>
      </c>
    </row>
    <row r="1387" s="98" customFormat="1" ht="31.2" spans="1:9">
      <c r="A1387" s="129" t="s">
        <v>5</v>
      </c>
      <c r="B1387" s="139" t="s">
        <v>6</v>
      </c>
      <c r="C1387" s="122" t="s">
        <v>15</v>
      </c>
      <c r="D1387" s="122"/>
      <c r="E1387" s="122"/>
      <c r="F1387" s="122"/>
      <c r="G1387" s="122"/>
      <c r="H1387" s="110"/>
      <c r="I1387" s="116"/>
    </row>
    <row r="1388" s="98" customFormat="1" ht="15.6" spans="1:9">
      <c r="A1388" s="116"/>
      <c r="B1388" s="136" t="s">
        <v>16</v>
      </c>
      <c r="C1388" s="122" t="s">
        <v>17</v>
      </c>
      <c r="D1388" s="122" t="s">
        <v>18</v>
      </c>
      <c r="E1388" s="122" t="s">
        <v>19</v>
      </c>
      <c r="F1388" s="122" t="s">
        <v>20</v>
      </c>
      <c r="G1388" s="122" t="s">
        <v>21</v>
      </c>
      <c r="H1388" s="110"/>
      <c r="I1388" s="116"/>
    </row>
    <row r="1389" s="98" customFormat="1" ht="15.6" spans="1:9">
      <c r="A1389" s="116">
        <v>1</v>
      </c>
      <c r="B1389" s="136" t="s">
        <v>76</v>
      </c>
      <c r="C1389" s="141" t="s">
        <v>787</v>
      </c>
      <c r="D1389" s="141" t="s">
        <v>787</v>
      </c>
      <c r="E1389" s="141" t="s">
        <v>787</v>
      </c>
      <c r="F1389" s="141" t="s">
        <v>680</v>
      </c>
      <c r="G1389" s="141" t="s">
        <v>680</v>
      </c>
      <c r="H1389" s="110"/>
      <c r="I1389" s="116"/>
    </row>
    <row r="1390" s="98" customFormat="1" ht="15.6" spans="1:9">
      <c r="A1390" s="116"/>
      <c r="B1390" s="139" t="s">
        <v>6</v>
      </c>
      <c r="C1390" s="122" t="s">
        <v>24</v>
      </c>
      <c r="D1390" s="122"/>
      <c r="E1390" s="122"/>
      <c r="F1390" s="122"/>
      <c r="G1390" s="122"/>
      <c r="H1390" s="110"/>
      <c r="I1390" s="116"/>
    </row>
    <row r="1391" s="98" customFormat="1" ht="15.6" spans="1:9">
      <c r="A1391" s="116"/>
      <c r="B1391" s="136" t="s">
        <v>16</v>
      </c>
      <c r="C1391" s="122" t="s">
        <v>17</v>
      </c>
      <c r="D1391" s="122" t="s">
        <v>18</v>
      </c>
      <c r="E1391" s="122" t="s">
        <v>19</v>
      </c>
      <c r="F1391" s="122" t="s">
        <v>20</v>
      </c>
      <c r="G1391" s="122" t="s">
        <v>21</v>
      </c>
      <c r="H1391" s="110"/>
      <c r="I1391" s="116"/>
    </row>
    <row r="1392" s="98" customFormat="1" ht="15.6" spans="1:9">
      <c r="A1392" s="116">
        <v>2</v>
      </c>
      <c r="B1392" s="140" t="s">
        <v>102</v>
      </c>
      <c r="C1392" s="141" t="s">
        <v>787</v>
      </c>
      <c r="D1392" s="141" t="s">
        <v>682</v>
      </c>
      <c r="E1392" s="141" t="s">
        <v>787</v>
      </c>
      <c r="F1392" s="141" t="s">
        <v>787</v>
      </c>
      <c r="G1392" s="141" t="s">
        <v>787</v>
      </c>
      <c r="H1392" s="110"/>
      <c r="I1392" s="116"/>
    </row>
    <row r="1393" s="98" customFormat="1" ht="15.6" spans="1:9">
      <c r="A1393" s="116">
        <v>3</v>
      </c>
      <c r="B1393" s="140" t="s">
        <v>2145</v>
      </c>
      <c r="C1393" s="141" t="s">
        <v>787</v>
      </c>
      <c r="D1393" s="141" t="s">
        <v>680</v>
      </c>
      <c r="E1393" s="141" t="s">
        <v>680</v>
      </c>
      <c r="F1393" s="141" t="s">
        <v>787</v>
      </c>
      <c r="G1393" s="141" t="s">
        <v>787</v>
      </c>
      <c r="H1393" s="110"/>
      <c r="I1393" s="116"/>
    </row>
    <row r="1394" s="98" customFormat="1" ht="15.6" spans="1:9">
      <c r="A1394" s="116"/>
      <c r="B1394" s="139" t="s">
        <v>6</v>
      </c>
      <c r="C1394" s="122" t="s">
        <v>30</v>
      </c>
      <c r="D1394" s="122"/>
      <c r="E1394" s="122"/>
      <c r="F1394" s="122"/>
      <c r="G1394" s="116"/>
      <c r="H1394" s="110"/>
      <c r="I1394" s="116"/>
    </row>
    <row r="1395" s="98" customFormat="1" ht="15.6" spans="1:9">
      <c r="A1395" s="116"/>
      <c r="B1395" s="136" t="s">
        <v>8</v>
      </c>
      <c r="C1395" s="122">
        <v>100</v>
      </c>
      <c r="D1395" s="122">
        <v>200</v>
      </c>
      <c r="E1395" s="122">
        <v>300</v>
      </c>
      <c r="F1395" s="122" t="s">
        <v>31</v>
      </c>
      <c r="G1395" s="116"/>
      <c r="H1395" s="110"/>
      <c r="I1395" s="116"/>
    </row>
    <row r="1396" s="98" customFormat="1" ht="15.6" spans="1:9">
      <c r="A1396" s="116">
        <v>4</v>
      </c>
      <c r="B1396" s="140" t="s">
        <v>32</v>
      </c>
      <c r="C1396" s="141" t="s">
        <v>787</v>
      </c>
      <c r="D1396" s="141" t="s">
        <v>787</v>
      </c>
      <c r="E1396" s="141" t="s">
        <v>787</v>
      </c>
      <c r="F1396" s="141" t="s">
        <v>681</v>
      </c>
      <c r="G1396" s="116"/>
      <c r="H1396" s="110"/>
      <c r="I1396" s="116"/>
    </row>
    <row r="1397" s="98" customFormat="1" ht="15.6" spans="1:9">
      <c r="A1397" s="116"/>
      <c r="B1397" s="132" t="s">
        <v>6</v>
      </c>
      <c r="C1397" s="115" t="s">
        <v>7</v>
      </c>
      <c r="D1397" s="115"/>
      <c r="E1397" s="115"/>
      <c r="F1397" s="116"/>
      <c r="G1397" s="116"/>
      <c r="H1397" s="110"/>
      <c r="I1397" s="116"/>
    </row>
    <row r="1398" s="98" customFormat="1" ht="15.6" spans="1:9">
      <c r="A1398" s="116"/>
      <c r="B1398" s="132"/>
      <c r="C1398" s="115"/>
      <c r="D1398" s="115"/>
      <c r="E1398" s="115"/>
      <c r="F1398" s="116"/>
      <c r="G1398" s="116"/>
      <c r="H1398" s="110"/>
      <c r="I1398" s="116"/>
    </row>
    <row r="1399" s="98" customFormat="1" ht="15.6" spans="1:9">
      <c r="A1399" s="116"/>
      <c r="B1399" s="130" t="s">
        <v>8</v>
      </c>
      <c r="C1399" s="133" t="s">
        <v>9</v>
      </c>
      <c r="D1399" s="133" t="s">
        <v>10</v>
      </c>
      <c r="E1399" s="133" t="s">
        <v>11</v>
      </c>
      <c r="F1399" s="116"/>
      <c r="G1399" s="116"/>
      <c r="H1399" s="110"/>
      <c r="I1399" s="116"/>
    </row>
    <row r="1400" s="98" customFormat="1" ht="15.6" spans="1:9">
      <c r="A1400" s="116">
        <v>5</v>
      </c>
      <c r="B1400" s="130" t="s">
        <v>38</v>
      </c>
      <c r="C1400" s="131" t="s">
        <v>742</v>
      </c>
      <c r="D1400" s="131" t="s">
        <v>787</v>
      </c>
      <c r="E1400" s="131" t="s">
        <v>787</v>
      </c>
      <c r="F1400" s="116"/>
      <c r="G1400" s="116"/>
      <c r="H1400" s="110"/>
      <c r="I1400" s="116"/>
    </row>
    <row r="1401" s="98" customFormat="1" ht="15.6" spans="1:9">
      <c r="A1401" s="116">
        <v>6</v>
      </c>
      <c r="B1401" s="130" t="s">
        <v>118</v>
      </c>
      <c r="C1401" s="131" t="s">
        <v>2146</v>
      </c>
      <c r="D1401" s="131" t="s">
        <v>787</v>
      </c>
      <c r="E1401" s="131" t="s">
        <v>787</v>
      </c>
      <c r="F1401" s="116"/>
      <c r="G1401" s="116"/>
      <c r="H1401" s="110"/>
      <c r="I1401" s="116"/>
    </row>
    <row r="1402" s="98" customFormat="1" ht="15.6" spans="1:9">
      <c r="A1402" s="116">
        <v>7</v>
      </c>
      <c r="B1402" s="130" t="s">
        <v>97</v>
      </c>
      <c r="C1402" s="131" t="s">
        <v>2147</v>
      </c>
      <c r="D1402" s="131" t="s">
        <v>787</v>
      </c>
      <c r="E1402" s="131" t="s">
        <v>787</v>
      </c>
      <c r="F1402" s="116"/>
      <c r="G1402" s="116"/>
      <c r="H1402" s="110"/>
      <c r="I1402" s="116"/>
    </row>
    <row r="1403" s="98" customFormat="1" ht="15.6" spans="1:9">
      <c r="A1403" s="116">
        <v>8</v>
      </c>
      <c r="B1403" s="130" t="s">
        <v>12</v>
      </c>
      <c r="C1403" s="131" t="s">
        <v>787</v>
      </c>
      <c r="D1403" s="131" t="s">
        <v>2148</v>
      </c>
      <c r="E1403" s="131" t="s">
        <v>787</v>
      </c>
      <c r="F1403" s="116"/>
      <c r="G1403" s="116"/>
      <c r="H1403" s="110"/>
      <c r="I1403" s="116"/>
    </row>
    <row r="1404" s="98" customFormat="1" ht="15.6" spans="1:9">
      <c r="A1404" s="116"/>
      <c r="B1404" s="134" t="s">
        <v>40</v>
      </c>
      <c r="C1404" s="135" t="s">
        <v>41</v>
      </c>
      <c r="D1404" s="135"/>
      <c r="E1404" s="135"/>
      <c r="F1404" s="116"/>
      <c r="G1404" s="116"/>
      <c r="H1404" s="110"/>
      <c r="I1404" s="116"/>
    </row>
    <row r="1405" s="98" customFormat="1" ht="15.6" spans="1:9">
      <c r="A1405" s="116"/>
      <c r="B1405" s="134"/>
      <c r="C1405" s="122" t="s">
        <v>42</v>
      </c>
      <c r="D1405" s="122" t="s">
        <v>43</v>
      </c>
      <c r="E1405" s="122" t="s">
        <v>44</v>
      </c>
      <c r="F1405" s="116"/>
      <c r="G1405" s="116"/>
      <c r="H1405" s="110"/>
      <c r="I1405" s="116"/>
    </row>
    <row r="1406" s="98" customFormat="1" ht="15.6" spans="1:9">
      <c r="A1406" s="116"/>
      <c r="B1406" s="134" t="s">
        <v>40</v>
      </c>
      <c r="C1406" s="135" t="s">
        <v>287</v>
      </c>
      <c r="D1406" s="135"/>
      <c r="E1406" s="135"/>
      <c r="F1406" s="116"/>
      <c r="G1406" s="116"/>
      <c r="H1406" s="110"/>
      <c r="I1406" s="116"/>
    </row>
    <row r="1407" s="98" customFormat="1" ht="15.6" spans="1:9">
      <c r="A1407" s="116"/>
      <c r="B1407" s="134"/>
      <c r="C1407" s="122" t="s">
        <v>288</v>
      </c>
      <c r="D1407" s="122" t="s">
        <v>268</v>
      </c>
      <c r="E1407" s="122" t="s">
        <v>289</v>
      </c>
      <c r="F1407" s="116"/>
      <c r="G1407" s="116"/>
      <c r="H1407" s="110"/>
      <c r="I1407" s="116"/>
    </row>
    <row r="1408" s="98" customFormat="1" ht="15.6" spans="1:9">
      <c r="A1408" s="116">
        <v>9</v>
      </c>
      <c r="B1408" s="138" t="s">
        <v>268</v>
      </c>
      <c r="C1408" s="137">
        <v>40</v>
      </c>
      <c r="D1408" s="137"/>
      <c r="E1408" s="137"/>
      <c r="F1408" s="116"/>
      <c r="G1408" s="116"/>
      <c r="H1408" s="110"/>
      <c r="I1408" s="116"/>
    </row>
    <row r="1409" s="98" customFormat="1" ht="15.6" spans="1:9">
      <c r="A1409" s="116">
        <v>10</v>
      </c>
      <c r="B1409" s="136" t="s">
        <v>888</v>
      </c>
      <c r="C1409" s="137" t="s">
        <v>787</v>
      </c>
      <c r="D1409" s="137" t="s">
        <v>787</v>
      </c>
      <c r="E1409" s="137" t="s">
        <v>2149</v>
      </c>
      <c r="F1409" s="116"/>
      <c r="G1409" s="116"/>
      <c r="H1409" s="110"/>
      <c r="I1409" s="116"/>
    </row>
    <row r="1410" s="98" customFormat="1" ht="15.6" spans="1:9">
      <c r="A1410" s="116"/>
      <c r="B1410" s="134" t="s">
        <v>40</v>
      </c>
      <c r="C1410" s="135" t="s">
        <v>46</v>
      </c>
      <c r="D1410" s="116"/>
      <c r="E1410" s="116"/>
      <c r="F1410" s="116"/>
      <c r="G1410" s="116"/>
      <c r="H1410" s="110"/>
      <c r="I1410" s="116"/>
    </row>
    <row r="1411" s="98" customFormat="1" ht="15.6" spans="1:9">
      <c r="A1411" s="116"/>
      <c r="B1411" s="134"/>
      <c r="C1411" s="135" t="s">
        <v>47</v>
      </c>
      <c r="D1411" s="116"/>
      <c r="E1411" s="116"/>
      <c r="F1411" s="116"/>
      <c r="G1411" s="116"/>
      <c r="H1411" s="110"/>
      <c r="I1411" s="116"/>
    </row>
    <row r="1412" s="98" customFormat="1" ht="15.6" spans="1:9">
      <c r="A1412" s="116">
        <v>11</v>
      </c>
      <c r="B1412" s="138" t="s">
        <v>48</v>
      </c>
      <c r="C1412" s="137" t="s">
        <v>1041</v>
      </c>
      <c r="D1412" s="116"/>
      <c r="E1412" s="116"/>
      <c r="F1412" s="116"/>
      <c r="G1412" s="116"/>
      <c r="H1412" s="110"/>
      <c r="I1412" s="116"/>
    </row>
    <row r="1413" s="98" customFormat="1" ht="15.6" spans="1:9">
      <c r="A1413" s="116"/>
      <c r="B1413" s="139" t="s">
        <v>6</v>
      </c>
      <c r="C1413" s="135" t="s">
        <v>49</v>
      </c>
      <c r="D1413" s="135"/>
      <c r="E1413" s="135"/>
      <c r="F1413" s="116"/>
      <c r="G1413" s="116"/>
      <c r="H1413" s="110"/>
      <c r="I1413" s="116"/>
    </row>
    <row r="1414" s="98" customFormat="1" ht="15.6" spans="1:9">
      <c r="A1414" s="116"/>
      <c r="B1414" s="136" t="s">
        <v>50</v>
      </c>
      <c r="C1414" s="135">
        <v>100</v>
      </c>
      <c r="D1414" s="135">
        <v>200</v>
      </c>
      <c r="E1414" s="135" t="s">
        <v>51</v>
      </c>
      <c r="F1414" s="116"/>
      <c r="G1414" s="116"/>
      <c r="H1414" s="110"/>
      <c r="I1414" s="116"/>
    </row>
    <row r="1415" s="98" customFormat="1" ht="15.6" spans="1:9">
      <c r="A1415" s="116">
        <v>12</v>
      </c>
      <c r="B1415" s="140" t="s">
        <v>52</v>
      </c>
      <c r="C1415" s="141" t="s">
        <v>787</v>
      </c>
      <c r="D1415" s="141" t="s">
        <v>683</v>
      </c>
      <c r="E1415" s="141" t="s">
        <v>787</v>
      </c>
      <c r="F1415" s="116"/>
      <c r="G1415" s="116"/>
      <c r="H1415" s="110"/>
      <c r="I1415" s="116"/>
    </row>
    <row r="1416" s="98" customFormat="1" ht="15.6" spans="1:9">
      <c r="A1416" s="116">
        <v>13</v>
      </c>
      <c r="B1416" s="140" t="s">
        <v>84</v>
      </c>
      <c r="C1416" s="141" t="s">
        <v>787</v>
      </c>
      <c r="D1416" s="141" t="s">
        <v>678</v>
      </c>
      <c r="E1416" s="141" t="s">
        <v>787</v>
      </c>
      <c r="F1416" s="116"/>
      <c r="G1416" s="116"/>
      <c r="H1416" s="110"/>
      <c r="I1416" s="116"/>
    </row>
    <row r="1417" s="98" customFormat="1" ht="31.2" spans="1:9">
      <c r="A1417" s="116" t="s">
        <v>2150</v>
      </c>
      <c r="B1417" s="116"/>
      <c r="C1417" s="116"/>
      <c r="D1417" s="116"/>
      <c r="E1417" s="116"/>
      <c r="F1417" s="116"/>
      <c r="G1417" s="116"/>
      <c r="H1417" s="111" t="s">
        <v>2151</v>
      </c>
      <c r="I1417" s="112" t="s">
        <v>615</v>
      </c>
    </row>
    <row r="1418" s="98" customFormat="1" ht="31.2" spans="1:9">
      <c r="A1418" s="129" t="s">
        <v>5</v>
      </c>
      <c r="B1418" s="139" t="s">
        <v>6</v>
      </c>
      <c r="C1418" s="122" t="s">
        <v>15</v>
      </c>
      <c r="D1418" s="122"/>
      <c r="E1418" s="122"/>
      <c r="F1418" s="122"/>
      <c r="G1418" s="122"/>
      <c r="H1418" s="110"/>
      <c r="I1418" s="116"/>
    </row>
    <row r="1419" s="98" customFormat="1" ht="15.6" spans="1:9">
      <c r="A1419" s="116"/>
      <c r="B1419" s="136" t="s">
        <v>16</v>
      </c>
      <c r="C1419" s="122" t="s">
        <v>17</v>
      </c>
      <c r="D1419" s="122" t="s">
        <v>18</v>
      </c>
      <c r="E1419" s="122" t="s">
        <v>19</v>
      </c>
      <c r="F1419" s="122" t="s">
        <v>20</v>
      </c>
      <c r="G1419" s="122" t="s">
        <v>21</v>
      </c>
      <c r="H1419" s="110"/>
      <c r="I1419" s="116"/>
    </row>
    <row r="1420" s="98" customFormat="1" ht="15.6" spans="1:9">
      <c r="A1420" s="116">
        <v>1</v>
      </c>
      <c r="B1420" s="136" t="s">
        <v>58</v>
      </c>
      <c r="C1420" s="141" t="s">
        <v>787</v>
      </c>
      <c r="D1420" s="141" t="s">
        <v>682</v>
      </c>
      <c r="E1420" s="141" t="s">
        <v>787</v>
      </c>
      <c r="F1420" s="141" t="s">
        <v>787</v>
      </c>
      <c r="G1420" s="141" t="s">
        <v>787</v>
      </c>
      <c r="H1420" s="110"/>
      <c r="I1420" s="116"/>
    </row>
    <row r="1421" s="98" customFormat="1" ht="15.6" spans="1:9">
      <c r="A1421" s="116">
        <v>2</v>
      </c>
      <c r="B1421" s="136" t="s">
        <v>23</v>
      </c>
      <c r="C1421" s="141" t="s">
        <v>787</v>
      </c>
      <c r="D1421" s="141" t="s">
        <v>678</v>
      </c>
      <c r="E1421" s="141" t="s">
        <v>787</v>
      </c>
      <c r="F1421" s="141" t="s">
        <v>787</v>
      </c>
      <c r="G1421" s="141" t="s">
        <v>787</v>
      </c>
      <c r="H1421" s="110"/>
      <c r="I1421" s="116"/>
    </row>
    <row r="1422" s="98" customFormat="1" ht="15.6" spans="1:9">
      <c r="A1422" s="116"/>
      <c r="B1422" s="139" t="s">
        <v>6</v>
      </c>
      <c r="C1422" s="122" t="s">
        <v>24</v>
      </c>
      <c r="D1422" s="122"/>
      <c r="E1422" s="122"/>
      <c r="F1422" s="122"/>
      <c r="G1422" s="122"/>
      <c r="H1422" s="110"/>
      <c r="I1422" s="116"/>
    </row>
    <row r="1423" s="98" customFormat="1" ht="15.6" spans="1:9">
      <c r="A1423" s="116"/>
      <c r="B1423" s="136" t="s">
        <v>16</v>
      </c>
      <c r="C1423" s="122" t="s">
        <v>17</v>
      </c>
      <c r="D1423" s="122" t="s">
        <v>18</v>
      </c>
      <c r="E1423" s="122" t="s">
        <v>19</v>
      </c>
      <c r="F1423" s="122" t="s">
        <v>20</v>
      </c>
      <c r="G1423" s="122" t="s">
        <v>21</v>
      </c>
      <c r="H1423" s="110"/>
      <c r="I1423" s="116"/>
    </row>
    <row r="1424" s="98" customFormat="1" ht="15.6" spans="1:9">
      <c r="A1424" s="116">
        <v>3</v>
      </c>
      <c r="B1424" s="140" t="s">
        <v>61</v>
      </c>
      <c r="C1424" s="141" t="s">
        <v>764</v>
      </c>
      <c r="D1424" s="141" t="s">
        <v>787</v>
      </c>
      <c r="E1424" s="141" t="s">
        <v>787</v>
      </c>
      <c r="F1424" s="141" t="s">
        <v>787</v>
      </c>
      <c r="G1424" s="141" t="s">
        <v>787</v>
      </c>
      <c r="H1424" s="110"/>
      <c r="I1424" s="116"/>
    </row>
    <row r="1425" s="98" customFormat="1" ht="15.6" spans="1:9">
      <c r="A1425" s="116"/>
      <c r="B1425" s="139" t="s">
        <v>6</v>
      </c>
      <c r="C1425" s="122" t="s">
        <v>30</v>
      </c>
      <c r="D1425" s="122"/>
      <c r="E1425" s="122"/>
      <c r="F1425" s="122"/>
      <c r="G1425" s="116"/>
      <c r="H1425" s="110"/>
      <c r="I1425" s="116"/>
    </row>
    <row r="1426" s="98" customFormat="1" ht="15.6" spans="1:9">
      <c r="A1426" s="116"/>
      <c r="B1426" s="136" t="s">
        <v>8</v>
      </c>
      <c r="C1426" s="122">
        <v>100</v>
      </c>
      <c r="D1426" s="122">
        <v>200</v>
      </c>
      <c r="E1426" s="122">
        <v>300</v>
      </c>
      <c r="F1426" s="122" t="s">
        <v>31</v>
      </c>
      <c r="G1426" s="116"/>
      <c r="H1426" s="110"/>
      <c r="I1426" s="116"/>
    </row>
    <row r="1427" s="98" customFormat="1" ht="15.6" spans="1:9">
      <c r="A1427" s="116">
        <v>4</v>
      </c>
      <c r="B1427" s="140" t="s">
        <v>32</v>
      </c>
      <c r="C1427" s="141" t="s">
        <v>787</v>
      </c>
      <c r="D1427" s="141" t="s">
        <v>787</v>
      </c>
      <c r="E1427" s="141" t="s">
        <v>706</v>
      </c>
      <c r="F1427" s="141" t="s">
        <v>787</v>
      </c>
      <c r="G1427" s="116"/>
      <c r="H1427" s="110"/>
      <c r="I1427" s="116"/>
    </row>
    <row r="1428" s="98" customFormat="1" ht="15.6" spans="1:9">
      <c r="A1428" s="116"/>
      <c r="B1428" s="139" t="s">
        <v>6</v>
      </c>
      <c r="C1428" s="122" t="s">
        <v>35</v>
      </c>
      <c r="D1428" s="122"/>
      <c r="E1428" s="122"/>
      <c r="F1428" s="122"/>
      <c r="G1428" s="116"/>
      <c r="H1428" s="110"/>
      <c r="I1428" s="116"/>
    </row>
    <row r="1429" s="98" customFormat="1" ht="15.6" spans="1:9">
      <c r="A1429" s="116"/>
      <c r="B1429" s="136" t="s">
        <v>8</v>
      </c>
      <c r="C1429" s="122">
        <v>100</v>
      </c>
      <c r="D1429" s="122">
        <v>200</v>
      </c>
      <c r="E1429" s="122">
        <v>300</v>
      </c>
      <c r="F1429" s="122" t="s">
        <v>31</v>
      </c>
      <c r="G1429" s="116"/>
      <c r="H1429" s="110"/>
      <c r="I1429" s="116"/>
    </row>
    <row r="1430" s="98" customFormat="1" ht="15.6" spans="1:9">
      <c r="A1430" s="116">
        <v>5</v>
      </c>
      <c r="B1430" s="140" t="s">
        <v>141</v>
      </c>
      <c r="C1430" s="141" t="s">
        <v>787</v>
      </c>
      <c r="D1430" s="141" t="s">
        <v>787</v>
      </c>
      <c r="E1430" s="141" t="s">
        <v>679</v>
      </c>
      <c r="F1430" s="141" t="s">
        <v>787</v>
      </c>
      <c r="G1430" s="116"/>
      <c r="H1430" s="110"/>
      <c r="I1430" s="116"/>
    </row>
    <row r="1431" s="98" customFormat="1" ht="15.6" spans="1:9">
      <c r="A1431" s="116"/>
      <c r="B1431" s="132" t="s">
        <v>6</v>
      </c>
      <c r="C1431" s="115" t="s">
        <v>7</v>
      </c>
      <c r="D1431" s="115"/>
      <c r="E1431" s="115"/>
      <c r="F1431" s="116"/>
      <c r="G1431" s="116"/>
      <c r="H1431" s="110"/>
      <c r="I1431" s="116"/>
    </row>
    <row r="1432" s="98" customFormat="1" ht="15.6" spans="1:9">
      <c r="A1432" s="116"/>
      <c r="B1432" s="132"/>
      <c r="C1432" s="115"/>
      <c r="D1432" s="115"/>
      <c r="E1432" s="115"/>
      <c r="F1432" s="116"/>
      <c r="G1432" s="116"/>
      <c r="H1432" s="110"/>
      <c r="I1432" s="116"/>
    </row>
    <row r="1433" s="98" customFormat="1" ht="15.6" spans="1:9">
      <c r="A1433" s="116"/>
      <c r="B1433" s="130" t="s">
        <v>8</v>
      </c>
      <c r="C1433" s="133" t="s">
        <v>9</v>
      </c>
      <c r="D1433" s="133" t="s">
        <v>10</v>
      </c>
      <c r="E1433" s="133" t="s">
        <v>11</v>
      </c>
      <c r="F1433" s="116"/>
      <c r="G1433" s="116"/>
      <c r="H1433" s="110"/>
      <c r="I1433" s="116"/>
    </row>
    <row r="1434" s="98" customFormat="1" ht="15.6" spans="1:9">
      <c r="A1434" s="116">
        <v>6</v>
      </c>
      <c r="B1434" s="130" t="s">
        <v>91</v>
      </c>
      <c r="C1434" s="131" t="s">
        <v>2152</v>
      </c>
      <c r="D1434" s="131" t="s">
        <v>787</v>
      </c>
      <c r="E1434" s="131" t="s">
        <v>787</v>
      </c>
      <c r="F1434" s="116"/>
      <c r="G1434" s="116"/>
      <c r="H1434" s="110"/>
      <c r="I1434" s="116"/>
    </row>
    <row r="1435" s="98" customFormat="1" ht="15.6" spans="1:9">
      <c r="A1435" s="116">
        <v>7</v>
      </c>
      <c r="B1435" s="130" t="s">
        <v>1998</v>
      </c>
      <c r="C1435" s="131" t="s">
        <v>920</v>
      </c>
      <c r="D1435" s="131" t="s">
        <v>787</v>
      </c>
      <c r="E1435" s="131" t="s">
        <v>787</v>
      </c>
      <c r="F1435" s="116"/>
      <c r="G1435" s="116"/>
      <c r="H1435" s="110"/>
      <c r="I1435" s="116"/>
    </row>
    <row r="1436" s="98" customFormat="1" ht="15.6" spans="1:9">
      <c r="A1436" s="116">
        <v>8</v>
      </c>
      <c r="B1436" s="130" t="s">
        <v>65</v>
      </c>
      <c r="C1436" s="131" t="s">
        <v>2153</v>
      </c>
      <c r="D1436" s="131" t="s">
        <v>787</v>
      </c>
      <c r="E1436" s="131" t="s">
        <v>787</v>
      </c>
      <c r="F1436" s="116"/>
      <c r="G1436" s="116"/>
      <c r="H1436" s="110"/>
      <c r="I1436" s="116"/>
    </row>
    <row r="1437" s="98" customFormat="1" ht="15.6" spans="1:9">
      <c r="A1437" s="116">
        <v>9</v>
      </c>
      <c r="B1437" s="130" t="s">
        <v>545</v>
      </c>
      <c r="C1437" s="131" t="s">
        <v>2037</v>
      </c>
      <c r="D1437" s="131" t="s">
        <v>787</v>
      </c>
      <c r="E1437" s="131" t="s">
        <v>787</v>
      </c>
      <c r="F1437" s="116"/>
      <c r="G1437" s="116"/>
      <c r="H1437" s="110"/>
      <c r="I1437" s="116"/>
    </row>
    <row r="1438" s="98" customFormat="1" ht="15.6" spans="1:9">
      <c r="A1438" s="116"/>
      <c r="B1438" s="134" t="s">
        <v>40</v>
      </c>
      <c r="C1438" s="135" t="s">
        <v>46</v>
      </c>
      <c r="D1438" s="116"/>
      <c r="E1438" s="116"/>
      <c r="F1438" s="116"/>
      <c r="G1438" s="116"/>
      <c r="H1438" s="110"/>
      <c r="I1438" s="116"/>
    </row>
    <row r="1439" s="98" customFormat="1" ht="15.6" spans="1:9">
      <c r="A1439" s="116"/>
      <c r="B1439" s="134"/>
      <c r="C1439" s="135" t="s">
        <v>47</v>
      </c>
      <c r="D1439" s="116"/>
      <c r="E1439" s="116"/>
      <c r="F1439" s="116"/>
      <c r="G1439" s="116"/>
      <c r="H1439" s="110"/>
      <c r="I1439" s="116"/>
    </row>
    <row r="1440" s="98" customFormat="1" ht="15.6" spans="1:9">
      <c r="A1440" s="116">
        <v>10</v>
      </c>
      <c r="B1440" s="138" t="s">
        <v>48</v>
      </c>
      <c r="C1440" s="137" t="s">
        <v>2154</v>
      </c>
      <c r="D1440" s="116"/>
      <c r="E1440" s="116"/>
      <c r="F1440" s="116"/>
      <c r="G1440" s="116"/>
      <c r="H1440" s="110"/>
      <c r="I1440" s="116"/>
    </row>
    <row r="1441" s="98" customFormat="1" ht="15.6" spans="1:9">
      <c r="A1441" s="116"/>
      <c r="B1441" s="139" t="s">
        <v>6</v>
      </c>
      <c r="C1441" s="135" t="s">
        <v>49</v>
      </c>
      <c r="D1441" s="135"/>
      <c r="E1441" s="135"/>
      <c r="F1441" s="116"/>
      <c r="G1441" s="116"/>
      <c r="H1441" s="110"/>
      <c r="I1441" s="116"/>
    </row>
    <row r="1442" s="98" customFormat="1" ht="15.6" spans="1:9">
      <c r="A1442" s="116"/>
      <c r="B1442" s="136" t="s">
        <v>50</v>
      </c>
      <c r="C1442" s="135">
        <v>100</v>
      </c>
      <c r="D1442" s="135">
        <v>200</v>
      </c>
      <c r="E1442" s="135" t="s">
        <v>51</v>
      </c>
      <c r="F1442" s="116"/>
      <c r="G1442" s="116"/>
      <c r="H1442" s="110"/>
      <c r="I1442" s="116"/>
    </row>
    <row r="1443" s="98" customFormat="1" ht="15.6" spans="1:9">
      <c r="A1443" s="116">
        <v>11</v>
      </c>
      <c r="B1443" s="140" t="s">
        <v>53</v>
      </c>
      <c r="C1443" s="141" t="s">
        <v>787</v>
      </c>
      <c r="D1443" s="141" t="s">
        <v>682</v>
      </c>
      <c r="E1443" s="141" t="s">
        <v>787</v>
      </c>
      <c r="F1443" s="116"/>
      <c r="G1443" s="116"/>
      <c r="H1443" s="110"/>
      <c r="I1443" s="116"/>
    </row>
    <row r="1444" s="98" customFormat="1" ht="31.2" spans="1:9">
      <c r="A1444" s="116" t="s">
        <v>2155</v>
      </c>
      <c r="B1444" s="116"/>
      <c r="C1444" s="116"/>
      <c r="D1444" s="116"/>
      <c r="E1444" s="116"/>
      <c r="F1444" s="116"/>
      <c r="G1444" s="116"/>
      <c r="H1444" s="111" t="s">
        <v>2156</v>
      </c>
      <c r="I1444" s="112" t="s">
        <v>615</v>
      </c>
    </row>
    <row r="1445" s="98" customFormat="1" ht="31.2" spans="1:9">
      <c r="A1445" s="129" t="s">
        <v>5</v>
      </c>
      <c r="B1445" s="139" t="s">
        <v>6</v>
      </c>
      <c r="C1445" s="122" t="s">
        <v>15</v>
      </c>
      <c r="D1445" s="122"/>
      <c r="E1445" s="122"/>
      <c r="F1445" s="122"/>
      <c r="G1445" s="122"/>
      <c r="H1445" s="110"/>
      <c r="I1445" s="116"/>
    </row>
    <row r="1446" s="98" customFormat="1" ht="15.6" spans="1:9">
      <c r="A1446" s="116"/>
      <c r="B1446" s="136" t="s">
        <v>16</v>
      </c>
      <c r="C1446" s="122" t="s">
        <v>17</v>
      </c>
      <c r="D1446" s="122" t="s">
        <v>18</v>
      </c>
      <c r="E1446" s="122" t="s">
        <v>19</v>
      </c>
      <c r="F1446" s="122" t="s">
        <v>20</v>
      </c>
      <c r="G1446" s="122" t="s">
        <v>21</v>
      </c>
      <c r="H1446" s="110"/>
      <c r="I1446" s="116"/>
    </row>
    <row r="1447" s="98" customFormat="1" ht="15.6" spans="1:9">
      <c r="A1447" s="116">
        <v>1</v>
      </c>
      <c r="B1447" s="136" t="s">
        <v>115</v>
      </c>
      <c r="C1447" s="141" t="s">
        <v>787</v>
      </c>
      <c r="D1447" s="141" t="s">
        <v>680</v>
      </c>
      <c r="E1447" s="141" t="s">
        <v>787</v>
      </c>
      <c r="F1447" s="141" t="s">
        <v>787</v>
      </c>
      <c r="G1447" s="141" t="s">
        <v>787</v>
      </c>
      <c r="H1447" s="110"/>
      <c r="I1447" s="116"/>
    </row>
    <row r="1448" s="98" customFormat="1" ht="15.6" spans="1:9">
      <c r="A1448" s="116">
        <v>2</v>
      </c>
      <c r="B1448" s="136" t="s">
        <v>76</v>
      </c>
      <c r="C1448" s="141" t="s">
        <v>787</v>
      </c>
      <c r="D1448" s="141" t="s">
        <v>787</v>
      </c>
      <c r="E1448" s="141" t="s">
        <v>787</v>
      </c>
      <c r="F1448" s="141" t="s">
        <v>680</v>
      </c>
      <c r="G1448" s="141" t="s">
        <v>787</v>
      </c>
      <c r="H1448" s="110"/>
      <c r="I1448" s="116"/>
    </row>
    <row r="1449" s="98" customFormat="1" ht="15.6" spans="1:9">
      <c r="A1449" s="116"/>
      <c r="B1449" s="139" t="s">
        <v>6</v>
      </c>
      <c r="C1449" s="122" t="s">
        <v>24</v>
      </c>
      <c r="D1449" s="122"/>
      <c r="E1449" s="122"/>
      <c r="F1449" s="122"/>
      <c r="G1449" s="122"/>
      <c r="H1449" s="110"/>
      <c r="I1449" s="116"/>
    </row>
    <row r="1450" s="98" customFormat="1" ht="15.6" spans="1:9">
      <c r="A1450" s="116"/>
      <c r="B1450" s="136" t="s">
        <v>16</v>
      </c>
      <c r="C1450" s="122" t="s">
        <v>17</v>
      </c>
      <c r="D1450" s="122" t="s">
        <v>18</v>
      </c>
      <c r="E1450" s="122" t="s">
        <v>19</v>
      </c>
      <c r="F1450" s="122" t="s">
        <v>20</v>
      </c>
      <c r="G1450" s="122" t="s">
        <v>21</v>
      </c>
      <c r="H1450" s="110"/>
      <c r="I1450" s="116"/>
    </row>
    <row r="1451" s="98" customFormat="1" ht="15.6" spans="1:9">
      <c r="A1451" s="116">
        <v>3</v>
      </c>
      <c r="B1451" s="140" t="s">
        <v>390</v>
      </c>
      <c r="C1451" s="141" t="s">
        <v>787</v>
      </c>
      <c r="D1451" s="141" t="s">
        <v>787</v>
      </c>
      <c r="E1451" s="141" t="s">
        <v>680</v>
      </c>
      <c r="F1451" s="141" t="s">
        <v>787</v>
      </c>
      <c r="G1451" s="141" t="s">
        <v>787</v>
      </c>
      <c r="H1451" s="110"/>
      <c r="I1451" s="116"/>
    </row>
    <row r="1452" s="98" customFormat="1" ht="15.6" spans="1:9">
      <c r="A1452" s="116">
        <v>4</v>
      </c>
      <c r="B1452" s="140" t="s">
        <v>29</v>
      </c>
      <c r="C1452" s="141" t="s">
        <v>787</v>
      </c>
      <c r="D1452" s="141" t="s">
        <v>680</v>
      </c>
      <c r="E1452" s="141" t="s">
        <v>787</v>
      </c>
      <c r="F1452" s="141" t="s">
        <v>787</v>
      </c>
      <c r="G1452" s="141" t="s">
        <v>787</v>
      </c>
      <c r="H1452" s="110"/>
      <c r="I1452" s="116"/>
    </row>
    <row r="1453" s="98" customFormat="1" ht="15.6" spans="1:9">
      <c r="A1453" s="116">
        <v>5</v>
      </c>
      <c r="B1453" s="140" t="s">
        <v>90</v>
      </c>
      <c r="C1453" s="141" t="s">
        <v>706</v>
      </c>
      <c r="D1453" s="141" t="s">
        <v>787</v>
      </c>
      <c r="E1453" s="141" t="s">
        <v>787</v>
      </c>
      <c r="F1453" s="141" t="s">
        <v>787</v>
      </c>
      <c r="G1453" s="141" t="s">
        <v>787</v>
      </c>
      <c r="H1453" s="110"/>
      <c r="I1453" s="116"/>
    </row>
    <row r="1454" s="98" customFormat="1" ht="15.6" spans="1:9">
      <c r="A1454" s="116"/>
      <c r="B1454" s="139" t="s">
        <v>6</v>
      </c>
      <c r="C1454" s="122" t="s">
        <v>30</v>
      </c>
      <c r="D1454" s="122"/>
      <c r="E1454" s="122"/>
      <c r="F1454" s="122"/>
      <c r="G1454" s="116"/>
      <c r="H1454" s="110"/>
      <c r="I1454" s="116"/>
    </row>
    <row r="1455" s="98" customFormat="1" ht="15.6" spans="1:9">
      <c r="A1455" s="116"/>
      <c r="B1455" s="136" t="s">
        <v>8</v>
      </c>
      <c r="C1455" s="122">
        <v>100</v>
      </c>
      <c r="D1455" s="122">
        <v>200</v>
      </c>
      <c r="E1455" s="122">
        <v>300</v>
      </c>
      <c r="F1455" s="122" t="s">
        <v>31</v>
      </c>
      <c r="G1455" s="116"/>
      <c r="H1455" s="110"/>
      <c r="I1455" s="116"/>
    </row>
    <row r="1456" s="98" customFormat="1" ht="15.6" spans="1:9">
      <c r="A1456" s="116">
        <v>6</v>
      </c>
      <c r="B1456" s="140" t="s">
        <v>32</v>
      </c>
      <c r="C1456" s="141" t="s">
        <v>787</v>
      </c>
      <c r="D1456" s="141" t="s">
        <v>682</v>
      </c>
      <c r="E1456" s="141" t="s">
        <v>679</v>
      </c>
      <c r="F1456" s="141" t="s">
        <v>787</v>
      </c>
      <c r="G1456" s="116"/>
      <c r="H1456" s="110"/>
      <c r="I1456" s="116"/>
    </row>
    <row r="1457" s="98" customFormat="1" ht="15.6" spans="1:9">
      <c r="A1457" s="116"/>
      <c r="B1457" s="139" t="s">
        <v>6</v>
      </c>
      <c r="C1457" s="122" t="s">
        <v>35</v>
      </c>
      <c r="D1457" s="122"/>
      <c r="E1457" s="122"/>
      <c r="F1457" s="122"/>
      <c r="G1457" s="116"/>
      <c r="H1457" s="110"/>
      <c r="I1457" s="116"/>
    </row>
    <row r="1458" s="98" customFormat="1" ht="15.6" spans="1:9">
      <c r="A1458" s="116"/>
      <c r="B1458" s="136" t="s">
        <v>8</v>
      </c>
      <c r="C1458" s="122">
        <v>100</v>
      </c>
      <c r="D1458" s="122">
        <v>200</v>
      </c>
      <c r="E1458" s="122">
        <v>300</v>
      </c>
      <c r="F1458" s="122" t="s">
        <v>31</v>
      </c>
      <c r="G1458" s="116"/>
      <c r="H1458" s="110"/>
      <c r="I1458" s="116"/>
    </row>
    <row r="1459" s="98" customFormat="1" ht="15.6" spans="1:9">
      <c r="A1459" s="116">
        <v>7</v>
      </c>
      <c r="B1459" s="140" t="s">
        <v>68</v>
      </c>
      <c r="C1459" s="141" t="s">
        <v>787</v>
      </c>
      <c r="D1459" s="141" t="s">
        <v>787</v>
      </c>
      <c r="E1459" s="141" t="s">
        <v>680</v>
      </c>
      <c r="F1459" s="141" t="s">
        <v>787</v>
      </c>
      <c r="G1459" s="116"/>
      <c r="H1459" s="110"/>
      <c r="I1459" s="116"/>
    </row>
    <row r="1460" s="98" customFormat="1" ht="15.6" spans="1:9">
      <c r="A1460" s="116">
        <v>8</v>
      </c>
      <c r="B1460" s="140" t="s">
        <v>1998</v>
      </c>
      <c r="C1460" s="141" t="s">
        <v>787</v>
      </c>
      <c r="D1460" s="141" t="s">
        <v>680</v>
      </c>
      <c r="E1460" s="141" t="s">
        <v>787</v>
      </c>
      <c r="F1460" s="141" t="s">
        <v>787</v>
      </c>
      <c r="G1460" s="116"/>
      <c r="H1460" s="110"/>
      <c r="I1460" s="116"/>
    </row>
    <row r="1461" s="98" customFormat="1" ht="15.6" spans="1:9">
      <c r="A1461" s="116"/>
      <c r="B1461" s="132" t="s">
        <v>6</v>
      </c>
      <c r="C1461" s="115" t="s">
        <v>7</v>
      </c>
      <c r="D1461" s="115"/>
      <c r="E1461" s="115"/>
      <c r="F1461" s="116"/>
      <c r="G1461" s="116"/>
      <c r="H1461" s="110"/>
      <c r="I1461" s="116"/>
    </row>
    <row r="1462" s="98" customFormat="1" ht="15.6" spans="1:9">
      <c r="A1462" s="116"/>
      <c r="B1462" s="132"/>
      <c r="C1462" s="115"/>
      <c r="D1462" s="115"/>
      <c r="E1462" s="115"/>
      <c r="F1462" s="116"/>
      <c r="G1462" s="116"/>
      <c r="H1462" s="110"/>
      <c r="I1462" s="116"/>
    </row>
    <row r="1463" s="98" customFormat="1" ht="15.6" spans="1:9">
      <c r="A1463" s="116"/>
      <c r="B1463" s="130" t="s">
        <v>8</v>
      </c>
      <c r="C1463" s="133" t="s">
        <v>9</v>
      </c>
      <c r="D1463" s="133" t="s">
        <v>10</v>
      </c>
      <c r="E1463" s="133" t="s">
        <v>11</v>
      </c>
      <c r="F1463" s="116"/>
      <c r="G1463" s="116"/>
      <c r="H1463" s="110"/>
      <c r="I1463" s="116"/>
    </row>
    <row r="1464" s="98" customFormat="1" ht="15.6" spans="1:9">
      <c r="A1464" s="116">
        <v>9</v>
      </c>
      <c r="B1464" s="130" t="s">
        <v>34</v>
      </c>
      <c r="C1464" s="131" t="s">
        <v>887</v>
      </c>
      <c r="D1464" s="131" t="s">
        <v>787</v>
      </c>
      <c r="E1464" s="131" t="s">
        <v>787</v>
      </c>
      <c r="F1464" s="116"/>
      <c r="G1464" s="116"/>
      <c r="H1464" s="110"/>
      <c r="I1464" s="116"/>
    </row>
    <row r="1465" s="98" customFormat="1" ht="15.6" spans="1:9">
      <c r="A1465" s="116"/>
      <c r="B1465" s="134" t="s">
        <v>40</v>
      </c>
      <c r="C1465" s="135" t="s">
        <v>46</v>
      </c>
      <c r="D1465" s="116"/>
      <c r="E1465" s="116"/>
      <c r="F1465" s="116"/>
      <c r="G1465" s="116"/>
      <c r="H1465" s="110"/>
      <c r="I1465" s="116"/>
    </row>
    <row r="1466" s="98" customFormat="1" ht="15.6" spans="1:9">
      <c r="A1466" s="116"/>
      <c r="B1466" s="134"/>
      <c r="C1466" s="135" t="s">
        <v>47</v>
      </c>
      <c r="D1466" s="116"/>
      <c r="E1466" s="116"/>
      <c r="F1466" s="116"/>
      <c r="G1466" s="116"/>
      <c r="H1466" s="110"/>
      <c r="I1466" s="116"/>
    </row>
    <row r="1467" s="98" customFormat="1" ht="15.6" spans="1:9">
      <c r="A1467" s="116">
        <v>10</v>
      </c>
      <c r="B1467" s="138" t="s">
        <v>48</v>
      </c>
      <c r="C1467" s="137">
        <f>157-4.1</f>
        <v>152.9</v>
      </c>
      <c r="D1467" s="116"/>
      <c r="E1467" s="116"/>
      <c r="F1467" s="116"/>
      <c r="G1467" s="116"/>
      <c r="H1467" s="110"/>
      <c r="I1467" s="116"/>
    </row>
    <row r="1468" s="98" customFormat="1" ht="15.6" spans="1:9">
      <c r="A1468" s="116"/>
      <c r="B1468" s="139" t="s">
        <v>6</v>
      </c>
      <c r="C1468" s="135" t="s">
        <v>49</v>
      </c>
      <c r="D1468" s="135"/>
      <c r="E1468" s="135"/>
      <c r="F1468" s="116"/>
      <c r="G1468" s="116"/>
      <c r="H1468" s="110"/>
      <c r="I1468" s="116"/>
    </row>
    <row r="1469" s="98" customFormat="1" ht="15.6" spans="1:9">
      <c r="A1469" s="116"/>
      <c r="B1469" s="136" t="s">
        <v>50</v>
      </c>
      <c r="C1469" s="135">
        <v>100</v>
      </c>
      <c r="D1469" s="135">
        <v>200</v>
      </c>
      <c r="E1469" s="135" t="s">
        <v>51</v>
      </c>
      <c r="F1469" s="116"/>
      <c r="G1469" s="116"/>
      <c r="H1469" s="110"/>
      <c r="I1469" s="116"/>
    </row>
    <row r="1470" s="98" customFormat="1" ht="15.6" spans="1:9">
      <c r="A1470" s="116">
        <v>11</v>
      </c>
      <c r="B1470" s="140" t="s">
        <v>52</v>
      </c>
      <c r="C1470" s="141" t="s">
        <v>787</v>
      </c>
      <c r="D1470" s="141" t="s">
        <v>774</v>
      </c>
      <c r="E1470" s="141" t="s">
        <v>787</v>
      </c>
      <c r="F1470" s="116"/>
      <c r="G1470" s="116"/>
      <c r="H1470" s="110"/>
      <c r="I1470" s="116"/>
    </row>
    <row r="1471" s="98" customFormat="1" ht="31.2" spans="1:9">
      <c r="A1471" s="116" t="s">
        <v>2157</v>
      </c>
      <c r="B1471" s="116"/>
      <c r="C1471" s="116"/>
      <c r="D1471" s="116"/>
      <c r="E1471" s="116"/>
      <c r="F1471" s="116"/>
      <c r="G1471" s="116"/>
      <c r="H1471" s="111" t="s">
        <v>2158</v>
      </c>
      <c r="I1471" s="112" t="s">
        <v>615</v>
      </c>
    </row>
    <row r="1472" s="98" customFormat="1" ht="31.2" spans="1:9">
      <c r="A1472" s="129" t="s">
        <v>5</v>
      </c>
      <c r="B1472" s="132" t="s">
        <v>6</v>
      </c>
      <c r="C1472" s="115" t="s">
        <v>7</v>
      </c>
      <c r="D1472" s="115"/>
      <c r="E1472" s="115"/>
      <c r="F1472" s="116"/>
      <c r="G1472" s="116"/>
      <c r="H1472" s="110"/>
      <c r="I1472" s="116"/>
    </row>
    <row r="1473" s="98" customFormat="1" ht="15.6" spans="1:9">
      <c r="A1473" s="116"/>
      <c r="B1473" s="132"/>
      <c r="C1473" s="115"/>
      <c r="D1473" s="115"/>
      <c r="E1473" s="115"/>
      <c r="F1473" s="116"/>
      <c r="G1473" s="116"/>
      <c r="H1473" s="110"/>
      <c r="I1473" s="116"/>
    </row>
    <row r="1474" s="98" customFormat="1" ht="15.6" spans="1:9">
      <c r="A1474" s="116"/>
      <c r="B1474" s="130" t="s">
        <v>8</v>
      </c>
      <c r="C1474" s="133" t="s">
        <v>9</v>
      </c>
      <c r="D1474" s="133" t="s">
        <v>10</v>
      </c>
      <c r="E1474" s="133" t="s">
        <v>11</v>
      </c>
      <c r="F1474" s="116"/>
      <c r="G1474" s="116"/>
      <c r="H1474" s="110"/>
      <c r="I1474" s="116"/>
    </row>
    <row r="1475" s="98" customFormat="1" ht="15.6" spans="1:9">
      <c r="A1475" s="116">
        <v>1</v>
      </c>
      <c r="B1475" s="130" t="s">
        <v>38</v>
      </c>
      <c r="C1475" s="131" t="s">
        <v>2159</v>
      </c>
      <c r="D1475" s="131" t="s">
        <v>2160</v>
      </c>
      <c r="E1475" s="131" t="s">
        <v>787</v>
      </c>
      <c r="F1475" s="116"/>
      <c r="G1475" s="116"/>
      <c r="H1475" s="110"/>
      <c r="I1475" s="116"/>
    </row>
    <row r="1476" s="98" customFormat="1" ht="15.6" spans="1:9">
      <c r="A1476" s="116">
        <v>2</v>
      </c>
      <c r="B1476" s="130" t="s">
        <v>91</v>
      </c>
      <c r="C1476" s="131" t="s">
        <v>825</v>
      </c>
      <c r="D1476" s="131" t="s">
        <v>787</v>
      </c>
      <c r="E1476" s="131" t="s">
        <v>787</v>
      </c>
      <c r="F1476" s="116"/>
      <c r="G1476" s="116"/>
      <c r="H1476" s="110"/>
      <c r="I1476" s="116"/>
    </row>
    <row r="1477" s="98" customFormat="1" ht="15.6" spans="1:9">
      <c r="A1477" s="116">
        <v>3</v>
      </c>
      <c r="B1477" s="130" t="s">
        <v>1433</v>
      </c>
      <c r="C1477" s="131" t="s">
        <v>2161</v>
      </c>
      <c r="D1477" s="131" t="s">
        <v>787</v>
      </c>
      <c r="E1477" s="131" t="s">
        <v>787</v>
      </c>
      <c r="F1477" s="116"/>
      <c r="G1477" s="116"/>
      <c r="H1477" s="110"/>
      <c r="I1477" s="116"/>
    </row>
    <row r="1478" s="98" customFormat="1" ht="15.6" spans="1:9">
      <c r="A1478" s="116"/>
      <c r="B1478" s="134" t="s">
        <v>40</v>
      </c>
      <c r="C1478" s="135" t="s">
        <v>41</v>
      </c>
      <c r="D1478" s="135"/>
      <c r="E1478" s="135"/>
      <c r="F1478" s="116"/>
      <c r="G1478" s="116"/>
      <c r="H1478" s="110"/>
      <c r="I1478" s="116"/>
    </row>
    <row r="1479" s="98" customFormat="1" ht="15.6" spans="1:9">
      <c r="A1479" s="116"/>
      <c r="B1479" s="134"/>
      <c r="C1479" s="122" t="s">
        <v>42</v>
      </c>
      <c r="D1479" s="122" t="s">
        <v>43</v>
      </c>
      <c r="E1479" s="122" t="s">
        <v>44</v>
      </c>
      <c r="F1479" s="116"/>
      <c r="G1479" s="116"/>
      <c r="H1479" s="110"/>
      <c r="I1479" s="116"/>
    </row>
    <row r="1480" s="98" customFormat="1" ht="15.6" spans="1:9">
      <c r="A1480" s="116">
        <v>4</v>
      </c>
      <c r="B1480" s="136" t="s">
        <v>190</v>
      </c>
      <c r="C1480" s="137" t="s">
        <v>787</v>
      </c>
      <c r="D1480" s="137" t="s">
        <v>787</v>
      </c>
      <c r="E1480" s="137" t="s">
        <v>942</v>
      </c>
      <c r="F1480" s="116"/>
      <c r="G1480" s="116"/>
      <c r="H1480" s="110"/>
      <c r="I1480" s="116"/>
    </row>
    <row r="1481" s="98" customFormat="1" ht="15.6" spans="1:9">
      <c r="A1481" s="116"/>
      <c r="B1481" s="134" t="s">
        <v>40</v>
      </c>
      <c r="C1481" s="135" t="s">
        <v>46</v>
      </c>
      <c r="D1481" s="116"/>
      <c r="E1481" s="116"/>
      <c r="F1481" s="116"/>
      <c r="G1481" s="116"/>
      <c r="H1481" s="110"/>
      <c r="I1481" s="116"/>
    </row>
    <row r="1482" s="98" customFormat="1" ht="15.6" spans="1:9">
      <c r="A1482" s="116"/>
      <c r="B1482" s="134"/>
      <c r="C1482" s="135" t="s">
        <v>47</v>
      </c>
      <c r="D1482" s="116"/>
      <c r="E1482" s="116"/>
      <c r="F1482" s="116"/>
      <c r="G1482" s="116"/>
      <c r="H1482" s="110"/>
      <c r="I1482" s="116"/>
    </row>
    <row r="1483" s="98" customFormat="1" ht="15.6" spans="1:9">
      <c r="A1483" s="116">
        <v>5</v>
      </c>
      <c r="B1483" s="138" t="s">
        <v>48</v>
      </c>
      <c r="C1483" s="137" t="s">
        <v>2162</v>
      </c>
      <c r="D1483" s="116"/>
      <c r="E1483" s="116"/>
      <c r="F1483" s="116"/>
      <c r="G1483" s="116"/>
      <c r="H1483" s="110"/>
      <c r="I1483" s="116"/>
    </row>
    <row r="1484" s="98" customFormat="1" ht="31.2" spans="1:9">
      <c r="A1484" s="110" t="s">
        <v>2163</v>
      </c>
      <c r="B1484" s="110"/>
      <c r="C1484" s="110"/>
      <c r="D1484" s="110"/>
      <c r="E1484" s="110"/>
      <c r="F1484" s="110"/>
      <c r="G1484" s="110"/>
      <c r="H1484" s="111" t="s">
        <v>2164</v>
      </c>
      <c r="I1484" s="112" t="s">
        <v>615</v>
      </c>
    </row>
    <row r="1485" s="98" customFormat="1" ht="31.2" spans="1:9">
      <c r="A1485" s="129" t="s">
        <v>5</v>
      </c>
      <c r="B1485" s="132" t="s">
        <v>6</v>
      </c>
      <c r="C1485" s="115" t="s">
        <v>7</v>
      </c>
      <c r="D1485" s="115"/>
      <c r="E1485" s="115"/>
      <c r="F1485" s="116"/>
      <c r="G1485" s="116"/>
      <c r="H1485" s="110"/>
      <c r="I1485" s="116"/>
    </row>
    <row r="1486" s="98" customFormat="1" ht="15.6" spans="1:9">
      <c r="A1486" s="116"/>
      <c r="B1486" s="132"/>
      <c r="C1486" s="115"/>
      <c r="D1486" s="115"/>
      <c r="E1486" s="115"/>
      <c r="F1486" s="116"/>
      <c r="G1486" s="116"/>
      <c r="H1486" s="110"/>
      <c r="I1486" s="116"/>
    </row>
    <row r="1487" s="98" customFormat="1" ht="15.6" spans="1:9">
      <c r="A1487" s="116"/>
      <c r="B1487" s="130" t="s">
        <v>8</v>
      </c>
      <c r="C1487" s="133" t="s">
        <v>9</v>
      </c>
      <c r="D1487" s="133" t="s">
        <v>10</v>
      </c>
      <c r="E1487" s="133" t="s">
        <v>11</v>
      </c>
      <c r="F1487" s="116"/>
      <c r="G1487" s="116"/>
      <c r="H1487" s="110"/>
      <c r="I1487" s="116"/>
    </row>
    <row r="1488" s="98" customFormat="1" ht="15.6" spans="1:9">
      <c r="A1488" s="116">
        <v>1</v>
      </c>
      <c r="B1488" s="130" t="s">
        <v>38</v>
      </c>
      <c r="C1488" s="131" t="s">
        <v>2165</v>
      </c>
      <c r="D1488" s="131" t="s">
        <v>787</v>
      </c>
      <c r="E1488" s="131" t="s">
        <v>787</v>
      </c>
      <c r="F1488" s="116"/>
      <c r="G1488" s="116"/>
      <c r="H1488" s="110"/>
      <c r="I1488" s="116"/>
    </row>
    <row r="1489" s="98" customFormat="1" ht="15.6" spans="1:9">
      <c r="A1489" s="116">
        <v>2</v>
      </c>
      <c r="B1489" s="130" t="s">
        <v>91</v>
      </c>
      <c r="C1489" s="131" t="s">
        <v>787</v>
      </c>
      <c r="D1489" s="131" t="s">
        <v>2166</v>
      </c>
      <c r="E1489" s="131" t="s">
        <v>787</v>
      </c>
      <c r="F1489" s="116"/>
      <c r="G1489" s="116"/>
      <c r="H1489" s="110"/>
      <c r="I1489" s="116"/>
    </row>
    <row r="1490" s="98" customFormat="1" ht="15.6" spans="1:9">
      <c r="A1490" s="116"/>
      <c r="B1490" s="134" t="s">
        <v>40</v>
      </c>
      <c r="C1490" s="135" t="s">
        <v>46</v>
      </c>
      <c r="D1490" s="116"/>
      <c r="E1490" s="116"/>
      <c r="F1490" s="116"/>
      <c r="G1490" s="116"/>
      <c r="H1490" s="110"/>
      <c r="I1490" s="116"/>
    </row>
    <row r="1491" s="98" customFormat="1" ht="15.6" spans="1:9">
      <c r="A1491" s="116"/>
      <c r="B1491" s="134"/>
      <c r="C1491" s="135" t="s">
        <v>47</v>
      </c>
      <c r="D1491" s="116"/>
      <c r="E1491" s="116"/>
      <c r="F1491" s="116"/>
      <c r="G1491" s="116"/>
      <c r="H1491" s="110"/>
      <c r="I1491" s="116"/>
    </row>
    <row r="1492" s="98" customFormat="1" ht="15.6" spans="1:9">
      <c r="A1492" s="116">
        <v>3</v>
      </c>
      <c r="B1492" s="138" t="s">
        <v>48</v>
      </c>
      <c r="C1492" s="137">
        <f>30.6-1.6</f>
        <v>29</v>
      </c>
      <c r="D1492" s="116"/>
      <c r="E1492" s="116"/>
      <c r="F1492" s="116"/>
      <c r="G1492" s="116"/>
      <c r="H1492" s="110"/>
      <c r="I1492" s="116"/>
    </row>
    <row r="1493" s="98" customFormat="1" ht="31.2" spans="1:9">
      <c r="A1493" s="110" t="s">
        <v>2167</v>
      </c>
      <c r="B1493" s="110"/>
      <c r="C1493" s="110"/>
      <c r="D1493" s="110"/>
      <c r="E1493" s="110"/>
      <c r="F1493" s="110"/>
      <c r="G1493" s="110"/>
      <c r="H1493" s="111" t="s">
        <v>2168</v>
      </c>
      <c r="I1493" s="112" t="s">
        <v>615</v>
      </c>
    </row>
    <row r="1494" s="98" customFormat="1" ht="31.2" spans="1:9">
      <c r="A1494" s="129" t="s">
        <v>5</v>
      </c>
      <c r="B1494" s="132" t="s">
        <v>6</v>
      </c>
      <c r="C1494" s="115" t="s">
        <v>7</v>
      </c>
      <c r="D1494" s="115"/>
      <c r="E1494" s="115"/>
      <c r="F1494" s="116"/>
      <c r="G1494" s="116"/>
      <c r="H1494" s="110"/>
      <c r="I1494" s="116"/>
    </row>
    <row r="1495" s="98" customFormat="1" ht="15.6" spans="1:9">
      <c r="A1495" s="116"/>
      <c r="B1495" s="132"/>
      <c r="C1495" s="115"/>
      <c r="D1495" s="115"/>
      <c r="E1495" s="115"/>
      <c r="F1495" s="116"/>
      <c r="G1495" s="116"/>
      <c r="H1495" s="110"/>
      <c r="I1495" s="116"/>
    </row>
    <row r="1496" s="98" customFormat="1" ht="15.6" spans="1:9">
      <c r="A1496" s="116"/>
      <c r="B1496" s="130" t="s">
        <v>8</v>
      </c>
      <c r="C1496" s="133" t="s">
        <v>9</v>
      </c>
      <c r="D1496" s="133" t="s">
        <v>10</v>
      </c>
      <c r="E1496" s="133" t="s">
        <v>11</v>
      </c>
      <c r="F1496" s="116"/>
      <c r="G1496" s="116"/>
      <c r="H1496" s="110"/>
      <c r="I1496" s="116"/>
    </row>
    <row r="1497" s="98" customFormat="1" ht="15.6" spans="1:9">
      <c r="A1497" s="116">
        <v>1</v>
      </c>
      <c r="B1497" s="130" t="s">
        <v>38</v>
      </c>
      <c r="C1497" s="131" t="s">
        <v>2169</v>
      </c>
      <c r="D1497" s="131" t="s">
        <v>787</v>
      </c>
      <c r="E1497" s="131" t="s">
        <v>787</v>
      </c>
      <c r="F1497" s="116"/>
      <c r="G1497" s="116"/>
      <c r="H1497" s="110"/>
      <c r="I1497" s="116"/>
    </row>
    <row r="1498" s="98" customFormat="1" ht="15.6" spans="1:9">
      <c r="A1498" s="116">
        <v>2</v>
      </c>
      <c r="B1498" s="130" t="s">
        <v>91</v>
      </c>
      <c r="C1498" s="131" t="s">
        <v>2170</v>
      </c>
      <c r="D1498" s="131" t="s">
        <v>2171</v>
      </c>
      <c r="E1498" s="131" t="s">
        <v>787</v>
      </c>
      <c r="F1498" s="116"/>
      <c r="G1498" s="116"/>
      <c r="H1498" s="110"/>
      <c r="I1498" s="116"/>
    </row>
    <row r="1499" s="98" customFormat="1" ht="15.6" spans="1:9">
      <c r="A1499" s="116"/>
      <c r="B1499" s="134" t="s">
        <v>40</v>
      </c>
      <c r="C1499" s="135" t="s">
        <v>46</v>
      </c>
      <c r="D1499" s="116"/>
      <c r="E1499" s="116"/>
      <c r="F1499" s="116"/>
      <c r="G1499" s="116"/>
      <c r="H1499" s="110"/>
      <c r="I1499" s="116"/>
    </row>
    <row r="1500" s="98" customFormat="1" ht="15.6" spans="1:9">
      <c r="A1500" s="116"/>
      <c r="B1500" s="134"/>
      <c r="C1500" s="135" t="s">
        <v>47</v>
      </c>
      <c r="D1500" s="116"/>
      <c r="E1500" s="116"/>
      <c r="F1500" s="116"/>
      <c r="G1500" s="116"/>
      <c r="H1500" s="110"/>
      <c r="I1500" s="116"/>
    </row>
    <row r="1501" s="98" customFormat="1" ht="15.6" spans="1:9">
      <c r="A1501" s="116">
        <v>3</v>
      </c>
      <c r="B1501" s="138" t="s">
        <v>48</v>
      </c>
      <c r="C1501" s="137" t="s">
        <v>934</v>
      </c>
      <c r="D1501" s="116"/>
      <c r="E1501" s="116"/>
      <c r="F1501" s="116"/>
      <c r="G1501" s="116"/>
      <c r="H1501" s="110"/>
      <c r="I1501" s="116"/>
    </row>
    <row r="1502" s="98" customFormat="1" ht="31.2" spans="1:9">
      <c r="A1502" s="110" t="s">
        <v>2172</v>
      </c>
      <c r="B1502" s="110"/>
      <c r="C1502" s="110"/>
      <c r="D1502" s="110"/>
      <c r="E1502" s="110"/>
      <c r="F1502" s="110"/>
      <c r="G1502" s="110"/>
      <c r="H1502" s="111" t="s">
        <v>2173</v>
      </c>
      <c r="I1502" s="112" t="s">
        <v>615</v>
      </c>
    </row>
    <row r="1503" s="98" customFormat="1" ht="31.2" spans="1:9">
      <c r="A1503" s="129" t="s">
        <v>5</v>
      </c>
      <c r="B1503" s="132" t="s">
        <v>6</v>
      </c>
      <c r="C1503" s="115" t="s">
        <v>7</v>
      </c>
      <c r="D1503" s="115"/>
      <c r="E1503" s="115"/>
      <c r="F1503" s="116"/>
      <c r="G1503" s="116"/>
      <c r="H1503" s="110"/>
      <c r="I1503" s="116"/>
    </row>
    <row r="1504" s="98" customFormat="1" ht="15.6" spans="1:9">
      <c r="A1504" s="116"/>
      <c r="B1504" s="132"/>
      <c r="C1504" s="115"/>
      <c r="D1504" s="115"/>
      <c r="E1504" s="115"/>
      <c r="F1504" s="116"/>
      <c r="G1504" s="116"/>
      <c r="H1504" s="110"/>
      <c r="I1504" s="116"/>
    </row>
    <row r="1505" s="98" customFormat="1" ht="15.6" spans="1:9">
      <c r="A1505" s="116"/>
      <c r="B1505" s="130" t="s">
        <v>8</v>
      </c>
      <c r="C1505" s="133" t="s">
        <v>9</v>
      </c>
      <c r="D1505" s="133" t="s">
        <v>10</v>
      </c>
      <c r="E1505" s="133" t="s">
        <v>11</v>
      </c>
      <c r="F1505" s="116"/>
      <c r="G1505" s="116"/>
      <c r="H1505" s="110"/>
      <c r="I1505" s="116"/>
    </row>
    <row r="1506" s="98" customFormat="1" ht="15.6" spans="1:9">
      <c r="A1506" s="116">
        <v>1</v>
      </c>
      <c r="B1506" s="130" t="s">
        <v>38</v>
      </c>
      <c r="C1506" s="131" t="s">
        <v>2174</v>
      </c>
      <c r="D1506" s="131" t="s">
        <v>787</v>
      </c>
      <c r="E1506" s="131" t="s">
        <v>787</v>
      </c>
      <c r="F1506" s="116"/>
      <c r="G1506" s="116"/>
      <c r="H1506" s="110"/>
      <c r="I1506" s="116"/>
    </row>
    <row r="1507" s="98" customFormat="1" ht="15.6" spans="1:9">
      <c r="A1507" s="116">
        <v>2</v>
      </c>
      <c r="B1507" s="130" t="s">
        <v>91</v>
      </c>
      <c r="C1507" s="131" t="s">
        <v>1030</v>
      </c>
      <c r="D1507" s="131" t="s">
        <v>787</v>
      </c>
      <c r="E1507" s="131" t="s">
        <v>787</v>
      </c>
      <c r="F1507" s="116"/>
      <c r="G1507" s="116"/>
      <c r="H1507" s="110"/>
      <c r="I1507" s="116"/>
    </row>
    <row r="1508" s="98" customFormat="1" ht="15.6" spans="1:9">
      <c r="A1508" s="116"/>
      <c r="B1508" s="134" t="s">
        <v>40</v>
      </c>
      <c r="C1508" s="135" t="s">
        <v>46</v>
      </c>
      <c r="D1508" s="116"/>
      <c r="E1508" s="116"/>
      <c r="F1508" s="116"/>
      <c r="G1508" s="116"/>
      <c r="H1508" s="110"/>
      <c r="I1508" s="116"/>
    </row>
    <row r="1509" s="98" customFormat="1" ht="15.6" spans="1:9">
      <c r="A1509" s="116"/>
      <c r="B1509" s="134"/>
      <c r="C1509" s="135" t="s">
        <v>47</v>
      </c>
      <c r="D1509" s="116"/>
      <c r="E1509" s="116"/>
      <c r="F1509" s="116"/>
      <c r="G1509" s="116"/>
      <c r="H1509" s="110"/>
      <c r="I1509" s="116"/>
    </row>
    <row r="1510" s="98" customFormat="1" ht="15.6" spans="1:9">
      <c r="A1510" s="116">
        <v>3</v>
      </c>
      <c r="B1510" s="138" t="s">
        <v>48</v>
      </c>
      <c r="C1510" s="137" t="s">
        <v>2175</v>
      </c>
      <c r="D1510" s="116"/>
      <c r="E1510" s="116"/>
      <c r="F1510" s="116"/>
      <c r="G1510" s="116"/>
      <c r="H1510" s="110"/>
      <c r="I1510" s="116"/>
    </row>
    <row r="1511" s="98" customFormat="1" ht="31.2" spans="1:9">
      <c r="A1511" s="159" t="s">
        <v>2176</v>
      </c>
      <c r="B1511" s="160"/>
      <c r="C1511" s="160"/>
      <c r="D1511" s="160"/>
      <c r="E1511" s="160"/>
      <c r="F1511" s="160"/>
      <c r="G1511" s="161"/>
      <c r="H1511" s="111" t="s">
        <v>2177</v>
      </c>
      <c r="I1511" s="112" t="s">
        <v>615</v>
      </c>
    </row>
    <row r="1512" s="98" customFormat="1" ht="31.2" spans="1:9">
      <c r="A1512" s="129" t="s">
        <v>5</v>
      </c>
      <c r="B1512" s="139" t="s">
        <v>6</v>
      </c>
      <c r="C1512" s="156" t="s">
        <v>24</v>
      </c>
      <c r="D1512" s="157"/>
      <c r="E1512" s="157"/>
      <c r="F1512" s="157"/>
      <c r="G1512" s="158"/>
      <c r="H1512" s="110"/>
      <c r="I1512" s="116"/>
    </row>
    <row r="1513" s="98" customFormat="1" ht="15.6" spans="1:9">
      <c r="A1513" s="116"/>
      <c r="B1513" s="136" t="s">
        <v>16</v>
      </c>
      <c r="C1513" s="122" t="s">
        <v>17</v>
      </c>
      <c r="D1513" s="122" t="s">
        <v>18</v>
      </c>
      <c r="E1513" s="122" t="s">
        <v>19</v>
      </c>
      <c r="F1513" s="122" t="s">
        <v>20</v>
      </c>
      <c r="G1513" s="122" t="s">
        <v>21</v>
      </c>
      <c r="H1513" s="110"/>
      <c r="I1513" s="116"/>
    </row>
    <row r="1514" s="98" customFormat="1" ht="15.6" spans="1:9">
      <c r="A1514" s="116">
        <v>1</v>
      </c>
      <c r="B1514" s="140" t="s">
        <v>187</v>
      </c>
      <c r="C1514" s="141" t="s">
        <v>787</v>
      </c>
      <c r="D1514" s="141" t="s">
        <v>678</v>
      </c>
      <c r="E1514" s="141" t="s">
        <v>787</v>
      </c>
      <c r="F1514" s="141" t="s">
        <v>787</v>
      </c>
      <c r="G1514" s="141" t="s">
        <v>787</v>
      </c>
      <c r="H1514" s="110"/>
      <c r="I1514" s="116"/>
    </row>
    <row r="1515" s="98" customFormat="1" ht="15.6" spans="1:9">
      <c r="A1515" s="116">
        <v>2</v>
      </c>
      <c r="B1515" s="140" t="s">
        <v>29</v>
      </c>
      <c r="C1515" s="141" t="s">
        <v>787</v>
      </c>
      <c r="D1515" s="141" t="s">
        <v>680</v>
      </c>
      <c r="E1515" s="141" t="s">
        <v>787</v>
      </c>
      <c r="F1515" s="141" t="s">
        <v>787</v>
      </c>
      <c r="G1515" s="141" t="s">
        <v>787</v>
      </c>
      <c r="H1515" s="110"/>
      <c r="I1515" s="116"/>
    </row>
    <row r="1516" s="98" customFormat="1" ht="15.6" spans="1:9">
      <c r="A1516" s="116"/>
      <c r="B1516" s="139" t="s">
        <v>6</v>
      </c>
      <c r="C1516" s="156" t="s">
        <v>30</v>
      </c>
      <c r="D1516" s="157"/>
      <c r="E1516" s="157"/>
      <c r="F1516" s="158"/>
      <c r="G1516" s="116"/>
      <c r="H1516" s="110"/>
      <c r="I1516" s="116"/>
    </row>
    <row r="1517" s="98" customFormat="1" ht="15.6" spans="1:9">
      <c r="A1517" s="116"/>
      <c r="B1517" s="136" t="s">
        <v>8</v>
      </c>
      <c r="C1517" s="122">
        <v>100</v>
      </c>
      <c r="D1517" s="122">
        <v>200</v>
      </c>
      <c r="E1517" s="122">
        <v>300</v>
      </c>
      <c r="F1517" s="122" t="s">
        <v>31</v>
      </c>
      <c r="G1517" s="116"/>
      <c r="H1517" s="110"/>
      <c r="I1517" s="116"/>
    </row>
    <row r="1518" s="98" customFormat="1" ht="15.6" spans="1:9">
      <c r="A1518" s="116">
        <v>3</v>
      </c>
      <c r="B1518" s="140" t="s">
        <v>32</v>
      </c>
      <c r="C1518" s="141" t="s">
        <v>787</v>
      </c>
      <c r="D1518" s="141" t="s">
        <v>787</v>
      </c>
      <c r="E1518" s="141" t="s">
        <v>862</v>
      </c>
      <c r="F1518" s="141" t="s">
        <v>787</v>
      </c>
      <c r="G1518" s="116"/>
      <c r="H1518" s="110"/>
      <c r="I1518" s="116"/>
    </row>
    <row r="1519" s="98" customFormat="1" ht="15.6" spans="1:9">
      <c r="A1519" s="116">
        <v>4</v>
      </c>
      <c r="B1519" s="140" t="s">
        <v>65</v>
      </c>
      <c r="C1519" s="141" t="s">
        <v>787</v>
      </c>
      <c r="D1519" s="141" t="s">
        <v>680</v>
      </c>
      <c r="E1519" s="141" t="s">
        <v>787</v>
      </c>
      <c r="F1519" s="141" t="s">
        <v>787</v>
      </c>
      <c r="G1519" s="116"/>
      <c r="H1519" s="110"/>
      <c r="I1519" s="116"/>
    </row>
    <row r="1520" s="98" customFormat="1" ht="15.6" spans="1:9">
      <c r="A1520" s="116"/>
      <c r="B1520" s="139" t="s">
        <v>6</v>
      </c>
      <c r="C1520" s="156" t="s">
        <v>35</v>
      </c>
      <c r="D1520" s="157"/>
      <c r="E1520" s="157"/>
      <c r="F1520" s="158"/>
      <c r="G1520" s="116"/>
      <c r="H1520" s="110"/>
      <c r="I1520" s="116"/>
    </row>
    <row r="1521" s="98" customFormat="1" ht="15.6" spans="1:9">
      <c r="A1521" s="116"/>
      <c r="B1521" s="136" t="s">
        <v>8</v>
      </c>
      <c r="C1521" s="122">
        <v>100</v>
      </c>
      <c r="D1521" s="122">
        <v>200</v>
      </c>
      <c r="E1521" s="122">
        <v>300</v>
      </c>
      <c r="F1521" s="122" t="s">
        <v>31</v>
      </c>
      <c r="G1521" s="116"/>
      <c r="H1521" s="110"/>
      <c r="I1521" s="116"/>
    </row>
    <row r="1522" s="98" customFormat="1" ht="15.6" spans="1:9">
      <c r="A1522" s="116">
        <v>5</v>
      </c>
      <c r="B1522" s="140" t="s">
        <v>68</v>
      </c>
      <c r="C1522" s="141" t="s">
        <v>787</v>
      </c>
      <c r="D1522" s="141" t="s">
        <v>787</v>
      </c>
      <c r="E1522" s="141" t="s">
        <v>682</v>
      </c>
      <c r="F1522" s="141" t="s">
        <v>787</v>
      </c>
      <c r="G1522" s="116"/>
      <c r="H1522" s="110"/>
      <c r="I1522" s="116"/>
    </row>
    <row r="1523" s="98" customFormat="1" ht="15.6" spans="1:9">
      <c r="A1523" s="116"/>
      <c r="B1523" s="162" t="s">
        <v>40</v>
      </c>
      <c r="C1523" s="152" t="s">
        <v>41</v>
      </c>
      <c r="D1523" s="153"/>
      <c r="E1523" s="154"/>
      <c r="F1523" s="116"/>
      <c r="G1523" s="116"/>
      <c r="H1523" s="110"/>
      <c r="I1523" s="116"/>
    </row>
    <row r="1524" s="98" customFormat="1" ht="15.6" spans="1:9">
      <c r="A1524" s="116"/>
      <c r="B1524" s="163"/>
      <c r="C1524" s="122" t="s">
        <v>42</v>
      </c>
      <c r="D1524" s="122" t="s">
        <v>43</v>
      </c>
      <c r="E1524" s="122" t="s">
        <v>44</v>
      </c>
      <c r="F1524" s="116"/>
      <c r="G1524" s="116"/>
      <c r="H1524" s="110"/>
      <c r="I1524" s="116"/>
    </row>
    <row r="1525" s="98" customFormat="1" ht="15.6" spans="1:9">
      <c r="A1525" s="116">
        <v>6</v>
      </c>
      <c r="B1525" s="136" t="s">
        <v>334</v>
      </c>
      <c r="C1525" s="137" t="s">
        <v>787</v>
      </c>
      <c r="D1525" s="137" t="s">
        <v>787</v>
      </c>
      <c r="E1525" s="137" t="s">
        <v>859</v>
      </c>
      <c r="F1525" s="116"/>
      <c r="G1525" s="116"/>
      <c r="H1525" s="110"/>
      <c r="I1525" s="116"/>
    </row>
    <row r="1526" s="98" customFormat="1" ht="15.6" spans="1:9">
      <c r="A1526" s="116">
        <v>7</v>
      </c>
      <c r="B1526" s="136" t="s">
        <v>191</v>
      </c>
      <c r="C1526" s="137" t="s">
        <v>787</v>
      </c>
      <c r="D1526" s="137" t="s">
        <v>787</v>
      </c>
      <c r="E1526" s="137" t="s">
        <v>2178</v>
      </c>
      <c r="F1526" s="116"/>
      <c r="G1526" s="116"/>
      <c r="H1526" s="110"/>
      <c r="I1526" s="116"/>
    </row>
    <row r="1527" s="98" customFormat="1" ht="15.6" spans="1:9">
      <c r="A1527" s="116"/>
      <c r="B1527" s="162" t="s">
        <v>40</v>
      </c>
      <c r="C1527" s="135" t="s">
        <v>46</v>
      </c>
      <c r="D1527" s="116"/>
      <c r="E1527" s="116"/>
      <c r="F1527" s="116"/>
      <c r="G1527" s="116"/>
      <c r="H1527" s="110"/>
      <c r="I1527" s="116"/>
    </row>
    <row r="1528" s="98" customFormat="1" ht="15.6" spans="1:9">
      <c r="A1528" s="116"/>
      <c r="B1528" s="163"/>
      <c r="C1528" s="135" t="s">
        <v>47</v>
      </c>
      <c r="D1528" s="116"/>
      <c r="E1528" s="116"/>
      <c r="F1528" s="116"/>
      <c r="G1528" s="116"/>
      <c r="H1528" s="110"/>
      <c r="I1528" s="116"/>
    </row>
    <row r="1529" s="98" customFormat="1" ht="15.6" spans="1:9">
      <c r="A1529" s="116">
        <v>8</v>
      </c>
      <c r="B1529" s="138" t="s">
        <v>48</v>
      </c>
      <c r="C1529" s="137" t="s">
        <v>1963</v>
      </c>
      <c r="D1529" s="116"/>
      <c r="E1529" s="116"/>
      <c r="F1529" s="116"/>
      <c r="G1529" s="116"/>
      <c r="H1529" s="110"/>
      <c r="I1529" s="116"/>
    </row>
    <row r="1530" s="98" customFormat="1" ht="15.6" spans="1:9">
      <c r="A1530" s="116"/>
      <c r="B1530" s="162" t="s">
        <v>40</v>
      </c>
      <c r="C1530" s="152" t="s">
        <v>287</v>
      </c>
      <c r="D1530" s="153"/>
      <c r="E1530" s="154"/>
      <c r="F1530" s="116"/>
      <c r="G1530" s="116"/>
      <c r="H1530" s="110"/>
      <c r="I1530" s="116"/>
    </row>
    <row r="1531" s="98" customFormat="1" ht="15.6" spans="1:9">
      <c r="A1531" s="116"/>
      <c r="B1531" s="163"/>
      <c r="C1531" s="122" t="s">
        <v>288</v>
      </c>
      <c r="D1531" s="122" t="s">
        <v>268</v>
      </c>
      <c r="E1531" s="122" t="s">
        <v>289</v>
      </c>
      <c r="F1531" s="116"/>
      <c r="G1531" s="116"/>
      <c r="H1531" s="110"/>
      <c r="I1531" s="116"/>
    </row>
    <row r="1532" s="98" customFormat="1" ht="15.6" spans="1:9">
      <c r="A1532" s="116">
        <v>9</v>
      </c>
      <c r="B1532" s="138" t="s">
        <v>268</v>
      </c>
      <c r="C1532" s="137">
        <f>69.1</f>
        <v>69.1</v>
      </c>
      <c r="D1532" s="137" t="s">
        <v>787</v>
      </c>
      <c r="E1532" s="137">
        <v>0</v>
      </c>
      <c r="F1532" s="116"/>
      <c r="G1532" s="116"/>
      <c r="H1532" s="110"/>
      <c r="I1532" s="116"/>
    </row>
    <row r="1533" s="98" customFormat="1" ht="15.6" spans="1:9">
      <c r="A1533" s="116"/>
      <c r="B1533" s="139" t="s">
        <v>6</v>
      </c>
      <c r="C1533" s="152" t="s">
        <v>49</v>
      </c>
      <c r="D1533" s="153"/>
      <c r="E1533" s="154"/>
      <c r="F1533" s="116"/>
      <c r="G1533" s="116"/>
      <c r="H1533" s="110"/>
      <c r="I1533" s="116"/>
    </row>
    <row r="1534" s="98" customFormat="1" ht="15.6" spans="1:9">
      <c r="A1534" s="116"/>
      <c r="B1534" s="136" t="s">
        <v>50</v>
      </c>
      <c r="C1534" s="135">
        <v>100</v>
      </c>
      <c r="D1534" s="135">
        <v>200</v>
      </c>
      <c r="E1534" s="135" t="s">
        <v>51</v>
      </c>
      <c r="F1534" s="116"/>
      <c r="G1534" s="116"/>
      <c r="H1534" s="110"/>
      <c r="I1534" s="116"/>
    </row>
    <row r="1535" s="98" customFormat="1" ht="15.6" spans="1:9">
      <c r="A1535" s="116">
        <v>10</v>
      </c>
      <c r="B1535" s="140" t="s">
        <v>2179</v>
      </c>
      <c r="C1535" s="141" t="s">
        <v>678</v>
      </c>
      <c r="D1535" s="141" t="s">
        <v>787</v>
      </c>
      <c r="E1535" s="141" t="s">
        <v>787</v>
      </c>
      <c r="F1535" s="116"/>
      <c r="G1535" s="116"/>
      <c r="H1535" s="110"/>
      <c r="I1535" s="116"/>
    </row>
    <row r="1536" s="98" customFormat="1" ht="15.6" spans="1:9">
      <c r="A1536" s="116">
        <v>11</v>
      </c>
      <c r="B1536" s="140" t="s">
        <v>55</v>
      </c>
      <c r="C1536" s="141" t="s">
        <v>682</v>
      </c>
      <c r="D1536" s="141" t="s">
        <v>678</v>
      </c>
      <c r="E1536" s="141" t="s">
        <v>787</v>
      </c>
      <c r="F1536" s="116"/>
      <c r="G1536" s="116"/>
      <c r="H1536" s="110"/>
      <c r="I1536" s="116"/>
    </row>
    <row r="1537" s="98" customFormat="1" ht="31.2" spans="1:9">
      <c r="A1537" s="116" t="s">
        <v>2180</v>
      </c>
      <c r="B1537" s="116"/>
      <c r="C1537" s="116"/>
      <c r="D1537" s="116"/>
      <c r="E1537" s="116"/>
      <c r="F1537" s="116"/>
      <c r="G1537" s="116"/>
      <c r="H1537" s="111" t="s">
        <v>2181</v>
      </c>
      <c r="I1537" s="112" t="s">
        <v>615</v>
      </c>
    </row>
    <row r="1538" s="98" customFormat="1" ht="31.2" spans="1:9">
      <c r="A1538" s="129" t="s">
        <v>5</v>
      </c>
      <c r="B1538" s="139" t="s">
        <v>6</v>
      </c>
      <c r="C1538" s="122" t="s">
        <v>15</v>
      </c>
      <c r="D1538" s="122"/>
      <c r="E1538" s="122"/>
      <c r="F1538" s="122"/>
      <c r="G1538" s="122"/>
      <c r="H1538" s="110"/>
      <c r="I1538" s="116"/>
    </row>
    <row r="1539" s="98" customFormat="1" ht="15.6" spans="1:9">
      <c r="A1539" s="116"/>
      <c r="B1539" s="136" t="s">
        <v>16</v>
      </c>
      <c r="C1539" s="122" t="s">
        <v>17</v>
      </c>
      <c r="D1539" s="122" t="s">
        <v>18</v>
      </c>
      <c r="E1539" s="122" t="s">
        <v>19</v>
      </c>
      <c r="F1539" s="122" t="s">
        <v>20</v>
      </c>
      <c r="G1539" s="122" t="s">
        <v>21</v>
      </c>
      <c r="H1539" s="110"/>
      <c r="I1539" s="116"/>
    </row>
    <row r="1540" s="98" customFormat="1" ht="15.6" spans="1:9">
      <c r="A1540" s="116">
        <v>1</v>
      </c>
      <c r="B1540" s="136" t="s">
        <v>115</v>
      </c>
      <c r="C1540" s="141" t="s">
        <v>787</v>
      </c>
      <c r="D1540" s="141" t="s">
        <v>787</v>
      </c>
      <c r="E1540" s="141" t="s">
        <v>680</v>
      </c>
      <c r="F1540" s="141" t="s">
        <v>787</v>
      </c>
      <c r="G1540" s="141" t="s">
        <v>787</v>
      </c>
      <c r="H1540" s="110"/>
      <c r="I1540" s="116"/>
    </row>
    <row r="1541" s="98" customFormat="1" ht="15.6" spans="1:9">
      <c r="A1541" s="116"/>
      <c r="B1541" s="139" t="s">
        <v>6</v>
      </c>
      <c r="C1541" s="122" t="s">
        <v>30</v>
      </c>
      <c r="D1541" s="122"/>
      <c r="E1541" s="122"/>
      <c r="F1541" s="122"/>
      <c r="G1541" s="116"/>
      <c r="H1541" s="110"/>
      <c r="I1541" s="116"/>
    </row>
    <row r="1542" s="98" customFormat="1" ht="15.6" spans="1:9">
      <c r="A1542" s="116"/>
      <c r="B1542" s="136" t="s">
        <v>8</v>
      </c>
      <c r="C1542" s="122">
        <v>100</v>
      </c>
      <c r="D1542" s="122">
        <v>200</v>
      </c>
      <c r="E1542" s="122">
        <v>300</v>
      </c>
      <c r="F1542" s="122" t="s">
        <v>31</v>
      </c>
      <c r="G1542" s="116"/>
      <c r="H1542" s="110"/>
      <c r="I1542" s="116"/>
    </row>
    <row r="1543" s="98" customFormat="1" ht="15.6" spans="1:9">
      <c r="A1543" s="116">
        <v>2</v>
      </c>
      <c r="B1543" s="140" t="s">
        <v>32</v>
      </c>
      <c r="C1543" s="141" t="s">
        <v>787</v>
      </c>
      <c r="D1543" s="141" t="s">
        <v>787</v>
      </c>
      <c r="E1543" s="141" t="s">
        <v>787</v>
      </c>
      <c r="F1543" s="141" t="s">
        <v>706</v>
      </c>
      <c r="G1543" s="116"/>
      <c r="H1543" s="110"/>
      <c r="I1543" s="116"/>
    </row>
    <row r="1544" s="98" customFormat="1" ht="15.6" spans="1:9">
      <c r="A1544" s="116">
        <v>3</v>
      </c>
      <c r="B1544" s="140" t="s">
        <v>398</v>
      </c>
      <c r="C1544" s="141" t="s">
        <v>678</v>
      </c>
      <c r="D1544" s="141" t="s">
        <v>787</v>
      </c>
      <c r="E1544" s="141" t="s">
        <v>787</v>
      </c>
      <c r="F1544" s="141" t="s">
        <v>787</v>
      </c>
      <c r="G1544" s="116"/>
      <c r="H1544" s="110"/>
      <c r="I1544" s="116"/>
    </row>
    <row r="1545" s="98" customFormat="1" ht="15.6" spans="1:9">
      <c r="A1545" s="116"/>
      <c r="B1545" s="132" t="s">
        <v>6</v>
      </c>
      <c r="C1545" s="115" t="s">
        <v>7</v>
      </c>
      <c r="D1545" s="115"/>
      <c r="E1545" s="115"/>
      <c r="F1545" s="116"/>
      <c r="G1545" s="116"/>
      <c r="H1545" s="110"/>
      <c r="I1545" s="116"/>
    </row>
    <row r="1546" s="98" customFormat="1" ht="15.6" spans="1:9">
      <c r="A1546" s="116"/>
      <c r="B1546" s="132"/>
      <c r="C1546" s="115"/>
      <c r="D1546" s="115"/>
      <c r="E1546" s="115"/>
      <c r="F1546" s="116"/>
      <c r="G1546" s="116"/>
      <c r="H1546" s="110"/>
      <c r="I1546" s="116"/>
    </row>
    <row r="1547" s="98" customFormat="1" ht="15.6" spans="1:9">
      <c r="A1547" s="116"/>
      <c r="B1547" s="130" t="s">
        <v>8</v>
      </c>
      <c r="C1547" s="133" t="s">
        <v>9</v>
      </c>
      <c r="D1547" s="133" t="s">
        <v>10</v>
      </c>
      <c r="E1547" s="133" t="s">
        <v>11</v>
      </c>
      <c r="F1547" s="116"/>
      <c r="G1547" s="116"/>
      <c r="H1547" s="110"/>
      <c r="I1547" s="116"/>
    </row>
    <row r="1548" s="98" customFormat="1" ht="15.6" spans="1:9">
      <c r="A1548" s="116">
        <v>4</v>
      </c>
      <c r="B1548" s="130" t="s">
        <v>91</v>
      </c>
      <c r="C1548" s="131">
        <f>50.2-6.7</f>
        <v>43.5</v>
      </c>
      <c r="D1548" s="131" t="s">
        <v>787</v>
      </c>
      <c r="E1548" s="131" t="s">
        <v>787</v>
      </c>
      <c r="F1548" s="116"/>
      <c r="G1548" s="116"/>
      <c r="H1548" s="110"/>
      <c r="I1548" s="116"/>
    </row>
    <row r="1549" s="98" customFormat="1" ht="15.6" spans="1:9">
      <c r="A1549" s="116"/>
      <c r="B1549" s="134" t="s">
        <v>40</v>
      </c>
      <c r="C1549" s="135" t="s">
        <v>46</v>
      </c>
      <c r="D1549" s="116"/>
      <c r="E1549" s="116"/>
      <c r="F1549" s="116"/>
      <c r="G1549" s="116"/>
      <c r="H1549" s="110"/>
      <c r="I1549" s="116"/>
    </row>
    <row r="1550" s="98" customFormat="1" ht="15.6" spans="1:9">
      <c r="A1550" s="116"/>
      <c r="B1550" s="134"/>
      <c r="C1550" s="135" t="s">
        <v>47</v>
      </c>
      <c r="D1550" s="116"/>
      <c r="E1550" s="116"/>
      <c r="F1550" s="116"/>
      <c r="G1550" s="116"/>
      <c r="H1550" s="110"/>
      <c r="I1550" s="116"/>
    </row>
    <row r="1551" s="98" customFormat="1" ht="15.6" spans="1:9">
      <c r="A1551" s="116">
        <v>5</v>
      </c>
      <c r="B1551" s="138" t="s">
        <v>48</v>
      </c>
      <c r="C1551" s="137">
        <f>11.4-5</f>
        <v>6.4</v>
      </c>
      <c r="D1551" s="116"/>
      <c r="E1551" s="116"/>
      <c r="F1551" s="116"/>
      <c r="G1551" s="116"/>
      <c r="H1551" s="110"/>
      <c r="I1551" s="116"/>
    </row>
    <row r="1552" s="98" customFormat="1" ht="31.2" spans="1:9">
      <c r="A1552" s="116" t="s">
        <v>2182</v>
      </c>
      <c r="B1552" s="116"/>
      <c r="C1552" s="116"/>
      <c r="D1552" s="116"/>
      <c r="E1552" s="116"/>
      <c r="F1552" s="116"/>
      <c r="G1552" s="116"/>
      <c r="H1552" s="111" t="s">
        <v>2183</v>
      </c>
      <c r="I1552" s="112" t="s">
        <v>615</v>
      </c>
    </row>
    <row r="1553" s="98" customFormat="1" ht="31.2" spans="1:9">
      <c r="A1553" s="129" t="s">
        <v>5</v>
      </c>
      <c r="B1553" s="139" t="s">
        <v>6</v>
      </c>
      <c r="C1553" s="122" t="s">
        <v>15</v>
      </c>
      <c r="D1553" s="122"/>
      <c r="E1553" s="122"/>
      <c r="F1553" s="122"/>
      <c r="G1553" s="122"/>
      <c r="H1553" s="110"/>
      <c r="I1553" s="116"/>
    </row>
    <row r="1554" s="98" customFormat="1" ht="15.6" spans="1:9">
      <c r="A1554" s="116"/>
      <c r="B1554" s="136" t="s">
        <v>16</v>
      </c>
      <c r="C1554" s="122" t="s">
        <v>17</v>
      </c>
      <c r="D1554" s="122" t="s">
        <v>18</v>
      </c>
      <c r="E1554" s="122" t="s">
        <v>19</v>
      </c>
      <c r="F1554" s="122" t="s">
        <v>20</v>
      </c>
      <c r="G1554" s="122" t="s">
        <v>21</v>
      </c>
      <c r="H1554" s="110"/>
      <c r="I1554" s="116"/>
    </row>
    <row r="1555" s="98" customFormat="1" ht="15.6" spans="1:9">
      <c r="A1555" s="116">
        <v>1</v>
      </c>
      <c r="B1555" s="136" t="s">
        <v>58</v>
      </c>
      <c r="C1555" s="141" t="s">
        <v>787</v>
      </c>
      <c r="D1555" s="141" t="s">
        <v>680</v>
      </c>
      <c r="E1555" s="141" t="s">
        <v>787</v>
      </c>
      <c r="F1555" s="141" t="s">
        <v>787</v>
      </c>
      <c r="G1555" s="141" t="s">
        <v>787</v>
      </c>
      <c r="H1555" s="110"/>
      <c r="I1555" s="116"/>
    </row>
    <row r="1556" s="98" customFormat="1" ht="15.6" spans="1:9">
      <c r="A1556" s="116">
        <v>2</v>
      </c>
      <c r="B1556" s="136" t="s">
        <v>22</v>
      </c>
      <c r="C1556" s="141" t="s">
        <v>682</v>
      </c>
      <c r="D1556" s="141" t="s">
        <v>787</v>
      </c>
      <c r="E1556" s="141" t="s">
        <v>787</v>
      </c>
      <c r="F1556" s="141" t="s">
        <v>787</v>
      </c>
      <c r="G1556" s="141" t="s">
        <v>787</v>
      </c>
      <c r="H1556" s="110"/>
      <c r="I1556" s="116"/>
    </row>
    <row r="1557" s="98" customFormat="1" ht="15.6" spans="1:9">
      <c r="A1557" s="116"/>
      <c r="B1557" s="139" t="s">
        <v>6</v>
      </c>
      <c r="C1557" s="122" t="s">
        <v>24</v>
      </c>
      <c r="D1557" s="122"/>
      <c r="E1557" s="122"/>
      <c r="F1557" s="122"/>
      <c r="G1557" s="122"/>
      <c r="H1557" s="110"/>
      <c r="I1557" s="116"/>
    </row>
    <row r="1558" s="98" customFormat="1" ht="15.6" spans="1:9">
      <c r="A1558" s="116"/>
      <c r="B1558" s="136" t="s">
        <v>16</v>
      </c>
      <c r="C1558" s="122" t="s">
        <v>17</v>
      </c>
      <c r="D1558" s="122" t="s">
        <v>18</v>
      </c>
      <c r="E1558" s="122" t="s">
        <v>19</v>
      </c>
      <c r="F1558" s="122" t="s">
        <v>20</v>
      </c>
      <c r="G1558" s="122" t="s">
        <v>21</v>
      </c>
      <c r="H1558" s="110"/>
      <c r="I1558" s="116"/>
    </row>
    <row r="1559" s="98" customFormat="1" ht="15.6" spans="1:9">
      <c r="A1559" s="116">
        <v>3</v>
      </c>
      <c r="B1559" s="140" t="s">
        <v>1464</v>
      </c>
      <c r="C1559" s="141" t="s">
        <v>787</v>
      </c>
      <c r="D1559" s="141" t="s">
        <v>680</v>
      </c>
      <c r="E1559" s="141" t="s">
        <v>787</v>
      </c>
      <c r="F1559" s="141" t="s">
        <v>787</v>
      </c>
      <c r="G1559" s="141" t="s">
        <v>787</v>
      </c>
      <c r="H1559" s="110"/>
      <c r="I1559" s="116"/>
    </row>
    <row r="1560" s="98" customFormat="1" ht="15.6" spans="1:9">
      <c r="A1560" s="116">
        <v>4</v>
      </c>
      <c r="B1560" s="140" t="s">
        <v>457</v>
      </c>
      <c r="C1560" s="141" t="s">
        <v>787</v>
      </c>
      <c r="D1560" s="141" t="s">
        <v>680</v>
      </c>
      <c r="E1560" s="141" t="s">
        <v>787</v>
      </c>
      <c r="F1560" s="141" t="s">
        <v>787</v>
      </c>
      <c r="G1560" s="141" t="s">
        <v>787</v>
      </c>
      <c r="H1560" s="110"/>
      <c r="I1560" s="116"/>
    </row>
    <row r="1561" s="98" customFormat="1" ht="15.6" spans="1:9">
      <c r="A1561" s="116"/>
      <c r="B1561" s="139" t="s">
        <v>6</v>
      </c>
      <c r="C1561" s="122" t="s">
        <v>30</v>
      </c>
      <c r="D1561" s="122"/>
      <c r="E1561" s="122"/>
      <c r="F1561" s="122"/>
      <c r="G1561" s="116"/>
      <c r="H1561" s="110"/>
      <c r="I1561" s="116"/>
    </row>
    <row r="1562" s="98" customFormat="1" ht="15.6" spans="1:9">
      <c r="A1562" s="116"/>
      <c r="B1562" s="136" t="s">
        <v>8</v>
      </c>
      <c r="C1562" s="122">
        <v>100</v>
      </c>
      <c r="D1562" s="122">
        <v>200</v>
      </c>
      <c r="E1562" s="122">
        <v>300</v>
      </c>
      <c r="F1562" s="122" t="s">
        <v>31</v>
      </c>
      <c r="G1562" s="116"/>
      <c r="H1562" s="110"/>
      <c r="I1562" s="116"/>
    </row>
    <row r="1563" s="98" customFormat="1" ht="15.6" spans="1:9">
      <c r="A1563" s="116">
        <v>5</v>
      </c>
      <c r="B1563" s="140" t="s">
        <v>63</v>
      </c>
      <c r="C1563" s="141" t="s">
        <v>787</v>
      </c>
      <c r="D1563" s="141" t="s">
        <v>680</v>
      </c>
      <c r="E1563" s="141" t="s">
        <v>787</v>
      </c>
      <c r="F1563" s="141" t="s">
        <v>787</v>
      </c>
      <c r="G1563" s="116"/>
      <c r="H1563" s="110"/>
      <c r="I1563" s="116"/>
    </row>
    <row r="1564" s="98" customFormat="1" ht="15.6" spans="1:9">
      <c r="A1564" s="116">
        <v>6</v>
      </c>
      <c r="B1564" s="140" t="s">
        <v>32</v>
      </c>
      <c r="C1564" s="141" t="s">
        <v>787</v>
      </c>
      <c r="D1564" s="141" t="s">
        <v>787</v>
      </c>
      <c r="E1564" s="141" t="s">
        <v>787</v>
      </c>
      <c r="F1564" s="141" t="s">
        <v>774</v>
      </c>
      <c r="G1564" s="116"/>
      <c r="H1564" s="110"/>
      <c r="I1564" s="116"/>
    </row>
    <row r="1565" s="98" customFormat="1" ht="15.6" spans="1:9">
      <c r="A1565" s="116"/>
      <c r="B1565" s="139" t="s">
        <v>6</v>
      </c>
      <c r="C1565" s="122" t="s">
        <v>35</v>
      </c>
      <c r="D1565" s="122"/>
      <c r="E1565" s="122"/>
      <c r="F1565" s="122"/>
      <c r="G1565" s="116"/>
      <c r="H1565" s="110"/>
      <c r="I1565" s="116"/>
    </row>
    <row r="1566" s="98" customFormat="1" ht="15.6" spans="1:9">
      <c r="A1566" s="116"/>
      <c r="B1566" s="136" t="s">
        <v>8</v>
      </c>
      <c r="C1566" s="122">
        <v>100</v>
      </c>
      <c r="D1566" s="122">
        <v>200</v>
      </c>
      <c r="E1566" s="122">
        <v>300</v>
      </c>
      <c r="F1566" s="122" t="s">
        <v>31</v>
      </c>
      <c r="G1566" s="116"/>
      <c r="H1566" s="110"/>
      <c r="I1566" s="116"/>
    </row>
    <row r="1567" s="98" customFormat="1" ht="15.6" spans="1:9">
      <c r="A1567" s="116">
        <v>7</v>
      </c>
      <c r="B1567" s="140" t="s">
        <v>68</v>
      </c>
      <c r="C1567" s="141" t="s">
        <v>787</v>
      </c>
      <c r="D1567" s="141" t="s">
        <v>787</v>
      </c>
      <c r="E1567" s="141" t="s">
        <v>678</v>
      </c>
      <c r="F1567" s="141" t="s">
        <v>678</v>
      </c>
      <c r="G1567" s="116"/>
      <c r="H1567" s="110"/>
      <c r="I1567" s="116"/>
    </row>
    <row r="1568" s="98" customFormat="1" ht="15.6" spans="1:9">
      <c r="A1568" s="116">
        <v>8</v>
      </c>
      <c r="B1568" s="140" t="s">
        <v>2184</v>
      </c>
      <c r="C1568" s="141" t="s">
        <v>680</v>
      </c>
      <c r="D1568" s="141" t="s">
        <v>787</v>
      </c>
      <c r="E1568" s="141" t="s">
        <v>787</v>
      </c>
      <c r="F1568" s="141" t="s">
        <v>787</v>
      </c>
      <c r="G1568" s="116"/>
      <c r="H1568" s="110"/>
      <c r="I1568" s="116"/>
    </row>
    <row r="1569" s="98" customFormat="1" ht="15.6" spans="1:9">
      <c r="A1569" s="116"/>
      <c r="B1569" s="132" t="s">
        <v>6</v>
      </c>
      <c r="C1569" s="115" t="s">
        <v>7</v>
      </c>
      <c r="D1569" s="115"/>
      <c r="E1569" s="115"/>
      <c r="F1569" s="116"/>
      <c r="G1569" s="116"/>
      <c r="H1569" s="110"/>
      <c r="I1569" s="116"/>
    </row>
    <row r="1570" s="98" customFormat="1" ht="15.6" spans="1:9">
      <c r="A1570" s="116"/>
      <c r="B1570" s="132"/>
      <c r="C1570" s="115"/>
      <c r="D1570" s="115"/>
      <c r="E1570" s="115"/>
      <c r="F1570" s="116"/>
      <c r="G1570" s="116"/>
      <c r="H1570" s="110"/>
      <c r="I1570" s="116"/>
    </row>
    <row r="1571" s="98" customFormat="1" ht="15.6" spans="1:9">
      <c r="A1571" s="116"/>
      <c r="B1571" s="130" t="s">
        <v>8</v>
      </c>
      <c r="C1571" s="133" t="s">
        <v>9</v>
      </c>
      <c r="D1571" s="133" t="s">
        <v>10</v>
      </c>
      <c r="E1571" s="133" t="s">
        <v>11</v>
      </c>
      <c r="F1571" s="116"/>
      <c r="G1571" s="116"/>
      <c r="H1571" s="110"/>
      <c r="I1571" s="116"/>
    </row>
    <row r="1572" s="98" customFormat="1" ht="15.6" spans="1:9">
      <c r="A1572" s="116">
        <v>9</v>
      </c>
      <c r="B1572" s="130" t="s">
        <v>586</v>
      </c>
      <c r="C1572" s="131" t="s">
        <v>787</v>
      </c>
      <c r="D1572" s="131" t="s">
        <v>2185</v>
      </c>
      <c r="E1572" s="131" t="s">
        <v>787</v>
      </c>
      <c r="F1572" s="116"/>
      <c r="G1572" s="116"/>
      <c r="H1572" s="110"/>
      <c r="I1572" s="116"/>
    </row>
    <row r="1573" s="98" customFormat="1" ht="15.6" spans="1:9">
      <c r="A1573" s="116"/>
      <c r="B1573" s="134" t="s">
        <v>40</v>
      </c>
      <c r="C1573" s="135" t="s">
        <v>46</v>
      </c>
      <c r="D1573" s="116"/>
      <c r="E1573" s="116"/>
      <c r="F1573" s="116"/>
      <c r="G1573" s="116"/>
      <c r="H1573" s="110"/>
      <c r="I1573" s="116"/>
    </row>
    <row r="1574" s="98" customFormat="1" ht="15.6" spans="1:9">
      <c r="A1574" s="116"/>
      <c r="B1574" s="134"/>
      <c r="C1574" s="135" t="s">
        <v>47</v>
      </c>
      <c r="D1574" s="116"/>
      <c r="E1574" s="116"/>
      <c r="F1574" s="116"/>
      <c r="G1574" s="116"/>
      <c r="H1574" s="110"/>
      <c r="I1574" s="116"/>
    </row>
    <row r="1575" s="98" customFormat="1" ht="15.6" spans="1:9">
      <c r="A1575" s="116">
        <v>10</v>
      </c>
      <c r="B1575" s="138" t="s">
        <v>48</v>
      </c>
      <c r="C1575" s="137">
        <f>124.7-14.9</f>
        <v>109.8</v>
      </c>
      <c r="D1575" s="116"/>
      <c r="E1575" s="116"/>
      <c r="F1575" s="116"/>
      <c r="G1575" s="116"/>
      <c r="H1575" s="110"/>
      <c r="I1575" s="116"/>
    </row>
    <row r="1576" s="98" customFormat="1" ht="15.6" spans="1:9">
      <c r="A1576" s="116">
        <v>11</v>
      </c>
      <c r="B1576" s="138" t="s">
        <v>779</v>
      </c>
      <c r="C1576" s="137" t="s">
        <v>812</v>
      </c>
      <c r="D1576" s="116"/>
      <c r="E1576" s="116"/>
      <c r="F1576" s="116"/>
      <c r="G1576" s="116"/>
      <c r="H1576" s="110"/>
      <c r="I1576" s="116"/>
    </row>
    <row r="1577" s="98" customFormat="1" ht="15.6" spans="1:9">
      <c r="A1577" s="116"/>
      <c r="B1577" s="139" t="s">
        <v>6</v>
      </c>
      <c r="C1577" s="135" t="s">
        <v>49</v>
      </c>
      <c r="D1577" s="135"/>
      <c r="E1577" s="135"/>
      <c r="F1577" s="116"/>
      <c r="G1577" s="116"/>
      <c r="H1577" s="110"/>
      <c r="I1577" s="116"/>
    </row>
    <row r="1578" s="98" customFormat="1" ht="15.6" spans="1:9">
      <c r="A1578" s="116"/>
      <c r="B1578" s="136" t="s">
        <v>50</v>
      </c>
      <c r="C1578" s="135">
        <v>100</v>
      </c>
      <c r="D1578" s="135">
        <v>200</v>
      </c>
      <c r="E1578" s="135" t="s">
        <v>51</v>
      </c>
      <c r="F1578" s="116"/>
      <c r="G1578" s="116"/>
      <c r="H1578" s="110"/>
      <c r="I1578" s="116"/>
    </row>
    <row r="1579" s="98" customFormat="1" ht="15.6" spans="1:9">
      <c r="A1579" s="116">
        <v>12</v>
      </c>
      <c r="B1579" s="140" t="s">
        <v>52</v>
      </c>
      <c r="C1579" s="141" t="s">
        <v>758</v>
      </c>
      <c r="D1579" s="141" t="s">
        <v>684</v>
      </c>
      <c r="E1579" s="141" t="s">
        <v>787</v>
      </c>
      <c r="F1579" s="116"/>
      <c r="G1579" s="116"/>
      <c r="H1579" s="110"/>
      <c r="I1579" s="116"/>
    </row>
    <row r="1580" s="98" customFormat="1" ht="31.2" spans="1:9">
      <c r="A1580" s="116" t="s">
        <v>2186</v>
      </c>
      <c r="B1580" s="116"/>
      <c r="C1580" s="116"/>
      <c r="D1580" s="116"/>
      <c r="E1580" s="116"/>
      <c r="F1580" s="116"/>
      <c r="G1580" s="116"/>
      <c r="H1580" s="111" t="s">
        <v>2187</v>
      </c>
      <c r="I1580" s="112" t="s">
        <v>615</v>
      </c>
    </row>
    <row r="1581" s="98" customFormat="1" ht="31.2" spans="1:9">
      <c r="A1581" s="129" t="s">
        <v>5</v>
      </c>
      <c r="B1581" s="139" t="s">
        <v>6</v>
      </c>
      <c r="C1581" s="122" t="s">
        <v>15</v>
      </c>
      <c r="D1581" s="122"/>
      <c r="E1581" s="122"/>
      <c r="F1581" s="122"/>
      <c r="G1581" s="122"/>
      <c r="H1581" s="110"/>
      <c r="I1581" s="116"/>
    </row>
    <row r="1582" s="98" customFormat="1" ht="15.6" spans="1:9">
      <c r="A1582" s="116"/>
      <c r="B1582" s="136" t="s">
        <v>16</v>
      </c>
      <c r="C1582" s="122" t="s">
        <v>17</v>
      </c>
      <c r="D1582" s="122" t="s">
        <v>18</v>
      </c>
      <c r="E1582" s="122" t="s">
        <v>19</v>
      </c>
      <c r="F1582" s="122" t="s">
        <v>20</v>
      </c>
      <c r="G1582" s="122" t="s">
        <v>21</v>
      </c>
      <c r="H1582" s="110"/>
      <c r="I1582" s="116"/>
    </row>
    <row r="1583" s="98" customFormat="1" ht="15.6" spans="1:9">
      <c r="A1583" s="116">
        <v>1</v>
      </c>
      <c r="B1583" s="136" t="s">
        <v>115</v>
      </c>
      <c r="C1583" s="141"/>
      <c r="D1583" s="141" t="s">
        <v>683</v>
      </c>
      <c r="E1583" s="141" t="s">
        <v>819</v>
      </c>
      <c r="F1583" s="141"/>
      <c r="G1583" s="141"/>
      <c r="H1583" s="110"/>
      <c r="I1583" s="116"/>
    </row>
    <row r="1584" s="98" customFormat="1" ht="15.6" spans="1:9">
      <c r="A1584" s="116">
        <v>2</v>
      </c>
      <c r="B1584" s="136" t="s">
        <v>89</v>
      </c>
      <c r="C1584" s="141"/>
      <c r="D1584" s="141" t="s">
        <v>731</v>
      </c>
      <c r="E1584" s="141"/>
      <c r="F1584" s="141" t="s">
        <v>680</v>
      </c>
      <c r="G1584" s="141" t="s">
        <v>680</v>
      </c>
      <c r="H1584" s="110"/>
      <c r="I1584" s="116"/>
    </row>
    <row r="1585" s="98" customFormat="1" ht="15.6" spans="1:9">
      <c r="A1585" s="116"/>
      <c r="B1585" s="139" t="s">
        <v>6</v>
      </c>
      <c r="C1585" s="122" t="s">
        <v>24</v>
      </c>
      <c r="D1585" s="122"/>
      <c r="E1585" s="122"/>
      <c r="F1585" s="122"/>
      <c r="G1585" s="122"/>
      <c r="H1585" s="110"/>
      <c r="I1585" s="116"/>
    </row>
    <row r="1586" s="98" customFormat="1" ht="15.6" spans="1:9">
      <c r="A1586" s="116"/>
      <c r="B1586" s="136" t="s">
        <v>16</v>
      </c>
      <c r="C1586" s="122" t="s">
        <v>17</v>
      </c>
      <c r="D1586" s="122" t="s">
        <v>18</v>
      </c>
      <c r="E1586" s="122" t="s">
        <v>19</v>
      </c>
      <c r="F1586" s="122" t="s">
        <v>20</v>
      </c>
      <c r="G1586" s="122" t="s">
        <v>21</v>
      </c>
      <c r="H1586" s="110"/>
      <c r="I1586" s="116"/>
    </row>
    <row r="1587" s="98" customFormat="1" ht="15.6" spans="1:9">
      <c r="A1587" s="116">
        <v>3</v>
      </c>
      <c r="B1587" s="140" t="s">
        <v>61</v>
      </c>
      <c r="C1587" s="141" t="s">
        <v>740</v>
      </c>
      <c r="D1587" s="141"/>
      <c r="E1587" s="141"/>
      <c r="F1587" s="141"/>
      <c r="G1587" s="141"/>
      <c r="H1587" s="110"/>
      <c r="I1587" s="116"/>
    </row>
    <row r="1588" s="98" customFormat="1" ht="15.6" spans="1:9">
      <c r="A1588" s="116">
        <v>4</v>
      </c>
      <c r="B1588" s="140" t="s">
        <v>25</v>
      </c>
      <c r="C1588" s="141"/>
      <c r="D1588" s="141" t="s">
        <v>680</v>
      </c>
      <c r="E1588" s="141"/>
      <c r="F1588" s="141"/>
      <c r="G1588" s="141"/>
      <c r="H1588" s="110"/>
      <c r="I1588" s="116"/>
    </row>
    <row r="1589" s="98" customFormat="1" ht="15.6" spans="1:9">
      <c r="A1589" s="116">
        <v>5</v>
      </c>
      <c r="B1589" s="140" t="s">
        <v>107</v>
      </c>
      <c r="C1589" s="141" t="s">
        <v>679</v>
      </c>
      <c r="D1589" s="141"/>
      <c r="E1589" s="141"/>
      <c r="F1589" s="141"/>
      <c r="G1589" s="141"/>
      <c r="H1589" s="110"/>
      <c r="I1589" s="116"/>
    </row>
    <row r="1590" s="98" customFormat="1" ht="15.6" spans="1:9">
      <c r="A1590" s="116"/>
      <c r="B1590" s="139" t="s">
        <v>6</v>
      </c>
      <c r="C1590" s="122" t="s">
        <v>30</v>
      </c>
      <c r="D1590" s="122"/>
      <c r="E1590" s="122"/>
      <c r="F1590" s="122"/>
      <c r="G1590" s="116"/>
      <c r="H1590" s="110"/>
      <c r="I1590" s="116"/>
    </row>
    <row r="1591" s="98" customFormat="1" ht="15.6" spans="1:9">
      <c r="A1591" s="116"/>
      <c r="B1591" s="136" t="s">
        <v>8</v>
      </c>
      <c r="C1591" s="122">
        <v>100</v>
      </c>
      <c r="D1591" s="122">
        <v>200</v>
      </c>
      <c r="E1591" s="122">
        <v>300</v>
      </c>
      <c r="F1591" s="122" t="s">
        <v>31</v>
      </c>
      <c r="G1591" s="116"/>
      <c r="H1591" s="110"/>
      <c r="I1591" s="116"/>
    </row>
    <row r="1592" s="98" customFormat="1" ht="15.6" spans="1:9">
      <c r="A1592" s="116">
        <v>6</v>
      </c>
      <c r="B1592" s="140" t="s">
        <v>32</v>
      </c>
      <c r="C1592" s="141"/>
      <c r="D1592" s="141"/>
      <c r="E1592" s="141" t="s">
        <v>684</v>
      </c>
      <c r="F1592" s="141"/>
      <c r="G1592" s="116"/>
      <c r="H1592" s="110"/>
      <c r="I1592" s="116"/>
    </row>
    <row r="1593" s="98" customFormat="1" ht="15.6" spans="1:9">
      <c r="A1593" s="116">
        <v>7</v>
      </c>
      <c r="B1593" s="140" t="s">
        <v>65</v>
      </c>
      <c r="C1593" s="141" t="s">
        <v>682</v>
      </c>
      <c r="D1593" s="141" t="s">
        <v>716</v>
      </c>
      <c r="E1593" s="141"/>
      <c r="F1593" s="141"/>
      <c r="G1593" s="116"/>
      <c r="H1593" s="110"/>
      <c r="I1593" s="116"/>
    </row>
    <row r="1594" s="98" customFormat="1" ht="15.6" spans="1:9">
      <c r="A1594" s="116"/>
      <c r="B1594" s="139" t="s">
        <v>6</v>
      </c>
      <c r="C1594" s="122" t="s">
        <v>35</v>
      </c>
      <c r="D1594" s="122"/>
      <c r="E1594" s="122"/>
      <c r="F1594" s="122"/>
      <c r="G1594" s="116"/>
      <c r="H1594" s="110"/>
      <c r="I1594" s="116"/>
    </row>
    <row r="1595" s="98" customFormat="1" ht="15.6" spans="1:9">
      <c r="A1595" s="116"/>
      <c r="B1595" s="136" t="s">
        <v>8</v>
      </c>
      <c r="C1595" s="122">
        <v>100</v>
      </c>
      <c r="D1595" s="122">
        <v>200</v>
      </c>
      <c r="E1595" s="122">
        <v>300</v>
      </c>
      <c r="F1595" s="122" t="s">
        <v>31</v>
      </c>
      <c r="G1595" s="116"/>
      <c r="H1595" s="110"/>
      <c r="I1595" s="116"/>
    </row>
    <row r="1596" s="98" customFormat="1" ht="15.6" spans="1:9">
      <c r="A1596" s="116">
        <v>8</v>
      </c>
      <c r="B1596" s="140" t="s">
        <v>141</v>
      </c>
      <c r="C1596" s="141"/>
      <c r="D1596" s="141"/>
      <c r="E1596" s="141" t="s">
        <v>682</v>
      </c>
      <c r="F1596" s="141"/>
      <c r="G1596" s="116"/>
      <c r="H1596" s="110"/>
      <c r="I1596" s="116"/>
    </row>
    <row r="1597" s="98" customFormat="1" ht="15.6" spans="1:9">
      <c r="A1597" s="116"/>
      <c r="B1597" s="132" t="s">
        <v>6</v>
      </c>
      <c r="C1597" s="115" t="s">
        <v>7</v>
      </c>
      <c r="D1597" s="115"/>
      <c r="E1597" s="115"/>
      <c r="F1597" s="116"/>
      <c r="G1597" s="116"/>
      <c r="H1597" s="110"/>
      <c r="I1597" s="116"/>
    </row>
    <row r="1598" s="98" customFormat="1" ht="15.6" spans="1:9">
      <c r="A1598" s="116"/>
      <c r="B1598" s="132"/>
      <c r="C1598" s="115"/>
      <c r="D1598" s="115"/>
      <c r="E1598" s="115"/>
      <c r="F1598" s="116"/>
      <c r="G1598" s="116"/>
      <c r="H1598" s="110"/>
      <c r="I1598" s="116"/>
    </row>
    <row r="1599" s="98" customFormat="1" ht="15.6" spans="1:9">
      <c r="A1599" s="116"/>
      <c r="B1599" s="130" t="s">
        <v>8</v>
      </c>
      <c r="C1599" s="133" t="s">
        <v>9</v>
      </c>
      <c r="D1599" s="133" t="s">
        <v>10</v>
      </c>
      <c r="E1599" s="133" t="s">
        <v>11</v>
      </c>
      <c r="F1599" s="116"/>
      <c r="G1599" s="116"/>
      <c r="H1599" s="110"/>
      <c r="I1599" s="116"/>
    </row>
    <row r="1600" s="98" customFormat="1" ht="15.6" spans="1:9">
      <c r="A1600" s="116">
        <v>9</v>
      </c>
      <c r="B1600" s="130" t="s">
        <v>63</v>
      </c>
      <c r="C1600" s="131"/>
      <c r="D1600" s="131" t="s">
        <v>2188</v>
      </c>
      <c r="E1600" s="131"/>
      <c r="F1600" s="116"/>
      <c r="G1600" s="116"/>
      <c r="H1600" s="110"/>
      <c r="I1600" s="116"/>
    </row>
    <row r="1601" s="98" customFormat="1" ht="15.6" spans="1:9">
      <c r="A1601" s="116">
        <v>10</v>
      </c>
      <c r="B1601" s="130" t="s">
        <v>436</v>
      </c>
      <c r="C1601" s="131"/>
      <c r="D1601" s="131" t="s">
        <v>2189</v>
      </c>
      <c r="E1601" s="131"/>
      <c r="F1601" s="116"/>
      <c r="G1601" s="116"/>
      <c r="H1601" s="110"/>
      <c r="I1601" s="116"/>
    </row>
    <row r="1602" s="98" customFormat="1" ht="15.6" spans="1:9">
      <c r="A1602" s="116">
        <v>11</v>
      </c>
      <c r="B1602" s="130" t="s">
        <v>91</v>
      </c>
      <c r="C1602" s="131">
        <f>13.7+316.7</f>
        <v>330.4</v>
      </c>
      <c r="D1602" s="131" t="s">
        <v>2190</v>
      </c>
      <c r="E1602" s="131"/>
      <c r="F1602" s="116"/>
      <c r="G1602" s="116"/>
      <c r="H1602" s="110"/>
      <c r="I1602" s="116"/>
    </row>
    <row r="1603" s="98" customFormat="1" ht="15.6" spans="1:9">
      <c r="A1603" s="116">
        <v>12</v>
      </c>
      <c r="B1603" s="130" t="s">
        <v>34</v>
      </c>
      <c r="C1603" s="131" t="s">
        <v>2191</v>
      </c>
      <c r="D1603" s="131"/>
      <c r="E1603" s="131"/>
      <c r="F1603" s="116"/>
      <c r="G1603" s="116"/>
      <c r="H1603" s="110"/>
      <c r="I1603" s="116"/>
    </row>
    <row r="1604" s="98" customFormat="1" ht="15.6" spans="1:9">
      <c r="A1604" s="116">
        <v>13</v>
      </c>
      <c r="B1604" s="130" t="s">
        <v>65</v>
      </c>
      <c r="C1604" s="131" t="s">
        <v>2192</v>
      </c>
      <c r="D1604" s="131"/>
      <c r="E1604" s="131"/>
      <c r="F1604" s="116"/>
      <c r="G1604" s="116"/>
      <c r="H1604" s="110"/>
      <c r="I1604" s="116"/>
    </row>
    <row r="1605" s="98" customFormat="1" ht="15.6" spans="1:9">
      <c r="A1605" s="116">
        <v>14</v>
      </c>
      <c r="B1605" s="130" t="s">
        <v>12</v>
      </c>
      <c r="C1605" s="131"/>
      <c r="D1605" s="131" t="s">
        <v>1142</v>
      </c>
      <c r="E1605" s="131"/>
      <c r="F1605" s="116"/>
      <c r="G1605" s="116"/>
      <c r="H1605" s="110"/>
      <c r="I1605" s="116"/>
    </row>
    <row r="1606" s="98" customFormat="1" ht="15.6" spans="1:9">
      <c r="A1606" s="116">
        <v>15</v>
      </c>
      <c r="B1606" s="130" t="s">
        <v>545</v>
      </c>
      <c r="C1606" s="131" t="s">
        <v>1707</v>
      </c>
      <c r="D1606" s="131"/>
      <c r="E1606" s="131"/>
      <c r="F1606" s="116"/>
      <c r="G1606" s="116"/>
      <c r="H1606" s="110"/>
      <c r="I1606" s="116"/>
    </row>
    <row r="1607" s="98" customFormat="1" ht="15.6" spans="1:9">
      <c r="A1607" s="116">
        <v>16</v>
      </c>
      <c r="B1607" s="130" t="s">
        <v>2193</v>
      </c>
      <c r="C1607" s="131" t="s">
        <v>1368</v>
      </c>
      <c r="D1607" s="131"/>
      <c r="E1607" s="131"/>
      <c r="F1607" s="116"/>
      <c r="G1607" s="116"/>
      <c r="H1607" s="110"/>
      <c r="I1607" s="116"/>
    </row>
    <row r="1608" s="98" customFormat="1" ht="15.6" spans="1:9">
      <c r="A1608" s="116"/>
      <c r="B1608" s="134" t="s">
        <v>40</v>
      </c>
      <c r="C1608" s="135" t="s">
        <v>41</v>
      </c>
      <c r="D1608" s="135"/>
      <c r="E1608" s="135"/>
      <c r="F1608" s="116"/>
      <c r="G1608" s="116"/>
      <c r="H1608" s="110"/>
      <c r="I1608" s="116"/>
    </row>
    <row r="1609" s="98" customFormat="1" ht="15.6" spans="1:9">
      <c r="A1609" s="116"/>
      <c r="B1609" s="134"/>
      <c r="C1609" s="122" t="s">
        <v>42</v>
      </c>
      <c r="D1609" s="122" t="s">
        <v>43</v>
      </c>
      <c r="E1609" s="122" t="s">
        <v>44</v>
      </c>
      <c r="F1609" s="116"/>
      <c r="G1609" s="116"/>
      <c r="H1609" s="110"/>
      <c r="I1609" s="116"/>
    </row>
    <row r="1610" s="98" customFormat="1" ht="15.6" spans="1:9">
      <c r="A1610" s="116">
        <v>17</v>
      </c>
      <c r="B1610" s="136" t="s">
        <v>334</v>
      </c>
      <c r="C1610" s="137"/>
      <c r="D1610" s="137"/>
      <c r="E1610" s="137" t="s">
        <v>2194</v>
      </c>
      <c r="F1610" s="116"/>
      <c r="G1610" s="116"/>
      <c r="H1610" s="110"/>
      <c r="I1610" s="116"/>
    </row>
    <row r="1611" s="98" customFormat="1" ht="15.6" spans="1:9">
      <c r="A1611" s="116">
        <v>18</v>
      </c>
      <c r="B1611" s="136" t="s">
        <v>191</v>
      </c>
      <c r="C1611" s="137"/>
      <c r="D1611" s="137"/>
      <c r="E1611" s="137" t="s">
        <v>2195</v>
      </c>
      <c r="F1611" s="116"/>
      <c r="G1611" s="116"/>
      <c r="H1611" s="110"/>
      <c r="I1611" s="116"/>
    </row>
    <row r="1612" s="98" customFormat="1" ht="15.6" spans="1:9">
      <c r="A1612" s="116"/>
      <c r="B1612" s="134" t="s">
        <v>40</v>
      </c>
      <c r="C1612" s="135" t="s">
        <v>46</v>
      </c>
      <c r="D1612" s="116"/>
      <c r="E1612" s="116"/>
      <c r="F1612" s="116"/>
      <c r="G1612" s="116"/>
      <c r="H1612" s="110"/>
      <c r="I1612" s="116"/>
    </row>
    <row r="1613" s="98" customFormat="1" ht="15.6" spans="1:9">
      <c r="A1613" s="116"/>
      <c r="B1613" s="134"/>
      <c r="C1613" s="135" t="s">
        <v>47</v>
      </c>
      <c r="D1613" s="116"/>
      <c r="E1613" s="116"/>
      <c r="F1613" s="116"/>
      <c r="G1613" s="116"/>
      <c r="H1613" s="110"/>
      <c r="I1613" s="116"/>
    </row>
    <row r="1614" s="98" customFormat="1" ht="15.6" spans="1:9">
      <c r="A1614" s="116">
        <v>19</v>
      </c>
      <c r="B1614" s="138" t="s">
        <v>143</v>
      </c>
      <c r="C1614" s="137" t="s">
        <v>1632</v>
      </c>
      <c r="D1614" s="116"/>
      <c r="E1614" s="116"/>
      <c r="F1614" s="116"/>
      <c r="G1614" s="116"/>
      <c r="H1614" s="110"/>
      <c r="I1614" s="116"/>
    </row>
    <row r="1615" s="98" customFormat="1" ht="15.6" spans="1:9">
      <c r="A1615" s="116">
        <v>20</v>
      </c>
      <c r="B1615" s="138" t="s">
        <v>205</v>
      </c>
      <c r="C1615" s="137" t="s">
        <v>2196</v>
      </c>
      <c r="D1615" s="116"/>
      <c r="E1615" s="116"/>
      <c r="F1615" s="116"/>
      <c r="G1615" s="116"/>
      <c r="H1615" s="110"/>
      <c r="I1615" s="116"/>
    </row>
    <row r="1616" s="98" customFormat="1" ht="15.6" spans="1:9">
      <c r="A1616" s="116">
        <v>21</v>
      </c>
      <c r="B1616" s="138" t="s">
        <v>48</v>
      </c>
      <c r="C1616" s="137" t="s">
        <v>2197</v>
      </c>
      <c r="D1616" s="116"/>
      <c r="E1616" s="116"/>
      <c r="F1616" s="116"/>
      <c r="G1616" s="116"/>
      <c r="H1616" s="110"/>
      <c r="I1616" s="116"/>
    </row>
    <row r="1617" s="98" customFormat="1" ht="15.6" spans="1:9">
      <c r="A1617" s="116">
        <v>22</v>
      </c>
      <c r="B1617" s="138" t="s">
        <v>2007</v>
      </c>
      <c r="C1617" s="137" t="s">
        <v>2198</v>
      </c>
      <c r="D1617" s="116"/>
      <c r="E1617" s="116"/>
      <c r="F1617" s="116"/>
      <c r="G1617" s="116"/>
      <c r="H1617" s="110"/>
      <c r="I1617" s="116"/>
    </row>
    <row r="1618" s="98" customFormat="1" ht="15.6" spans="1:9">
      <c r="A1618" s="116">
        <v>23</v>
      </c>
      <c r="B1618" s="138" t="s">
        <v>2199</v>
      </c>
      <c r="C1618" s="137" t="s">
        <v>1376</v>
      </c>
      <c r="D1618" s="116"/>
      <c r="E1618" s="116"/>
      <c r="F1618" s="116"/>
      <c r="G1618" s="116"/>
      <c r="H1618" s="110"/>
      <c r="I1618" s="116"/>
    </row>
    <row r="1619" s="98" customFormat="1" ht="15.6" spans="1:9">
      <c r="A1619" s="116">
        <v>24</v>
      </c>
      <c r="B1619" s="138" t="s">
        <v>2200</v>
      </c>
      <c r="C1619" s="137" t="s">
        <v>2201</v>
      </c>
      <c r="D1619" s="116"/>
      <c r="E1619" s="116"/>
      <c r="F1619" s="116"/>
      <c r="G1619" s="116"/>
      <c r="H1619" s="110"/>
      <c r="I1619" s="116"/>
    </row>
    <row r="1620" s="98" customFormat="1" ht="15.6" spans="1:9">
      <c r="A1620" s="116">
        <v>25</v>
      </c>
      <c r="B1620" s="138" t="s">
        <v>404</v>
      </c>
      <c r="C1620" s="137" t="s">
        <v>2202</v>
      </c>
      <c r="D1620" s="116"/>
      <c r="E1620" s="116"/>
      <c r="F1620" s="116"/>
      <c r="G1620" s="116"/>
      <c r="H1620" s="110"/>
      <c r="I1620" s="116"/>
    </row>
    <row r="1621" s="98" customFormat="1" ht="15.6" spans="1:9">
      <c r="A1621" s="116"/>
      <c r="B1621" s="162" t="s">
        <v>40</v>
      </c>
      <c r="C1621" s="142" t="s">
        <v>269</v>
      </c>
      <c r="D1621" s="137"/>
      <c r="E1621" s="137"/>
      <c r="F1621" s="116"/>
      <c r="G1621" s="116"/>
      <c r="H1621" s="110"/>
      <c r="I1621" s="116"/>
    </row>
    <row r="1622" s="98" customFormat="1" ht="15.6" spans="1:9">
      <c r="A1622" s="116"/>
      <c r="B1622" s="163"/>
      <c r="C1622" s="142"/>
      <c r="D1622" s="137"/>
      <c r="E1622" s="137"/>
      <c r="F1622" s="116"/>
      <c r="G1622" s="116"/>
      <c r="H1622" s="110"/>
      <c r="I1622" s="116"/>
    </row>
    <row r="1623" s="98" customFormat="1" ht="15.6" spans="1:9">
      <c r="A1623" s="116">
        <v>26</v>
      </c>
      <c r="B1623" s="138" t="s">
        <v>407</v>
      </c>
      <c r="C1623" s="155" t="s">
        <v>884</v>
      </c>
      <c r="D1623" s="137"/>
      <c r="E1623" s="137"/>
      <c r="F1623" s="116"/>
      <c r="G1623" s="116"/>
      <c r="H1623" s="110"/>
      <c r="I1623" s="116"/>
    </row>
    <row r="1624" s="98" customFormat="1" ht="15.6" spans="1:9">
      <c r="A1624" s="116"/>
      <c r="B1624" s="139" t="s">
        <v>6</v>
      </c>
      <c r="C1624" s="135" t="s">
        <v>49</v>
      </c>
      <c r="D1624" s="135"/>
      <c r="E1624" s="135"/>
      <c r="F1624" s="116"/>
      <c r="G1624" s="116"/>
      <c r="H1624" s="110"/>
      <c r="I1624" s="116"/>
    </row>
    <row r="1625" s="98" customFormat="1" ht="15.6" spans="1:9">
      <c r="A1625" s="116"/>
      <c r="B1625" s="136" t="s">
        <v>50</v>
      </c>
      <c r="C1625" s="135">
        <v>100</v>
      </c>
      <c r="D1625" s="135">
        <v>200</v>
      </c>
      <c r="E1625" s="135" t="s">
        <v>51</v>
      </c>
      <c r="F1625" s="116"/>
      <c r="G1625" s="116"/>
      <c r="H1625" s="110"/>
      <c r="I1625" s="116"/>
    </row>
    <row r="1626" s="98" customFormat="1" ht="15.6" spans="1:9">
      <c r="A1626" s="116">
        <v>27</v>
      </c>
      <c r="B1626" s="140" t="s">
        <v>260</v>
      </c>
      <c r="C1626" s="141"/>
      <c r="D1626" s="141" t="s">
        <v>731</v>
      </c>
      <c r="E1626" s="141"/>
      <c r="F1626" s="116"/>
      <c r="G1626" s="116"/>
      <c r="H1626" s="110"/>
      <c r="I1626" s="116"/>
    </row>
    <row r="1627" s="98" customFormat="1" ht="15.6" spans="1:9">
      <c r="A1627" s="116">
        <v>28</v>
      </c>
      <c r="B1627" s="140" t="s">
        <v>53</v>
      </c>
      <c r="C1627" s="141"/>
      <c r="D1627" s="141" t="s">
        <v>884</v>
      </c>
      <c r="E1627" s="141"/>
      <c r="F1627" s="116"/>
      <c r="G1627" s="116"/>
      <c r="H1627" s="110"/>
      <c r="I1627" s="116"/>
    </row>
    <row r="1628" s="98" customFormat="1" ht="15.6" spans="1:9">
      <c r="A1628" s="116">
        <v>29</v>
      </c>
      <c r="B1628" s="140" t="s">
        <v>55</v>
      </c>
      <c r="C1628" s="141"/>
      <c r="D1628" s="141" t="s">
        <v>758</v>
      </c>
      <c r="E1628" s="141"/>
      <c r="F1628" s="116"/>
      <c r="G1628" s="116"/>
      <c r="H1628" s="110"/>
      <c r="I1628" s="116"/>
    </row>
    <row r="1629" s="98" customFormat="1" ht="31.2" spans="1:9">
      <c r="A1629" s="116" t="s">
        <v>2203</v>
      </c>
      <c r="B1629" s="116"/>
      <c r="C1629" s="116"/>
      <c r="D1629" s="116"/>
      <c r="E1629" s="116"/>
      <c r="F1629" s="116"/>
      <c r="G1629" s="116"/>
      <c r="H1629" s="111" t="s">
        <v>2204</v>
      </c>
      <c r="I1629" s="112" t="s">
        <v>615</v>
      </c>
    </row>
    <row r="1630" s="98" customFormat="1" ht="31.2" spans="1:9">
      <c r="A1630" s="129" t="s">
        <v>5</v>
      </c>
      <c r="B1630" s="139" t="s">
        <v>6</v>
      </c>
      <c r="C1630" s="122" t="s">
        <v>15</v>
      </c>
      <c r="D1630" s="122"/>
      <c r="E1630" s="122"/>
      <c r="F1630" s="122"/>
      <c r="G1630" s="122"/>
      <c r="H1630" s="110"/>
      <c r="I1630" s="116"/>
    </row>
    <row r="1631" s="98" customFormat="1" ht="15.6" spans="1:9">
      <c r="A1631" s="116"/>
      <c r="B1631" s="136" t="s">
        <v>16</v>
      </c>
      <c r="C1631" s="122" t="s">
        <v>17</v>
      </c>
      <c r="D1631" s="122" t="s">
        <v>18</v>
      </c>
      <c r="E1631" s="122" t="s">
        <v>19</v>
      </c>
      <c r="F1631" s="122" t="s">
        <v>20</v>
      </c>
      <c r="G1631" s="122" t="s">
        <v>21</v>
      </c>
      <c r="H1631" s="110"/>
      <c r="I1631" s="116"/>
    </row>
    <row r="1632" s="98" customFormat="1" ht="15.6" spans="1:9">
      <c r="A1632" s="116">
        <v>1</v>
      </c>
      <c r="B1632" s="136" t="s">
        <v>58</v>
      </c>
      <c r="C1632" s="141" t="s">
        <v>787</v>
      </c>
      <c r="D1632" s="141" t="s">
        <v>740</v>
      </c>
      <c r="E1632" s="141" t="s">
        <v>679</v>
      </c>
      <c r="F1632" s="141" t="s">
        <v>787</v>
      </c>
      <c r="G1632" s="141" t="s">
        <v>787</v>
      </c>
      <c r="H1632" s="110"/>
      <c r="I1632" s="116"/>
    </row>
    <row r="1633" s="98" customFormat="1" ht="15.6" spans="1:9">
      <c r="A1633" s="116"/>
      <c r="B1633" s="139" t="s">
        <v>6</v>
      </c>
      <c r="C1633" s="122" t="s">
        <v>24</v>
      </c>
      <c r="D1633" s="122"/>
      <c r="E1633" s="122"/>
      <c r="F1633" s="122"/>
      <c r="G1633" s="122"/>
      <c r="H1633" s="110"/>
      <c r="I1633" s="116"/>
    </row>
    <row r="1634" s="98" customFormat="1" ht="15.6" spans="1:9">
      <c r="A1634" s="116"/>
      <c r="B1634" s="136" t="s">
        <v>16</v>
      </c>
      <c r="C1634" s="122" t="s">
        <v>17</v>
      </c>
      <c r="D1634" s="122" t="s">
        <v>18</v>
      </c>
      <c r="E1634" s="122" t="s">
        <v>19</v>
      </c>
      <c r="F1634" s="122" t="s">
        <v>20</v>
      </c>
      <c r="G1634" s="122" t="s">
        <v>21</v>
      </c>
      <c r="H1634" s="110"/>
      <c r="I1634" s="116"/>
    </row>
    <row r="1635" s="98" customFormat="1" ht="15.6" spans="1:9">
      <c r="A1635" s="116">
        <v>2</v>
      </c>
      <c r="B1635" s="140" t="s">
        <v>457</v>
      </c>
      <c r="C1635" s="141" t="s">
        <v>787</v>
      </c>
      <c r="D1635" s="141" t="s">
        <v>680</v>
      </c>
      <c r="E1635" s="141" t="s">
        <v>787</v>
      </c>
      <c r="F1635" s="141" t="s">
        <v>787</v>
      </c>
      <c r="G1635" s="141" t="s">
        <v>787</v>
      </c>
      <c r="H1635" s="110"/>
      <c r="I1635" s="116"/>
    </row>
    <row r="1636" s="98" customFormat="1" ht="15.6" spans="1:9">
      <c r="A1636" s="116">
        <v>3</v>
      </c>
      <c r="B1636" s="140" t="s">
        <v>285</v>
      </c>
      <c r="C1636" s="141" t="s">
        <v>680</v>
      </c>
      <c r="D1636" s="141" t="s">
        <v>787</v>
      </c>
      <c r="E1636" s="141" t="s">
        <v>787</v>
      </c>
      <c r="F1636" s="141" t="s">
        <v>787</v>
      </c>
      <c r="G1636" s="141" t="s">
        <v>787</v>
      </c>
      <c r="H1636" s="110"/>
      <c r="I1636" s="116"/>
    </row>
    <row r="1637" s="98" customFormat="1" ht="15.6" spans="1:9">
      <c r="A1637" s="116"/>
      <c r="B1637" s="139" t="s">
        <v>6</v>
      </c>
      <c r="C1637" s="122" t="s">
        <v>30</v>
      </c>
      <c r="D1637" s="122"/>
      <c r="E1637" s="122"/>
      <c r="F1637" s="122"/>
      <c r="G1637" s="116"/>
      <c r="H1637" s="110"/>
      <c r="I1637" s="116"/>
    </row>
    <row r="1638" s="98" customFormat="1" ht="15.6" spans="1:9">
      <c r="A1638" s="116"/>
      <c r="B1638" s="136" t="s">
        <v>8</v>
      </c>
      <c r="C1638" s="122">
        <v>100</v>
      </c>
      <c r="D1638" s="122">
        <v>200</v>
      </c>
      <c r="E1638" s="122">
        <v>300</v>
      </c>
      <c r="F1638" s="122" t="s">
        <v>31</v>
      </c>
      <c r="G1638" s="116"/>
      <c r="H1638" s="110"/>
      <c r="I1638" s="116"/>
    </row>
    <row r="1639" s="98" customFormat="1" ht="15.6" spans="1:9">
      <c r="A1639" s="116">
        <v>4</v>
      </c>
      <c r="B1639" s="140" t="s">
        <v>32</v>
      </c>
      <c r="C1639" s="141" t="s">
        <v>787</v>
      </c>
      <c r="D1639" s="141" t="s">
        <v>787</v>
      </c>
      <c r="E1639" s="141" t="s">
        <v>774</v>
      </c>
      <c r="F1639" s="141" t="s">
        <v>717</v>
      </c>
      <c r="G1639" s="116"/>
      <c r="H1639" s="110"/>
      <c r="I1639" s="116"/>
    </row>
    <row r="1640" s="98" customFormat="1" ht="15.6" spans="1:9">
      <c r="A1640" s="116">
        <v>5</v>
      </c>
      <c r="B1640" s="140" t="s">
        <v>177</v>
      </c>
      <c r="C1640" s="141" t="s">
        <v>680</v>
      </c>
      <c r="D1640" s="141" t="s">
        <v>787</v>
      </c>
      <c r="E1640" s="141" t="s">
        <v>787</v>
      </c>
      <c r="F1640" s="141" t="s">
        <v>787</v>
      </c>
      <c r="G1640" s="116"/>
      <c r="H1640" s="110"/>
      <c r="I1640" s="116"/>
    </row>
    <row r="1641" s="98" customFormat="1" ht="15.6" spans="1:9">
      <c r="A1641" s="116">
        <v>6</v>
      </c>
      <c r="B1641" s="140" t="s">
        <v>65</v>
      </c>
      <c r="C1641" s="141" t="s">
        <v>774</v>
      </c>
      <c r="D1641" s="141" t="s">
        <v>678</v>
      </c>
      <c r="E1641" s="141" t="s">
        <v>787</v>
      </c>
      <c r="F1641" s="141" t="s">
        <v>787</v>
      </c>
      <c r="G1641" s="116"/>
      <c r="H1641" s="110"/>
      <c r="I1641" s="116"/>
    </row>
    <row r="1642" s="98" customFormat="1" ht="15.6" spans="1:9">
      <c r="A1642" s="116">
        <v>7</v>
      </c>
      <c r="B1642" s="140" t="s">
        <v>398</v>
      </c>
      <c r="C1642" s="141" t="s">
        <v>680</v>
      </c>
      <c r="D1642" s="141" t="s">
        <v>787</v>
      </c>
      <c r="E1642" s="141" t="s">
        <v>787</v>
      </c>
      <c r="F1642" s="141" t="s">
        <v>787</v>
      </c>
      <c r="G1642" s="116"/>
      <c r="H1642" s="110"/>
      <c r="I1642" s="116"/>
    </row>
    <row r="1643" s="98" customFormat="1" ht="15.6" spans="1:9">
      <c r="A1643" s="116"/>
      <c r="B1643" s="139" t="s">
        <v>6</v>
      </c>
      <c r="C1643" s="122" t="s">
        <v>35</v>
      </c>
      <c r="D1643" s="122"/>
      <c r="E1643" s="122"/>
      <c r="F1643" s="122"/>
      <c r="G1643" s="116"/>
      <c r="H1643" s="110"/>
      <c r="I1643" s="116"/>
    </row>
    <row r="1644" s="98" customFormat="1" ht="15.6" spans="1:9">
      <c r="A1644" s="116"/>
      <c r="B1644" s="136" t="s">
        <v>8</v>
      </c>
      <c r="C1644" s="122">
        <v>100</v>
      </c>
      <c r="D1644" s="122">
        <v>200</v>
      </c>
      <c r="E1644" s="122">
        <v>300</v>
      </c>
      <c r="F1644" s="122" t="s">
        <v>31</v>
      </c>
      <c r="G1644" s="116"/>
      <c r="H1644" s="110"/>
      <c r="I1644" s="116"/>
    </row>
    <row r="1645" s="98" customFormat="1" ht="15.6" spans="1:9">
      <c r="A1645" s="116">
        <v>8</v>
      </c>
      <c r="B1645" s="140" t="s">
        <v>68</v>
      </c>
      <c r="C1645" s="141" t="s">
        <v>787</v>
      </c>
      <c r="D1645" s="141" t="s">
        <v>787</v>
      </c>
      <c r="E1645" s="141" t="s">
        <v>683</v>
      </c>
      <c r="F1645" s="141" t="s">
        <v>681</v>
      </c>
      <c r="G1645" s="116"/>
      <c r="H1645" s="110"/>
      <c r="I1645" s="116"/>
    </row>
    <row r="1646" s="98" customFormat="1" ht="15.6" spans="1:9">
      <c r="A1646" s="116">
        <v>9</v>
      </c>
      <c r="B1646" s="140" t="s">
        <v>142</v>
      </c>
      <c r="C1646" s="141" t="s">
        <v>787</v>
      </c>
      <c r="D1646" s="141" t="s">
        <v>764</v>
      </c>
      <c r="E1646" s="141" t="s">
        <v>1002</v>
      </c>
      <c r="F1646" s="141" t="s">
        <v>787</v>
      </c>
      <c r="G1646" s="116"/>
      <c r="H1646" s="110"/>
      <c r="I1646" s="116"/>
    </row>
    <row r="1647" s="98" customFormat="1" ht="15.6" spans="1:9">
      <c r="A1647" s="116"/>
      <c r="B1647" s="132" t="s">
        <v>6</v>
      </c>
      <c r="C1647" s="115" t="s">
        <v>7</v>
      </c>
      <c r="D1647" s="115"/>
      <c r="E1647" s="115"/>
      <c r="F1647" s="116"/>
      <c r="G1647" s="116"/>
      <c r="H1647" s="110"/>
      <c r="I1647" s="116"/>
    </row>
    <row r="1648" s="98" customFormat="1" ht="15.6" spans="1:9">
      <c r="A1648" s="116"/>
      <c r="B1648" s="132"/>
      <c r="C1648" s="115"/>
      <c r="D1648" s="115"/>
      <c r="E1648" s="115"/>
      <c r="F1648" s="116"/>
      <c r="G1648" s="116"/>
      <c r="H1648" s="110"/>
      <c r="I1648" s="116"/>
    </row>
    <row r="1649" s="98" customFormat="1" ht="15.6" spans="1:9">
      <c r="A1649" s="116"/>
      <c r="B1649" s="130" t="s">
        <v>8</v>
      </c>
      <c r="C1649" s="133" t="s">
        <v>9</v>
      </c>
      <c r="D1649" s="133" t="s">
        <v>10</v>
      </c>
      <c r="E1649" s="133" t="s">
        <v>11</v>
      </c>
      <c r="F1649" s="116"/>
      <c r="G1649" s="116"/>
      <c r="H1649" s="110"/>
      <c r="I1649" s="116"/>
    </row>
    <row r="1650" s="98" customFormat="1" ht="15.6" spans="1:9">
      <c r="A1650" s="116">
        <v>10</v>
      </c>
      <c r="B1650" s="130" t="s">
        <v>81</v>
      </c>
      <c r="C1650" s="131" t="s">
        <v>787</v>
      </c>
      <c r="D1650" s="131" t="s">
        <v>1846</v>
      </c>
      <c r="E1650" s="131" t="s">
        <v>787</v>
      </c>
      <c r="F1650" s="116"/>
      <c r="G1650" s="116"/>
      <c r="H1650" s="110"/>
      <c r="I1650" s="116"/>
    </row>
    <row r="1651" s="98" customFormat="1" ht="15.6" spans="1:9">
      <c r="A1651" s="116"/>
      <c r="B1651" s="162" t="s">
        <v>40</v>
      </c>
      <c r="C1651" s="135" t="s">
        <v>46</v>
      </c>
      <c r="D1651" s="116"/>
      <c r="E1651" s="116"/>
      <c r="F1651" s="116"/>
      <c r="G1651" s="116"/>
      <c r="H1651" s="110"/>
      <c r="I1651" s="116"/>
    </row>
    <row r="1652" s="98" customFormat="1" ht="15.6" spans="1:9">
      <c r="A1652" s="116"/>
      <c r="B1652" s="163"/>
      <c r="C1652" s="135" t="s">
        <v>47</v>
      </c>
      <c r="D1652" s="116"/>
      <c r="E1652" s="116"/>
      <c r="F1652" s="116"/>
      <c r="G1652" s="116"/>
      <c r="H1652" s="110"/>
      <c r="I1652" s="116"/>
    </row>
    <row r="1653" s="98" customFormat="1" ht="15.6" spans="1:9">
      <c r="A1653" s="116">
        <v>11</v>
      </c>
      <c r="B1653" s="138" t="s">
        <v>73</v>
      </c>
      <c r="C1653" s="137">
        <v>727.8</v>
      </c>
      <c r="D1653" s="116"/>
      <c r="E1653" s="116"/>
      <c r="F1653" s="116"/>
      <c r="G1653" s="116"/>
      <c r="H1653" s="110"/>
      <c r="I1653" s="116"/>
    </row>
    <row r="1654" s="98" customFormat="1" ht="31.2" spans="1:9">
      <c r="A1654" s="116" t="s">
        <v>2205</v>
      </c>
      <c r="B1654" s="116"/>
      <c r="C1654" s="116"/>
      <c r="D1654" s="116"/>
      <c r="E1654" s="116"/>
      <c r="F1654" s="116"/>
      <c r="G1654" s="116"/>
      <c r="H1654" s="111" t="s">
        <v>2206</v>
      </c>
      <c r="I1654" s="112" t="s">
        <v>615</v>
      </c>
    </row>
    <row r="1655" s="98" customFormat="1" ht="31.2" spans="1:9">
      <c r="A1655" s="129" t="s">
        <v>5</v>
      </c>
      <c r="B1655" s="139" t="s">
        <v>6</v>
      </c>
      <c r="C1655" s="122" t="s">
        <v>15</v>
      </c>
      <c r="D1655" s="122"/>
      <c r="E1655" s="122"/>
      <c r="F1655" s="122"/>
      <c r="G1655" s="122"/>
      <c r="H1655" s="110"/>
      <c r="I1655" s="116"/>
    </row>
    <row r="1656" s="98" customFormat="1" ht="15.6" spans="1:9">
      <c r="A1656" s="116"/>
      <c r="B1656" s="136" t="s">
        <v>16</v>
      </c>
      <c r="C1656" s="122" t="s">
        <v>17</v>
      </c>
      <c r="D1656" s="122" t="s">
        <v>18</v>
      </c>
      <c r="E1656" s="122" t="s">
        <v>19</v>
      </c>
      <c r="F1656" s="122" t="s">
        <v>20</v>
      </c>
      <c r="G1656" s="122" t="s">
        <v>21</v>
      </c>
      <c r="H1656" s="110"/>
      <c r="I1656" s="116"/>
    </row>
    <row r="1657" s="98" customFormat="1" ht="15.6" spans="1:9">
      <c r="A1657" s="116">
        <v>1</v>
      </c>
      <c r="B1657" s="136" t="s">
        <v>60</v>
      </c>
      <c r="C1657" s="141" t="s">
        <v>787</v>
      </c>
      <c r="D1657" s="141" t="s">
        <v>862</v>
      </c>
      <c r="E1657" s="141" t="s">
        <v>678</v>
      </c>
      <c r="F1657" s="141" t="s">
        <v>787</v>
      </c>
      <c r="G1657" s="141" t="s">
        <v>787</v>
      </c>
      <c r="H1657" s="110"/>
      <c r="I1657" s="116"/>
    </row>
    <row r="1658" s="98" customFormat="1" ht="15.6" spans="1:9">
      <c r="A1658" s="116"/>
      <c r="B1658" s="134" t="s">
        <v>40</v>
      </c>
      <c r="C1658" s="135" t="s">
        <v>46</v>
      </c>
      <c r="D1658" s="116"/>
      <c r="E1658" s="116"/>
      <c r="F1658" s="116"/>
      <c r="G1658" s="116"/>
      <c r="H1658" s="110"/>
      <c r="I1658" s="116"/>
    </row>
    <row r="1659" s="98" customFormat="1" ht="15.6" spans="1:9">
      <c r="A1659" s="116"/>
      <c r="B1659" s="134"/>
      <c r="C1659" s="135" t="s">
        <v>47</v>
      </c>
      <c r="D1659" s="116"/>
      <c r="E1659" s="116"/>
      <c r="F1659" s="116"/>
      <c r="G1659" s="116"/>
      <c r="H1659" s="110"/>
      <c r="I1659" s="116"/>
    </row>
    <row r="1660" s="98" customFormat="1" ht="15.6" spans="1:9">
      <c r="A1660" s="116">
        <v>2</v>
      </c>
      <c r="B1660" s="138" t="s">
        <v>48</v>
      </c>
      <c r="C1660" s="137">
        <v>61.3</v>
      </c>
      <c r="D1660" s="116"/>
      <c r="E1660" s="116"/>
      <c r="F1660" s="116"/>
      <c r="G1660" s="116"/>
      <c r="H1660" s="110"/>
      <c r="I1660" s="116"/>
    </row>
    <row r="1661" s="98" customFormat="1" ht="15.6" spans="1:9">
      <c r="A1661" s="116"/>
      <c r="B1661" s="139" t="s">
        <v>6</v>
      </c>
      <c r="C1661" s="135" t="s">
        <v>49</v>
      </c>
      <c r="D1661" s="135"/>
      <c r="E1661" s="135"/>
      <c r="F1661" s="116"/>
      <c r="G1661" s="116"/>
      <c r="H1661" s="110"/>
      <c r="I1661" s="116"/>
    </row>
    <row r="1662" s="98" customFormat="1" ht="15.6" spans="1:9">
      <c r="A1662" s="116"/>
      <c r="B1662" s="136" t="s">
        <v>50</v>
      </c>
      <c r="C1662" s="135">
        <v>100</v>
      </c>
      <c r="D1662" s="135">
        <v>200</v>
      </c>
      <c r="E1662" s="135" t="s">
        <v>51</v>
      </c>
      <c r="F1662" s="116"/>
      <c r="G1662" s="116"/>
      <c r="H1662" s="110"/>
      <c r="I1662" s="116"/>
    </row>
    <row r="1663" s="98" customFormat="1" ht="15.6" spans="1:9">
      <c r="A1663" s="116">
        <v>3</v>
      </c>
      <c r="B1663" s="140" t="s">
        <v>52</v>
      </c>
      <c r="C1663" s="141" t="s">
        <v>683</v>
      </c>
      <c r="D1663" s="141" t="s">
        <v>764</v>
      </c>
      <c r="E1663" s="141" t="s">
        <v>787</v>
      </c>
      <c r="F1663" s="116"/>
      <c r="G1663" s="116"/>
      <c r="H1663" s="110"/>
      <c r="I1663" s="116"/>
    </row>
    <row r="1664" s="98" customFormat="1" ht="31.2" spans="1:9">
      <c r="A1664" s="116" t="s">
        <v>2207</v>
      </c>
      <c r="B1664" s="116"/>
      <c r="C1664" s="116"/>
      <c r="D1664" s="116"/>
      <c r="E1664" s="116"/>
      <c r="F1664" s="116"/>
      <c r="G1664" s="116"/>
      <c r="H1664" s="111" t="s">
        <v>2208</v>
      </c>
      <c r="I1664" s="112" t="s">
        <v>615</v>
      </c>
    </row>
    <row r="1665" s="98" customFormat="1" ht="31.2" spans="1:9">
      <c r="A1665" s="129" t="s">
        <v>5</v>
      </c>
      <c r="B1665" s="139" t="s">
        <v>6</v>
      </c>
      <c r="C1665" s="122" t="s">
        <v>15</v>
      </c>
      <c r="D1665" s="122"/>
      <c r="E1665" s="122"/>
      <c r="F1665" s="122"/>
      <c r="G1665" s="122"/>
      <c r="H1665" s="110"/>
      <c r="I1665" s="116"/>
    </row>
    <row r="1666" s="98" customFormat="1" ht="15.6" spans="1:9">
      <c r="A1666" s="116"/>
      <c r="B1666" s="136" t="s">
        <v>16</v>
      </c>
      <c r="C1666" s="122" t="s">
        <v>17</v>
      </c>
      <c r="D1666" s="122" t="s">
        <v>18</v>
      </c>
      <c r="E1666" s="122" t="s">
        <v>19</v>
      </c>
      <c r="F1666" s="122" t="s">
        <v>20</v>
      </c>
      <c r="G1666" s="122" t="s">
        <v>21</v>
      </c>
      <c r="H1666" s="110"/>
      <c r="I1666" s="116"/>
    </row>
    <row r="1667" s="98" customFormat="1" ht="15.6" spans="1:9">
      <c r="A1667" s="116">
        <v>1</v>
      </c>
      <c r="B1667" s="136" t="s">
        <v>89</v>
      </c>
      <c r="C1667" s="141" t="s">
        <v>678</v>
      </c>
      <c r="D1667" s="141" t="s">
        <v>787</v>
      </c>
      <c r="E1667" s="141" t="s">
        <v>680</v>
      </c>
      <c r="F1667" s="141" t="s">
        <v>787</v>
      </c>
      <c r="G1667" s="141" t="s">
        <v>787</v>
      </c>
      <c r="H1667" s="110"/>
      <c r="I1667" s="116"/>
    </row>
    <row r="1668" s="98" customFormat="1" ht="15.6" spans="1:9">
      <c r="A1668" s="116">
        <v>2</v>
      </c>
      <c r="B1668" s="136" t="s">
        <v>60</v>
      </c>
      <c r="C1668" s="141" t="s">
        <v>1096</v>
      </c>
      <c r="D1668" s="141" t="s">
        <v>787</v>
      </c>
      <c r="E1668" s="141" t="s">
        <v>787</v>
      </c>
      <c r="F1668" s="141" t="s">
        <v>787</v>
      </c>
      <c r="G1668" s="141" t="s">
        <v>787</v>
      </c>
      <c r="H1668" s="110"/>
      <c r="I1668" s="116"/>
    </row>
    <row r="1669" s="98" customFormat="1" ht="15.6" spans="1:9">
      <c r="A1669" s="116"/>
      <c r="B1669" s="139" t="s">
        <v>6</v>
      </c>
      <c r="C1669" s="122" t="s">
        <v>24</v>
      </c>
      <c r="D1669" s="122"/>
      <c r="E1669" s="122"/>
      <c r="F1669" s="122"/>
      <c r="G1669" s="122"/>
      <c r="H1669" s="110"/>
      <c r="I1669" s="116"/>
    </row>
    <row r="1670" s="98" customFormat="1" ht="15.6" spans="1:9">
      <c r="A1670" s="116"/>
      <c r="B1670" s="136" t="s">
        <v>16</v>
      </c>
      <c r="C1670" s="122" t="s">
        <v>17</v>
      </c>
      <c r="D1670" s="122" t="s">
        <v>18</v>
      </c>
      <c r="E1670" s="122" t="s">
        <v>19</v>
      </c>
      <c r="F1670" s="122" t="s">
        <v>20</v>
      </c>
      <c r="G1670" s="122" t="s">
        <v>21</v>
      </c>
      <c r="H1670" s="110"/>
      <c r="I1670" s="116"/>
    </row>
    <row r="1671" s="98" customFormat="1" ht="15.6" spans="1:9">
      <c r="A1671" s="116">
        <v>3</v>
      </c>
      <c r="B1671" s="140" t="s">
        <v>25</v>
      </c>
      <c r="C1671" s="141" t="s">
        <v>787</v>
      </c>
      <c r="D1671" s="141" t="s">
        <v>787</v>
      </c>
      <c r="E1671" s="141" t="s">
        <v>787</v>
      </c>
      <c r="F1671" s="141" t="s">
        <v>680</v>
      </c>
      <c r="G1671" s="141" t="s">
        <v>680</v>
      </c>
      <c r="H1671" s="110"/>
      <c r="I1671" s="116"/>
    </row>
    <row r="1672" s="98" customFormat="1" ht="15.6" spans="1:9">
      <c r="A1672" s="116">
        <v>4</v>
      </c>
      <c r="B1672" s="140" t="s">
        <v>457</v>
      </c>
      <c r="C1672" s="141" t="s">
        <v>680</v>
      </c>
      <c r="D1672" s="141" t="s">
        <v>787</v>
      </c>
      <c r="E1672" s="141" t="s">
        <v>787</v>
      </c>
      <c r="F1672" s="141" t="s">
        <v>787</v>
      </c>
      <c r="G1672" s="141" t="s">
        <v>787</v>
      </c>
      <c r="H1672" s="110"/>
      <c r="I1672" s="116"/>
    </row>
    <row r="1673" s="98" customFormat="1" ht="15.6" spans="1:9">
      <c r="A1673" s="116"/>
      <c r="B1673" s="139" t="s">
        <v>6</v>
      </c>
      <c r="C1673" s="122" t="s">
        <v>30</v>
      </c>
      <c r="D1673" s="122"/>
      <c r="E1673" s="122"/>
      <c r="F1673" s="122"/>
      <c r="G1673" s="116"/>
      <c r="H1673" s="110"/>
      <c r="I1673" s="116"/>
    </row>
    <row r="1674" s="98" customFormat="1" ht="15.6" spans="1:9">
      <c r="A1674" s="116"/>
      <c r="B1674" s="136" t="s">
        <v>8</v>
      </c>
      <c r="C1674" s="122">
        <v>100</v>
      </c>
      <c r="D1674" s="122">
        <v>200</v>
      </c>
      <c r="E1674" s="122">
        <v>300</v>
      </c>
      <c r="F1674" s="122" t="s">
        <v>31</v>
      </c>
      <c r="G1674" s="116"/>
      <c r="H1674" s="110"/>
      <c r="I1674" s="116"/>
    </row>
    <row r="1675" s="98" customFormat="1" ht="15.6" spans="1:9">
      <c r="A1675" s="116">
        <v>5</v>
      </c>
      <c r="B1675" s="140" t="s">
        <v>485</v>
      </c>
      <c r="C1675" s="141" t="s">
        <v>787</v>
      </c>
      <c r="D1675" s="141" t="s">
        <v>680</v>
      </c>
      <c r="E1675" s="141" t="s">
        <v>787</v>
      </c>
      <c r="F1675" s="141" t="s">
        <v>787</v>
      </c>
      <c r="G1675" s="116"/>
      <c r="H1675" s="110"/>
      <c r="I1675" s="116"/>
    </row>
    <row r="1676" s="98" customFormat="1" ht="15.6" spans="1:9">
      <c r="A1676" s="116">
        <v>6</v>
      </c>
      <c r="B1676" s="140" t="s">
        <v>91</v>
      </c>
      <c r="C1676" s="141" t="s">
        <v>787</v>
      </c>
      <c r="D1676" s="141" t="s">
        <v>680</v>
      </c>
      <c r="E1676" s="141" t="s">
        <v>787</v>
      </c>
      <c r="F1676" s="141" t="s">
        <v>787</v>
      </c>
      <c r="G1676" s="116"/>
      <c r="H1676" s="110"/>
      <c r="I1676" s="116"/>
    </row>
    <row r="1677" s="98" customFormat="1" ht="15.6" spans="1:9">
      <c r="A1677" s="116"/>
      <c r="B1677" s="132" t="s">
        <v>6</v>
      </c>
      <c r="C1677" s="115" t="s">
        <v>7</v>
      </c>
      <c r="D1677" s="115"/>
      <c r="E1677" s="115"/>
      <c r="F1677" s="116"/>
      <c r="G1677" s="116"/>
      <c r="H1677" s="110"/>
      <c r="I1677" s="116"/>
    </row>
    <row r="1678" s="98" customFormat="1" ht="15.6" spans="1:9">
      <c r="A1678" s="116"/>
      <c r="B1678" s="132"/>
      <c r="C1678" s="115"/>
      <c r="D1678" s="115"/>
      <c r="E1678" s="115"/>
      <c r="F1678" s="116"/>
      <c r="G1678" s="116"/>
      <c r="H1678" s="110"/>
      <c r="I1678" s="116"/>
    </row>
    <row r="1679" s="98" customFormat="1" ht="15.6" spans="1:9">
      <c r="A1679" s="116"/>
      <c r="B1679" s="130" t="s">
        <v>8</v>
      </c>
      <c r="C1679" s="133" t="s">
        <v>9</v>
      </c>
      <c r="D1679" s="133" t="s">
        <v>10</v>
      </c>
      <c r="E1679" s="133" t="s">
        <v>11</v>
      </c>
      <c r="F1679" s="116"/>
      <c r="G1679" s="116"/>
      <c r="H1679" s="110"/>
      <c r="I1679" s="116"/>
    </row>
    <row r="1680" s="98" customFormat="1" ht="15.6" spans="1:9">
      <c r="A1680" s="116">
        <v>7</v>
      </c>
      <c r="B1680" s="130" t="s">
        <v>117</v>
      </c>
      <c r="C1680" s="131" t="s">
        <v>688</v>
      </c>
      <c r="D1680" s="131" t="s">
        <v>787</v>
      </c>
      <c r="E1680" s="131" t="s">
        <v>787</v>
      </c>
      <c r="F1680" s="116"/>
      <c r="G1680" s="116"/>
      <c r="H1680" s="110"/>
      <c r="I1680" s="116"/>
    </row>
    <row r="1681" s="98" customFormat="1" ht="15.6" spans="1:9">
      <c r="A1681" s="116">
        <v>8</v>
      </c>
      <c r="B1681" s="130" t="s">
        <v>81</v>
      </c>
      <c r="C1681" s="131" t="s">
        <v>682</v>
      </c>
      <c r="D1681" s="131" t="s">
        <v>787</v>
      </c>
      <c r="E1681" s="131" t="s">
        <v>787</v>
      </c>
      <c r="F1681" s="116"/>
      <c r="G1681" s="116"/>
      <c r="H1681" s="110"/>
      <c r="I1681" s="116"/>
    </row>
    <row r="1682" s="98" customFormat="1" ht="15.6" spans="1:9">
      <c r="A1682" s="116">
        <v>9</v>
      </c>
      <c r="B1682" s="130" t="s">
        <v>128</v>
      </c>
      <c r="C1682" s="131" t="s">
        <v>2209</v>
      </c>
      <c r="D1682" s="131" t="s">
        <v>787</v>
      </c>
      <c r="E1682" s="131" t="s">
        <v>787</v>
      </c>
      <c r="F1682" s="116"/>
      <c r="G1682" s="116"/>
      <c r="H1682" s="110"/>
      <c r="I1682" s="116"/>
    </row>
    <row r="1683" s="98" customFormat="1" ht="15.6" spans="1:9">
      <c r="A1683" s="116"/>
      <c r="B1683" s="134" t="s">
        <v>40</v>
      </c>
      <c r="C1683" s="135" t="s">
        <v>41</v>
      </c>
      <c r="D1683" s="135"/>
      <c r="E1683" s="135"/>
      <c r="F1683" s="116"/>
      <c r="G1683" s="116"/>
      <c r="H1683" s="110"/>
      <c r="I1683" s="116"/>
    </row>
    <row r="1684" s="98" customFormat="1" ht="15.6" spans="1:9">
      <c r="A1684" s="116"/>
      <c r="B1684" s="134"/>
      <c r="C1684" s="122" t="s">
        <v>42</v>
      </c>
      <c r="D1684" s="122" t="s">
        <v>43</v>
      </c>
      <c r="E1684" s="122" t="s">
        <v>44</v>
      </c>
      <c r="F1684" s="116"/>
      <c r="G1684" s="116"/>
      <c r="H1684" s="110"/>
      <c r="I1684" s="116"/>
    </row>
    <row r="1685" s="98" customFormat="1" ht="15.6" spans="1:9">
      <c r="A1685" s="116">
        <v>10</v>
      </c>
      <c r="B1685" s="136" t="s">
        <v>888</v>
      </c>
      <c r="C1685" s="137" t="s">
        <v>787</v>
      </c>
      <c r="D1685" s="137" t="s">
        <v>787</v>
      </c>
      <c r="E1685" s="137" t="s">
        <v>1372</v>
      </c>
      <c r="F1685" s="116"/>
      <c r="G1685" s="116"/>
      <c r="H1685" s="110"/>
      <c r="I1685" s="116"/>
    </row>
    <row r="1686" s="98" customFormat="1" ht="15.6" spans="1:9">
      <c r="A1686" s="116"/>
      <c r="B1686" s="134" t="s">
        <v>40</v>
      </c>
      <c r="C1686" s="135" t="s">
        <v>46</v>
      </c>
      <c r="D1686" s="116"/>
      <c r="E1686" s="116"/>
      <c r="F1686" s="116"/>
      <c r="G1686" s="116"/>
      <c r="H1686" s="110"/>
      <c r="I1686" s="116"/>
    </row>
    <row r="1687" s="98" customFormat="1" ht="15.6" spans="1:9">
      <c r="A1687" s="116"/>
      <c r="B1687" s="134"/>
      <c r="C1687" s="135" t="s">
        <v>47</v>
      </c>
      <c r="D1687" s="116"/>
      <c r="E1687" s="116"/>
      <c r="F1687" s="116"/>
      <c r="G1687" s="116"/>
      <c r="H1687" s="110"/>
      <c r="I1687" s="116"/>
    </row>
    <row r="1688" s="98" customFormat="1" ht="15.6" spans="1:9">
      <c r="A1688" s="116">
        <v>11</v>
      </c>
      <c r="B1688" s="138" t="s">
        <v>48</v>
      </c>
      <c r="C1688" s="137" t="s">
        <v>2185</v>
      </c>
      <c r="D1688" s="116"/>
      <c r="E1688" s="116"/>
      <c r="F1688" s="116"/>
      <c r="G1688" s="116"/>
      <c r="H1688" s="110"/>
      <c r="I1688" s="116"/>
    </row>
    <row r="1689" s="98" customFormat="1" ht="15.6" spans="1:9">
      <c r="A1689" s="116">
        <v>12</v>
      </c>
      <c r="B1689" s="138" t="s">
        <v>779</v>
      </c>
      <c r="C1689" s="137" t="s">
        <v>1898</v>
      </c>
      <c r="D1689" s="116"/>
      <c r="E1689" s="116"/>
      <c r="F1689" s="116"/>
      <c r="G1689" s="116"/>
      <c r="H1689" s="110"/>
      <c r="I1689" s="116"/>
    </row>
    <row r="1690" s="98" customFormat="1" ht="15.6" spans="1:9">
      <c r="A1690" s="116">
        <v>13</v>
      </c>
      <c r="B1690" s="138" t="s">
        <v>2210</v>
      </c>
      <c r="C1690" s="137">
        <f>9.2-8.9</f>
        <v>0.299999999999999</v>
      </c>
      <c r="D1690" s="116"/>
      <c r="E1690" s="116"/>
      <c r="F1690" s="116"/>
      <c r="G1690" s="116"/>
      <c r="H1690" s="110"/>
      <c r="I1690" s="116"/>
    </row>
    <row r="1691" s="98" customFormat="1" ht="15.6" spans="1:9">
      <c r="A1691" s="116"/>
      <c r="B1691" s="139" t="s">
        <v>6</v>
      </c>
      <c r="C1691" s="135" t="s">
        <v>49</v>
      </c>
      <c r="D1691" s="135"/>
      <c r="E1691" s="135"/>
      <c r="F1691" s="116"/>
      <c r="G1691" s="116"/>
      <c r="H1691" s="110"/>
      <c r="I1691" s="116"/>
    </row>
    <row r="1692" s="98" customFormat="1" ht="15.6" spans="1:9">
      <c r="A1692" s="116"/>
      <c r="B1692" s="136" t="s">
        <v>50</v>
      </c>
      <c r="C1692" s="135">
        <v>100</v>
      </c>
      <c r="D1692" s="135">
        <v>200</v>
      </c>
      <c r="E1692" s="135" t="s">
        <v>51</v>
      </c>
      <c r="F1692" s="116"/>
      <c r="G1692" s="116"/>
      <c r="H1692" s="110"/>
      <c r="I1692" s="116"/>
    </row>
    <row r="1693" s="98" customFormat="1" ht="15.6" spans="1:9">
      <c r="A1693" s="116">
        <v>14</v>
      </c>
      <c r="B1693" s="140" t="s">
        <v>52</v>
      </c>
      <c r="C1693" s="141" t="s">
        <v>680</v>
      </c>
      <c r="D1693" s="141" t="s">
        <v>682</v>
      </c>
      <c r="E1693" s="141" t="s">
        <v>787</v>
      </c>
      <c r="F1693" s="116"/>
      <c r="G1693" s="116"/>
      <c r="H1693" s="110"/>
      <c r="I1693" s="116"/>
    </row>
    <row r="1694" s="98" customFormat="1" ht="31.2" spans="1:9">
      <c r="A1694" s="116" t="s">
        <v>2211</v>
      </c>
      <c r="B1694" s="116"/>
      <c r="C1694" s="116"/>
      <c r="D1694" s="116"/>
      <c r="E1694" s="116"/>
      <c r="F1694" s="116"/>
      <c r="G1694" s="116"/>
      <c r="H1694" s="111" t="s">
        <v>2212</v>
      </c>
      <c r="I1694" s="112" t="s">
        <v>615</v>
      </c>
    </row>
    <row r="1695" s="98" customFormat="1" ht="31.2" spans="1:9">
      <c r="A1695" s="129" t="s">
        <v>5</v>
      </c>
      <c r="B1695" s="139" t="s">
        <v>6</v>
      </c>
      <c r="C1695" s="122" t="s">
        <v>15</v>
      </c>
      <c r="D1695" s="122"/>
      <c r="E1695" s="122"/>
      <c r="F1695" s="122"/>
      <c r="G1695" s="122"/>
      <c r="H1695" s="110"/>
      <c r="I1695" s="116"/>
    </row>
    <row r="1696" s="98" customFormat="1" ht="15.6" spans="1:9">
      <c r="A1696" s="116"/>
      <c r="B1696" s="136" t="s">
        <v>16</v>
      </c>
      <c r="C1696" s="122" t="s">
        <v>17</v>
      </c>
      <c r="D1696" s="122" t="s">
        <v>18</v>
      </c>
      <c r="E1696" s="122" t="s">
        <v>19</v>
      </c>
      <c r="F1696" s="122" t="s">
        <v>20</v>
      </c>
      <c r="G1696" s="122" t="s">
        <v>21</v>
      </c>
      <c r="H1696" s="110"/>
      <c r="I1696" s="116"/>
    </row>
    <row r="1697" s="98" customFormat="1" ht="15.6" spans="1:9">
      <c r="A1697" s="116">
        <v>1</v>
      </c>
      <c r="B1697" s="136" t="s">
        <v>495</v>
      </c>
      <c r="C1697" s="141" t="s">
        <v>678</v>
      </c>
      <c r="D1697" s="141" t="s">
        <v>884</v>
      </c>
      <c r="E1697" s="141" t="s">
        <v>787</v>
      </c>
      <c r="F1697" s="141" t="s">
        <v>787</v>
      </c>
      <c r="G1697" s="141" t="s">
        <v>787</v>
      </c>
      <c r="H1697" s="110"/>
      <c r="I1697" s="116"/>
    </row>
    <row r="1698" s="98" customFormat="1" ht="15.6" spans="1:9">
      <c r="A1698" s="116">
        <v>2</v>
      </c>
      <c r="B1698" s="136" t="s">
        <v>58</v>
      </c>
      <c r="C1698" s="141" t="s">
        <v>787</v>
      </c>
      <c r="D1698" s="141" t="s">
        <v>787</v>
      </c>
      <c r="E1698" s="141" t="s">
        <v>684</v>
      </c>
      <c r="F1698" s="141" t="s">
        <v>787</v>
      </c>
      <c r="G1698" s="141" t="s">
        <v>787</v>
      </c>
      <c r="H1698" s="110"/>
      <c r="I1698" s="116"/>
    </row>
    <row r="1699" s="98" customFormat="1" ht="15.6" spans="1:9">
      <c r="A1699" s="116">
        <v>3</v>
      </c>
      <c r="B1699" s="136" t="s">
        <v>23</v>
      </c>
      <c r="C1699" s="141" t="s">
        <v>787</v>
      </c>
      <c r="D1699" s="141" t="s">
        <v>787</v>
      </c>
      <c r="E1699" s="141">
        <v>0</v>
      </c>
      <c r="F1699" s="141" t="s">
        <v>787</v>
      </c>
      <c r="G1699" s="141" t="s">
        <v>787</v>
      </c>
      <c r="H1699" s="110"/>
      <c r="I1699" s="116"/>
    </row>
    <row r="1700" s="98" customFormat="1" ht="15.6" spans="1:9">
      <c r="A1700" s="116">
        <v>4</v>
      </c>
      <c r="B1700" s="136" t="s">
        <v>89</v>
      </c>
      <c r="C1700" s="141" t="s">
        <v>787</v>
      </c>
      <c r="D1700" s="141">
        <v>2</v>
      </c>
      <c r="E1700" s="141">
        <v>3</v>
      </c>
      <c r="F1700" s="141" t="s">
        <v>763</v>
      </c>
      <c r="G1700" s="141">
        <v>5</v>
      </c>
      <c r="H1700" s="110"/>
      <c r="I1700" s="116"/>
    </row>
    <row r="1701" s="98" customFormat="1" ht="15.6" spans="1:9">
      <c r="A1701" s="116">
        <v>5</v>
      </c>
      <c r="B1701" s="136" t="s">
        <v>60</v>
      </c>
      <c r="C1701" s="141" t="s">
        <v>787</v>
      </c>
      <c r="D1701" s="141" t="s">
        <v>774</v>
      </c>
      <c r="E1701" s="141" t="s">
        <v>787</v>
      </c>
      <c r="F1701" s="141" t="s">
        <v>787</v>
      </c>
      <c r="G1701" s="141" t="s">
        <v>787</v>
      </c>
      <c r="H1701" s="110"/>
      <c r="I1701" s="116"/>
    </row>
    <row r="1702" s="98" customFormat="1" ht="15.6" spans="1:9">
      <c r="A1702" s="116"/>
      <c r="B1702" s="139" t="s">
        <v>6</v>
      </c>
      <c r="C1702" s="122" t="s">
        <v>24</v>
      </c>
      <c r="D1702" s="122"/>
      <c r="E1702" s="122"/>
      <c r="F1702" s="122"/>
      <c r="G1702" s="122"/>
      <c r="H1702" s="110"/>
      <c r="I1702" s="116"/>
    </row>
    <row r="1703" s="98" customFormat="1" ht="15.6" spans="1:9">
      <c r="A1703" s="116"/>
      <c r="B1703" s="136" t="s">
        <v>16</v>
      </c>
      <c r="C1703" s="122" t="s">
        <v>17</v>
      </c>
      <c r="D1703" s="122" t="s">
        <v>18</v>
      </c>
      <c r="E1703" s="122" t="s">
        <v>19</v>
      </c>
      <c r="F1703" s="122" t="s">
        <v>20</v>
      </c>
      <c r="G1703" s="122" t="s">
        <v>21</v>
      </c>
      <c r="H1703" s="110"/>
      <c r="I1703" s="116"/>
    </row>
    <row r="1704" s="98" customFormat="1" ht="15.6" spans="1:9">
      <c r="A1704" s="116">
        <v>6</v>
      </c>
      <c r="B1704" s="140" t="s">
        <v>102</v>
      </c>
      <c r="C1704" s="141" t="s">
        <v>683</v>
      </c>
      <c r="D1704" s="141" t="s">
        <v>774</v>
      </c>
      <c r="E1704" s="141" t="s">
        <v>787</v>
      </c>
      <c r="F1704" s="141" t="s">
        <v>787</v>
      </c>
      <c r="G1704" s="141" t="s">
        <v>787</v>
      </c>
      <c r="H1704" s="110"/>
      <c r="I1704" s="116"/>
    </row>
    <row r="1705" s="98" customFormat="1" ht="15.6" spans="1:9">
      <c r="A1705" s="116">
        <v>7</v>
      </c>
      <c r="B1705" s="140" t="s">
        <v>61</v>
      </c>
      <c r="C1705" s="141" t="s">
        <v>1633</v>
      </c>
      <c r="D1705" s="141" t="s">
        <v>787</v>
      </c>
      <c r="E1705" s="141" t="s">
        <v>787</v>
      </c>
      <c r="F1705" s="141" t="s">
        <v>787</v>
      </c>
      <c r="G1705" s="141" t="s">
        <v>787</v>
      </c>
      <c r="H1705" s="110"/>
      <c r="I1705" s="116"/>
    </row>
    <row r="1706" s="98" customFormat="1" ht="15.6" spans="1:9">
      <c r="A1706" s="116">
        <v>8</v>
      </c>
      <c r="B1706" s="140" t="s">
        <v>1486</v>
      </c>
      <c r="C1706" s="141" t="s">
        <v>787</v>
      </c>
      <c r="D1706" s="141" t="s">
        <v>706</v>
      </c>
      <c r="E1706" s="141" t="s">
        <v>678</v>
      </c>
      <c r="F1706" s="141" t="s">
        <v>787</v>
      </c>
      <c r="G1706" s="141" t="s">
        <v>787</v>
      </c>
      <c r="H1706" s="110"/>
      <c r="I1706" s="116"/>
    </row>
    <row r="1707" s="98" customFormat="1" ht="15.6" spans="1:9">
      <c r="A1707" s="116">
        <v>9</v>
      </c>
      <c r="B1707" s="140" t="s">
        <v>25</v>
      </c>
      <c r="C1707" s="141" t="s">
        <v>787</v>
      </c>
      <c r="D1707" s="141" t="s">
        <v>787</v>
      </c>
      <c r="E1707" s="141" t="s">
        <v>787</v>
      </c>
      <c r="F1707" s="141" t="s">
        <v>678</v>
      </c>
      <c r="G1707" s="141" t="s">
        <v>787</v>
      </c>
      <c r="H1707" s="110"/>
      <c r="I1707" s="116"/>
    </row>
    <row r="1708" s="98" customFormat="1" ht="15.6" spans="1:9">
      <c r="A1708" s="116">
        <v>10</v>
      </c>
      <c r="B1708" s="140" t="s">
        <v>186</v>
      </c>
      <c r="C1708" s="141" t="s">
        <v>787</v>
      </c>
      <c r="D1708" s="141">
        <v>0</v>
      </c>
      <c r="E1708" s="141">
        <v>0</v>
      </c>
      <c r="F1708" s="141" t="s">
        <v>787</v>
      </c>
      <c r="G1708" s="141" t="s">
        <v>787</v>
      </c>
      <c r="H1708" s="110"/>
      <c r="I1708" s="116"/>
    </row>
    <row r="1709" s="98" customFormat="1" ht="15.6" spans="1:9">
      <c r="A1709" s="116">
        <v>11</v>
      </c>
      <c r="B1709" s="140" t="s">
        <v>108</v>
      </c>
      <c r="C1709" s="141" t="s">
        <v>787</v>
      </c>
      <c r="D1709" s="141" t="s">
        <v>683</v>
      </c>
      <c r="E1709" s="141" t="s">
        <v>678</v>
      </c>
      <c r="F1709" s="141" t="s">
        <v>787</v>
      </c>
      <c r="G1709" s="141" t="s">
        <v>787</v>
      </c>
      <c r="H1709" s="110"/>
      <c r="I1709" s="116"/>
    </row>
    <row r="1710" s="98" customFormat="1" ht="15.6" spans="1:9">
      <c r="A1710" s="116">
        <v>12</v>
      </c>
      <c r="B1710" s="140" t="s">
        <v>116</v>
      </c>
      <c r="C1710" s="141" t="s">
        <v>787</v>
      </c>
      <c r="D1710" s="141">
        <v>0</v>
      </c>
      <c r="E1710" s="141">
        <v>0</v>
      </c>
      <c r="F1710" s="141">
        <v>0</v>
      </c>
      <c r="G1710" s="141" t="s">
        <v>787</v>
      </c>
      <c r="H1710" s="110"/>
      <c r="I1710" s="116"/>
    </row>
    <row r="1711" s="98" customFormat="1" ht="15.6" spans="1:9">
      <c r="A1711" s="116">
        <v>13</v>
      </c>
      <c r="B1711" s="140" t="s">
        <v>147</v>
      </c>
      <c r="C1711" s="141" t="s">
        <v>787</v>
      </c>
      <c r="D1711" s="141" t="s">
        <v>1096</v>
      </c>
      <c r="E1711" s="141" t="s">
        <v>680</v>
      </c>
      <c r="F1711" s="141" t="s">
        <v>787</v>
      </c>
      <c r="G1711" s="141" t="s">
        <v>787</v>
      </c>
      <c r="H1711" s="110"/>
      <c r="I1711" s="116"/>
    </row>
    <row r="1712" s="98" customFormat="1" ht="15.6" spans="1:9">
      <c r="A1712" s="116">
        <v>14</v>
      </c>
      <c r="B1712" s="140" t="s">
        <v>26</v>
      </c>
      <c r="C1712" s="141">
        <v>0</v>
      </c>
      <c r="D1712" s="141">
        <v>0</v>
      </c>
      <c r="E1712" s="141">
        <v>6</v>
      </c>
      <c r="F1712" s="141" t="s">
        <v>678</v>
      </c>
      <c r="G1712" s="141" t="s">
        <v>787</v>
      </c>
      <c r="H1712" s="110"/>
      <c r="I1712" s="116"/>
    </row>
    <row r="1713" s="98" customFormat="1" ht="15.6" spans="1:9">
      <c r="A1713" s="116">
        <v>15</v>
      </c>
      <c r="B1713" s="140" t="s">
        <v>2213</v>
      </c>
      <c r="C1713" s="141" t="s">
        <v>787</v>
      </c>
      <c r="D1713" s="141" t="s">
        <v>787</v>
      </c>
      <c r="E1713" s="141" t="s">
        <v>787</v>
      </c>
      <c r="F1713" s="141" t="s">
        <v>680</v>
      </c>
      <c r="G1713" s="141" t="s">
        <v>678</v>
      </c>
      <c r="H1713" s="110"/>
      <c r="I1713" s="116"/>
    </row>
    <row r="1714" s="98" customFormat="1" ht="15.6" spans="1:9">
      <c r="A1714" s="116">
        <v>16</v>
      </c>
      <c r="B1714" s="140" t="s">
        <v>124</v>
      </c>
      <c r="C1714" s="141" t="s">
        <v>787</v>
      </c>
      <c r="D1714" s="141">
        <v>8</v>
      </c>
      <c r="E1714" s="141" t="s">
        <v>787</v>
      </c>
      <c r="F1714" s="141" t="s">
        <v>787</v>
      </c>
      <c r="G1714" s="141" t="s">
        <v>787</v>
      </c>
      <c r="H1714" s="110"/>
      <c r="I1714" s="116"/>
    </row>
    <row r="1715" s="98" customFormat="1" ht="15.6" spans="1:9">
      <c r="A1715" s="116"/>
      <c r="B1715" s="139" t="s">
        <v>6</v>
      </c>
      <c r="C1715" s="122" t="s">
        <v>30</v>
      </c>
      <c r="D1715" s="122"/>
      <c r="E1715" s="122"/>
      <c r="F1715" s="122"/>
      <c r="G1715" s="116"/>
      <c r="H1715" s="110"/>
      <c r="I1715" s="116"/>
    </row>
    <row r="1716" s="98" customFormat="1" ht="15.6" spans="1:9">
      <c r="A1716" s="116"/>
      <c r="B1716" s="136" t="s">
        <v>8</v>
      </c>
      <c r="C1716" s="122">
        <v>100</v>
      </c>
      <c r="D1716" s="122">
        <v>200</v>
      </c>
      <c r="E1716" s="122">
        <v>300</v>
      </c>
      <c r="F1716" s="122" t="s">
        <v>31</v>
      </c>
      <c r="G1716" s="116"/>
      <c r="H1716" s="110"/>
      <c r="I1716" s="116"/>
    </row>
    <row r="1717" s="98" customFormat="1" ht="15.6" spans="1:9">
      <c r="A1717" s="116">
        <v>17</v>
      </c>
      <c r="B1717" s="140" t="s">
        <v>32</v>
      </c>
      <c r="C1717" s="141" t="s">
        <v>787</v>
      </c>
      <c r="D1717" s="141" t="s">
        <v>787</v>
      </c>
      <c r="E1717" s="141" t="s">
        <v>774</v>
      </c>
      <c r="F1717" s="141" t="s">
        <v>2214</v>
      </c>
      <c r="G1717" s="116"/>
      <c r="H1717" s="110"/>
      <c r="I1717" s="116"/>
    </row>
    <row r="1718" s="98" customFormat="1" ht="15.6" spans="1:9">
      <c r="A1718" s="116">
        <v>18</v>
      </c>
      <c r="B1718" s="140" t="s">
        <v>118</v>
      </c>
      <c r="C1718" s="141">
        <v>0</v>
      </c>
      <c r="D1718" s="141" t="s">
        <v>787</v>
      </c>
      <c r="E1718" s="141" t="s">
        <v>787</v>
      </c>
      <c r="F1718" s="141" t="s">
        <v>787</v>
      </c>
      <c r="G1718" s="116"/>
      <c r="H1718" s="110"/>
      <c r="I1718" s="116"/>
    </row>
    <row r="1719" s="98" customFormat="1" ht="15.6" spans="1:9">
      <c r="A1719" s="116">
        <v>19</v>
      </c>
      <c r="B1719" s="140" t="s">
        <v>66</v>
      </c>
      <c r="C1719" s="141" t="s">
        <v>787</v>
      </c>
      <c r="D1719" s="141" t="s">
        <v>787</v>
      </c>
      <c r="E1719" s="141" t="s">
        <v>787</v>
      </c>
      <c r="F1719" s="141">
        <v>0</v>
      </c>
      <c r="G1719" s="116"/>
      <c r="H1719" s="110"/>
      <c r="I1719" s="116"/>
    </row>
    <row r="1720" s="98" customFormat="1" ht="15.6" spans="1:9">
      <c r="A1720" s="116"/>
      <c r="B1720" s="139" t="s">
        <v>6</v>
      </c>
      <c r="C1720" s="122" t="s">
        <v>35</v>
      </c>
      <c r="D1720" s="122"/>
      <c r="E1720" s="122"/>
      <c r="F1720" s="122"/>
      <c r="G1720" s="116"/>
      <c r="H1720" s="110"/>
      <c r="I1720" s="116"/>
    </row>
    <row r="1721" s="98" customFormat="1" ht="15.6" spans="1:9">
      <c r="A1721" s="116"/>
      <c r="B1721" s="136" t="s">
        <v>8</v>
      </c>
      <c r="C1721" s="122">
        <v>100</v>
      </c>
      <c r="D1721" s="122">
        <v>200</v>
      </c>
      <c r="E1721" s="122">
        <v>300</v>
      </c>
      <c r="F1721" s="122" t="s">
        <v>31</v>
      </c>
      <c r="G1721" s="116"/>
      <c r="H1721" s="110"/>
      <c r="I1721" s="116"/>
    </row>
    <row r="1722" s="98" customFormat="1" ht="15.6" spans="1:9">
      <c r="A1722" s="116">
        <v>20</v>
      </c>
      <c r="B1722" s="140" t="s">
        <v>68</v>
      </c>
      <c r="C1722" s="141" t="s">
        <v>787</v>
      </c>
      <c r="D1722" s="141" t="s">
        <v>787</v>
      </c>
      <c r="E1722" s="141" t="s">
        <v>787</v>
      </c>
      <c r="F1722" s="141" t="s">
        <v>678</v>
      </c>
      <c r="G1722" s="116"/>
      <c r="H1722" s="110"/>
      <c r="I1722" s="116"/>
    </row>
    <row r="1723" s="98" customFormat="1" ht="15.6" spans="1:9">
      <c r="A1723" s="116"/>
      <c r="B1723" s="132" t="s">
        <v>6</v>
      </c>
      <c r="C1723" s="115" t="s">
        <v>7</v>
      </c>
      <c r="D1723" s="115"/>
      <c r="E1723" s="115"/>
      <c r="F1723" s="116"/>
      <c r="G1723" s="116"/>
      <c r="H1723" s="110"/>
      <c r="I1723" s="116"/>
    </row>
    <row r="1724" s="98" customFormat="1" ht="15.6" spans="1:9">
      <c r="A1724" s="116"/>
      <c r="B1724" s="132"/>
      <c r="C1724" s="115"/>
      <c r="D1724" s="115"/>
      <c r="E1724" s="115"/>
      <c r="F1724" s="116"/>
      <c r="G1724" s="116"/>
      <c r="H1724" s="110"/>
      <c r="I1724" s="116"/>
    </row>
    <row r="1725" s="98" customFormat="1" ht="15.6" spans="1:9">
      <c r="A1725" s="116"/>
      <c r="B1725" s="130" t="s">
        <v>8</v>
      </c>
      <c r="C1725" s="133" t="s">
        <v>9</v>
      </c>
      <c r="D1725" s="133" t="s">
        <v>10</v>
      </c>
      <c r="E1725" s="133" t="s">
        <v>11</v>
      </c>
      <c r="F1725" s="116"/>
      <c r="G1725" s="116"/>
      <c r="H1725" s="110"/>
      <c r="I1725" s="116"/>
    </row>
    <row r="1726" s="98" customFormat="1" ht="15.6" spans="1:9">
      <c r="A1726" s="116">
        <v>21</v>
      </c>
      <c r="B1726" s="164" t="s">
        <v>97</v>
      </c>
      <c r="C1726" s="131">
        <v>125</v>
      </c>
      <c r="D1726" s="131" t="s">
        <v>787</v>
      </c>
      <c r="E1726" s="131" t="s">
        <v>787</v>
      </c>
      <c r="F1726" s="116"/>
      <c r="G1726" s="116"/>
      <c r="H1726" s="110"/>
      <c r="I1726" s="116"/>
    </row>
    <row r="1727" s="98" customFormat="1" ht="15.6" spans="1:9">
      <c r="A1727" s="116">
        <v>22</v>
      </c>
      <c r="B1727" s="164" t="s">
        <v>91</v>
      </c>
      <c r="C1727" s="131">
        <v>180</v>
      </c>
      <c r="D1727" s="131" t="s">
        <v>787</v>
      </c>
      <c r="E1727" s="131" t="s">
        <v>787</v>
      </c>
      <c r="F1727" s="116"/>
      <c r="G1727" s="116"/>
      <c r="H1727" s="110"/>
      <c r="I1727" s="116"/>
    </row>
    <row r="1728" s="98" customFormat="1" ht="15.6" spans="1:9">
      <c r="A1728" s="116">
        <v>23</v>
      </c>
      <c r="B1728" s="164" t="s">
        <v>2215</v>
      </c>
      <c r="C1728" s="131">
        <v>55</v>
      </c>
      <c r="D1728" s="131" t="s">
        <v>1368</v>
      </c>
      <c r="E1728" s="131" t="s">
        <v>787</v>
      </c>
      <c r="F1728" s="116"/>
      <c r="G1728" s="116"/>
      <c r="H1728" s="110"/>
      <c r="I1728" s="116"/>
    </row>
    <row r="1729" s="98" customFormat="1" ht="15.6" spans="1:9">
      <c r="A1729" s="116">
        <v>24</v>
      </c>
      <c r="B1729" s="164" t="s">
        <v>2216</v>
      </c>
      <c r="C1729" s="131">
        <f>100-50</f>
        <v>50</v>
      </c>
      <c r="D1729" s="131" t="s">
        <v>787</v>
      </c>
      <c r="E1729" s="131" t="s">
        <v>787</v>
      </c>
      <c r="F1729" s="116"/>
      <c r="G1729" s="116"/>
      <c r="H1729" s="110"/>
      <c r="I1729" s="116"/>
    </row>
    <row r="1730" s="98" customFormat="1" ht="15.6" spans="1:9">
      <c r="A1730" s="116"/>
      <c r="B1730" s="134" t="s">
        <v>40</v>
      </c>
      <c r="C1730" s="135" t="s">
        <v>41</v>
      </c>
      <c r="D1730" s="135"/>
      <c r="E1730" s="135"/>
      <c r="F1730" s="116"/>
      <c r="G1730" s="116"/>
      <c r="H1730" s="110"/>
      <c r="I1730" s="116"/>
    </row>
    <row r="1731" s="98" customFormat="1" ht="15.6" spans="1:9">
      <c r="A1731" s="116"/>
      <c r="B1731" s="134"/>
      <c r="C1731" s="122" t="s">
        <v>42</v>
      </c>
      <c r="D1731" s="122" t="s">
        <v>43</v>
      </c>
      <c r="E1731" s="122" t="s">
        <v>44</v>
      </c>
      <c r="F1731" s="116"/>
      <c r="G1731" s="116"/>
      <c r="H1731" s="110"/>
      <c r="I1731" s="116"/>
    </row>
    <row r="1732" s="98" customFormat="1" ht="15.6" spans="1:9">
      <c r="A1732" s="116">
        <v>25</v>
      </c>
      <c r="B1732" s="136" t="s">
        <v>190</v>
      </c>
      <c r="C1732" s="137" t="s">
        <v>787</v>
      </c>
      <c r="D1732" s="137" t="s">
        <v>787</v>
      </c>
      <c r="E1732" s="137" t="s">
        <v>2217</v>
      </c>
      <c r="F1732" s="116"/>
      <c r="G1732" s="116"/>
      <c r="H1732" s="110"/>
      <c r="I1732" s="116"/>
    </row>
    <row r="1733" s="98" customFormat="1" ht="15.6" spans="1:9">
      <c r="A1733" s="116"/>
      <c r="B1733" s="134" t="s">
        <v>40</v>
      </c>
      <c r="C1733" s="135" t="s">
        <v>46</v>
      </c>
      <c r="D1733" s="116"/>
      <c r="E1733" s="116"/>
      <c r="F1733" s="116"/>
      <c r="G1733" s="116"/>
      <c r="H1733" s="110"/>
      <c r="I1733" s="116"/>
    </row>
    <row r="1734" s="98" customFormat="1" ht="15.6" spans="1:9">
      <c r="A1734" s="116"/>
      <c r="B1734" s="134"/>
      <c r="C1734" s="135" t="s">
        <v>47</v>
      </c>
      <c r="D1734" s="116"/>
      <c r="E1734" s="116"/>
      <c r="F1734" s="116"/>
      <c r="G1734" s="116"/>
      <c r="H1734" s="110"/>
      <c r="I1734" s="116"/>
    </row>
    <row r="1735" s="98" customFormat="1" ht="15.6" spans="1:9">
      <c r="A1735" s="116">
        <v>26</v>
      </c>
      <c r="B1735" s="138" t="s">
        <v>72</v>
      </c>
      <c r="C1735" s="137">
        <f>142.9-142.9</f>
        <v>0</v>
      </c>
      <c r="D1735" s="116"/>
      <c r="E1735" s="116"/>
      <c r="F1735" s="116"/>
      <c r="G1735" s="116"/>
      <c r="H1735" s="110"/>
      <c r="I1735" s="116"/>
    </row>
    <row r="1736" s="98" customFormat="1" ht="15.6" spans="1:9">
      <c r="A1736" s="116">
        <v>27</v>
      </c>
      <c r="B1736" s="138" t="s">
        <v>143</v>
      </c>
      <c r="C1736" s="137">
        <f>1414.4-500-228.3</f>
        <v>686.1</v>
      </c>
      <c r="D1736" s="116"/>
      <c r="E1736" s="116"/>
      <c r="F1736" s="116"/>
      <c r="G1736" s="116"/>
      <c r="H1736" s="110"/>
      <c r="I1736" s="116"/>
    </row>
    <row r="1737" s="98" customFormat="1" ht="15.6" spans="1:9">
      <c r="A1737" s="116">
        <v>28</v>
      </c>
      <c r="B1737" s="138" t="s">
        <v>48</v>
      </c>
      <c r="C1737" s="137">
        <f>969.3-350</f>
        <v>619.3</v>
      </c>
      <c r="D1737" s="116"/>
      <c r="E1737" s="116"/>
      <c r="F1737" s="116"/>
      <c r="G1737" s="116"/>
      <c r="H1737" s="110"/>
      <c r="I1737" s="116"/>
    </row>
    <row r="1738" s="98" customFormat="1" ht="15.6" spans="1:9">
      <c r="A1738" s="116">
        <v>29</v>
      </c>
      <c r="B1738" s="138" t="s">
        <v>259</v>
      </c>
      <c r="C1738" s="137">
        <f>1199.3-1000</f>
        <v>199.3</v>
      </c>
      <c r="D1738" s="116"/>
      <c r="E1738" s="116"/>
      <c r="F1738" s="116"/>
      <c r="G1738" s="116"/>
      <c r="H1738" s="110"/>
      <c r="I1738" s="116"/>
    </row>
    <row r="1739" s="98" customFormat="1" ht="15.6" spans="1:9">
      <c r="A1739" s="116"/>
      <c r="B1739" s="134" t="s">
        <v>40</v>
      </c>
      <c r="C1739" s="135" t="s">
        <v>287</v>
      </c>
      <c r="D1739" s="135"/>
      <c r="E1739" s="135"/>
      <c r="F1739" s="116"/>
      <c r="G1739" s="116"/>
      <c r="H1739" s="110"/>
      <c r="I1739" s="116"/>
    </row>
    <row r="1740" s="98" customFormat="1" ht="15.6" spans="1:9">
      <c r="A1740" s="116"/>
      <c r="B1740" s="134"/>
      <c r="C1740" s="122" t="s">
        <v>288</v>
      </c>
      <c r="D1740" s="122" t="s">
        <v>268</v>
      </c>
      <c r="E1740" s="122" t="s">
        <v>289</v>
      </c>
      <c r="F1740" s="116"/>
      <c r="G1740" s="116"/>
      <c r="H1740" s="110"/>
      <c r="I1740" s="116"/>
    </row>
    <row r="1741" s="98" customFormat="1" ht="15.6" spans="1:9">
      <c r="A1741" s="116">
        <v>30</v>
      </c>
      <c r="B1741" s="138" t="s">
        <v>288</v>
      </c>
      <c r="C1741" s="137">
        <v>0</v>
      </c>
      <c r="D1741" s="137" t="s">
        <v>787</v>
      </c>
      <c r="E1741" s="137" t="s">
        <v>787</v>
      </c>
      <c r="F1741" s="116"/>
      <c r="G1741" s="116"/>
      <c r="H1741" s="110"/>
      <c r="I1741" s="116"/>
    </row>
    <row r="1742" s="98" customFormat="1" ht="15.6" spans="1:9">
      <c r="A1742" s="116"/>
      <c r="B1742" s="134" t="s">
        <v>40</v>
      </c>
      <c r="C1742" s="135" t="s">
        <v>194</v>
      </c>
      <c r="D1742" s="135"/>
      <c r="E1742" s="135"/>
      <c r="F1742" s="116"/>
      <c r="G1742" s="116"/>
      <c r="H1742" s="110"/>
      <c r="I1742" s="116"/>
    </row>
    <row r="1743" s="98" customFormat="1" ht="31.2" spans="1:9">
      <c r="A1743" s="116"/>
      <c r="B1743" s="134"/>
      <c r="C1743" s="142" t="s">
        <v>195</v>
      </c>
      <c r="D1743" s="142" t="s">
        <v>196</v>
      </c>
      <c r="E1743" s="142" t="s">
        <v>197</v>
      </c>
      <c r="F1743" s="116"/>
      <c r="G1743" s="116"/>
      <c r="H1743" s="110"/>
      <c r="I1743" s="116"/>
    </row>
    <row r="1744" s="98" customFormat="1" ht="15.6" spans="1:9">
      <c r="A1744" s="116">
        <v>31</v>
      </c>
      <c r="B1744" s="138" t="s">
        <v>2218</v>
      </c>
      <c r="C1744" s="137"/>
      <c r="D1744" s="137" t="s">
        <v>2219</v>
      </c>
      <c r="E1744" s="137" t="s">
        <v>787</v>
      </c>
      <c r="F1744" s="116"/>
      <c r="G1744" s="116"/>
      <c r="H1744" s="110"/>
      <c r="I1744" s="116"/>
    </row>
    <row r="1745" s="98" customFormat="1" ht="15.6" spans="1:9">
      <c r="A1745" s="116">
        <v>32</v>
      </c>
      <c r="B1745" s="138" t="s">
        <v>2220</v>
      </c>
      <c r="C1745" s="137"/>
      <c r="D1745" s="137" t="s">
        <v>2221</v>
      </c>
      <c r="E1745" s="137" t="s">
        <v>787</v>
      </c>
      <c r="F1745" s="116"/>
      <c r="G1745" s="116"/>
      <c r="H1745" s="110"/>
      <c r="I1745" s="116"/>
    </row>
    <row r="1746" s="98" customFormat="1" ht="15.6" spans="1:9">
      <c r="A1746" s="116"/>
      <c r="B1746" s="162" t="s">
        <v>40</v>
      </c>
      <c r="C1746" s="142" t="s">
        <v>269</v>
      </c>
      <c r="D1746" s="137"/>
      <c r="E1746" s="137"/>
      <c r="F1746" s="116"/>
      <c r="G1746" s="116"/>
      <c r="H1746" s="110"/>
      <c r="I1746" s="116"/>
    </row>
    <row r="1747" s="98" customFormat="1" ht="15.6" spans="1:9">
      <c r="A1747" s="116"/>
      <c r="B1747" s="163"/>
      <c r="C1747" s="142"/>
      <c r="D1747" s="137"/>
      <c r="E1747" s="137"/>
      <c r="F1747" s="116"/>
      <c r="G1747" s="116"/>
      <c r="H1747" s="110"/>
      <c r="I1747" s="116"/>
    </row>
    <row r="1748" s="98" customFormat="1" ht="15.6" spans="1:9">
      <c r="A1748" s="116">
        <v>33</v>
      </c>
      <c r="B1748" s="138" t="s">
        <v>270</v>
      </c>
      <c r="C1748" s="155" t="s">
        <v>682</v>
      </c>
      <c r="D1748" s="137"/>
      <c r="E1748" s="137"/>
      <c r="F1748" s="116"/>
      <c r="G1748" s="116"/>
      <c r="H1748" s="110"/>
      <c r="I1748" s="116"/>
    </row>
    <row r="1749" s="98" customFormat="1" ht="15.6" spans="1:9">
      <c r="A1749" s="116"/>
      <c r="B1749" s="139" t="s">
        <v>6</v>
      </c>
      <c r="C1749" s="135" t="s">
        <v>49</v>
      </c>
      <c r="D1749" s="135"/>
      <c r="E1749" s="135"/>
      <c r="F1749" s="116"/>
      <c r="G1749" s="116"/>
      <c r="H1749" s="110"/>
      <c r="I1749" s="116"/>
    </row>
    <row r="1750" s="98" customFormat="1" ht="15.6" spans="1:9">
      <c r="A1750" s="116"/>
      <c r="B1750" s="136" t="s">
        <v>50</v>
      </c>
      <c r="C1750" s="135">
        <v>100</v>
      </c>
      <c r="D1750" s="135">
        <v>200</v>
      </c>
      <c r="E1750" s="135" t="s">
        <v>51</v>
      </c>
      <c r="F1750" s="116"/>
      <c r="G1750" s="116"/>
      <c r="H1750" s="110"/>
      <c r="I1750" s="116"/>
    </row>
    <row r="1751" s="98" customFormat="1" ht="15.6" spans="1:9">
      <c r="A1751" s="116">
        <v>34</v>
      </c>
      <c r="B1751" s="140" t="s">
        <v>52</v>
      </c>
      <c r="C1751" s="141" t="s">
        <v>682</v>
      </c>
      <c r="D1751" s="141" t="s">
        <v>716</v>
      </c>
      <c r="E1751" s="141" t="s">
        <v>787</v>
      </c>
      <c r="F1751" s="116"/>
      <c r="G1751" s="116"/>
      <c r="H1751" s="110"/>
      <c r="I1751" s="116"/>
    </row>
    <row r="1752" s="98" customFormat="1" ht="15.6" spans="1:9">
      <c r="A1752" s="116">
        <v>35</v>
      </c>
      <c r="B1752" s="140" t="s">
        <v>55</v>
      </c>
      <c r="C1752" s="141" t="s">
        <v>787</v>
      </c>
      <c r="D1752" s="141" t="s">
        <v>680</v>
      </c>
      <c r="E1752" s="141" t="s">
        <v>787</v>
      </c>
      <c r="F1752" s="116"/>
      <c r="G1752" s="116"/>
      <c r="H1752" s="110"/>
      <c r="I1752" s="116"/>
    </row>
    <row r="1753" s="98" customFormat="1" ht="31.2" spans="1:9">
      <c r="A1753" s="116" t="s">
        <v>2222</v>
      </c>
      <c r="B1753" s="116"/>
      <c r="C1753" s="116"/>
      <c r="D1753" s="116"/>
      <c r="E1753" s="116"/>
      <c r="F1753" s="116"/>
      <c r="G1753" s="116"/>
      <c r="H1753" s="111" t="s">
        <v>2223</v>
      </c>
      <c r="I1753" s="112" t="s">
        <v>615</v>
      </c>
    </row>
    <row r="1754" s="98" customFormat="1" ht="31.2" spans="1:9">
      <c r="A1754" s="129" t="s">
        <v>5</v>
      </c>
      <c r="B1754" s="139" t="s">
        <v>6</v>
      </c>
      <c r="C1754" s="122" t="s">
        <v>15</v>
      </c>
      <c r="D1754" s="122"/>
      <c r="E1754" s="122"/>
      <c r="F1754" s="122"/>
      <c r="G1754" s="122"/>
      <c r="H1754" s="110"/>
      <c r="I1754" s="116"/>
    </row>
    <row r="1755" s="98" customFormat="1" ht="15.6" spans="1:9">
      <c r="A1755" s="116"/>
      <c r="B1755" s="136" t="s">
        <v>16</v>
      </c>
      <c r="C1755" s="122" t="s">
        <v>17</v>
      </c>
      <c r="D1755" s="122" t="s">
        <v>18</v>
      </c>
      <c r="E1755" s="122" t="s">
        <v>19</v>
      </c>
      <c r="F1755" s="122" t="s">
        <v>20</v>
      </c>
      <c r="G1755" s="122" t="s">
        <v>21</v>
      </c>
      <c r="H1755" s="110"/>
      <c r="I1755" s="116"/>
    </row>
    <row r="1756" s="98" customFormat="1" ht="15.6" spans="1:9">
      <c r="A1756" s="116">
        <v>1</v>
      </c>
      <c r="B1756" s="136" t="s">
        <v>115</v>
      </c>
      <c r="C1756" s="141" t="s">
        <v>680</v>
      </c>
      <c r="D1756" s="141" t="s">
        <v>679</v>
      </c>
      <c r="E1756" s="141" t="s">
        <v>787</v>
      </c>
      <c r="F1756" s="141" t="s">
        <v>787</v>
      </c>
      <c r="G1756" s="141" t="s">
        <v>787</v>
      </c>
      <c r="H1756" s="110"/>
      <c r="I1756" s="116"/>
    </row>
    <row r="1757" s="98" customFormat="1" ht="15.6" spans="1:9">
      <c r="A1757" s="116">
        <v>2</v>
      </c>
      <c r="B1757" s="136" t="s">
        <v>76</v>
      </c>
      <c r="C1757" s="141" t="s">
        <v>787</v>
      </c>
      <c r="D1757" s="141" t="s">
        <v>787</v>
      </c>
      <c r="E1757" s="141" t="s">
        <v>787</v>
      </c>
      <c r="F1757" s="141" t="s">
        <v>787</v>
      </c>
      <c r="G1757" s="141" t="s">
        <v>680</v>
      </c>
      <c r="H1757" s="110"/>
      <c r="I1757" s="116"/>
    </row>
    <row r="1758" s="98" customFormat="1" ht="15.6" spans="1:9">
      <c r="A1758" s="116"/>
      <c r="B1758" s="139" t="s">
        <v>6</v>
      </c>
      <c r="C1758" s="122" t="s">
        <v>24</v>
      </c>
      <c r="D1758" s="122"/>
      <c r="E1758" s="122"/>
      <c r="F1758" s="122"/>
      <c r="G1758" s="122"/>
      <c r="H1758" s="110"/>
      <c r="I1758" s="116"/>
    </row>
    <row r="1759" s="98" customFormat="1" ht="15.6" spans="1:9">
      <c r="A1759" s="116"/>
      <c r="B1759" s="136" t="s">
        <v>16</v>
      </c>
      <c r="C1759" s="122" t="s">
        <v>17</v>
      </c>
      <c r="D1759" s="122" t="s">
        <v>18</v>
      </c>
      <c r="E1759" s="122" t="s">
        <v>19</v>
      </c>
      <c r="F1759" s="122" t="s">
        <v>20</v>
      </c>
      <c r="G1759" s="122" t="s">
        <v>21</v>
      </c>
      <c r="H1759" s="110"/>
      <c r="I1759" s="116"/>
    </row>
    <row r="1760" s="98" customFormat="1" ht="15.6" spans="1:9">
      <c r="A1760" s="116">
        <v>3</v>
      </c>
      <c r="B1760" s="140" t="s">
        <v>147</v>
      </c>
      <c r="C1760" s="141" t="s">
        <v>787</v>
      </c>
      <c r="D1760" s="141" t="s">
        <v>787</v>
      </c>
      <c r="E1760" s="141" t="s">
        <v>680</v>
      </c>
      <c r="F1760" s="141" t="s">
        <v>787</v>
      </c>
      <c r="G1760" s="141" t="s">
        <v>787</v>
      </c>
      <c r="H1760" s="110"/>
      <c r="I1760" s="116"/>
    </row>
    <row r="1761" s="98" customFormat="1" ht="15.6" spans="1:9">
      <c r="A1761" s="116"/>
      <c r="B1761" s="139" t="s">
        <v>6</v>
      </c>
      <c r="C1761" s="122" t="s">
        <v>30</v>
      </c>
      <c r="D1761" s="122"/>
      <c r="E1761" s="122"/>
      <c r="F1761" s="122"/>
      <c r="G1761" s="116"/>
      <c r="H1761" s="110"/>
      <c r="I1761" s="116"/>
    </row>
    <row r="1762" s="98" customFormat="1" ht="15.6" spans="1:9">
      <c r="A1762" s="116"/>
      <c r="B1762" s="136" t="s">
        <v>8</v>
      </c>
      <c r="C1762" s="122">
        <v>100</v>
      </c>
      <c r="D1762" s="122">
        <v>200</v>
      </c>
      <c r="E1762" s="122">
        <v>300</v>
      </c>
      <c r="F1762" s="122" t="s">
        <v>31</v>
      </c>
      <c r="G1762" s="116"/>
      <c r="H1762" s="110"/>
      <c r="I1762" s="116"/>
    </row>
    <row r="1763" s="98" customFormat="1" ht="15.6" spans="1:9">
      <c r="A1763" s="116">
        <v>4</v>
      </c>
      <c r="B1763" s="140" t="s">
        <v>64</v>
      </c>
      <c r="C1763" s="141" t="s">
        <v>787</v>
      </c>
      <c r="D1763" s="141" t="s">
        <v>787</v>
      </c>
      <c r="E1763" s="141" t="s">
        <v>787</v>
      </c>
      <c r="F1763" s="141" t="s">
        <v>2224</v>
      </c>
      <c r="G1763" s="116"/>
      <c r="H1763" s="110"/>
      <c r="I1763" s="116"/>
    </row>
    <row r="1764" s="98" customFormat="1" ht="15.6" spans="1:9">
      <c r="A1764" s="116"/>
      <c r="B1764" s="139" t="s">
        <v>6</v>
      </c>
      <c r="C1764" s="122" t="s">
        <v>35</v>
      </c>
      <c r="D1764" s="122"/>
      <c r="E1764" s="122"/>
      <c r="F1764" s="122"/>
      <c r="G1764" s="116"/>
      <c r="H1764" s="110"/>
      <c r="I1764" s="116"/>
    </row>
    <row r="1765" s="98" customFormat="1" ht="15.6" spans="1:9">
      <c r="A1765" s="116"/>
      <c r="B1765" s="136" t="s">
        <v>8</v>
      </c>
      <c r="C1765" s="122">
        <v>100</v>
      </c>
      <c r="D1765" s="122">
        <v>200</v>
      </c>
      <c r="E1765" s="122">
        <v>300</v>
      </c>
      <c r="F1765" s="122" t="s">
        <v>31</v>
      </c>
      <c r="G1765" s="116"/>
      <c r="H1765" s="110"/>
      <c r="I1765" s="116"/>
    </row>
    <row r="1766" s="98" customFormat="1" ht="15.6" spans="1:9">
      <c r="A1766" s="116">
        <v>5</v>
      </c>
      <c r="B1766" s="140" t="s">
        <v>2225</v>
      </c>
      <c r="C1766" s="141" t="s">
        <v>787</v>
      </c>
      <c r="D1766" s="141" t="s">
        <v>787</v>
      </c>
      <c r="E1766" s="141" t="s">
        <v>787</v>
      </c>
      <c r="F1766" s="141" t="s">
        <v>2226</v>
      </c>
      <c r="G1766" s="116"/>
      <c r="H1766" s="110"/>
      <c r="I1766" s="116"/>
    </row>
    <row r="1767" s="98" customFormat="1" ht="15.6" spans="1:9">
      <c r="A1767" s="116"/>
      <c r="B1767" s="132" t="s">
        <v>6</v>
      </c>
      <c r="C1767" s="115" t="s">
        <v>7</v>
      </c>
      <c r="D1767" s="115"/>
      <c r="E1767" s="115"/>
      <c r="F1767" s="116"/>
      <c r="G1767" s="116"/>
      <c r="H1767" s="110"/>
      <c r="I1767" s="116"/>
    </row>
    <row r="1768" s="98" customFormat="1" ht="15.6" spans="1:9">
      <c r="A1768" s="116"/>
      <c r="B1768" s="132"/>
      <c r="C1768" s="115"/>
      <c r="D1768" s="115"/>
      <c r="E1768" s="115"/>
      <c r="F1768" s="116"/>
      <c r="G1768" s="116"/>
      <c r="H1768" s="110"/>
      <c r="I1768" s="116"/>
    </row>
    <row r="1769" s="98" customFormat="1" ht="15.6" spans="1:9">
      <c r="A1769" s="116"/>
      <c r="B1769" s="130" t="s">
        <v>8</v>
      </c>
      <c r="C1769" s="133" t="s">
        <v>9</v>
      </c>
      <c r="D1769" s="133" t="s">
        <v>10</v>
      </c>
      <c r="E1769" s="133" t="s">
        <v>11</v>
      </c>
      <c r="F1769" s="116"/>
      <c r="G1769" s="116"/>
      <c r="H1769" s="110"/>
      <c r="I1769" s="116"/>
    </row>
    <row r="1770" s="98" customFormat="1" ht="15.6" spans="1:9">
      <c r="A1770" s="116">
        <v>6</v>
      </c>
      <c r="B1770" s="130" t="s">
        <v>97</v>
      </c>
      <c r="C1770" s="131" t="s">
        <v>2227</v>
      </c>
      <c r="D1770" s="131" t="s">
        <v>787</v>
      </c>
      <c r="E1770" s="131" t="s">
        <v>787</v>
      </c>
      <c r="F1770" s="116"/>
      <c r="G1770" s="116"/>
      <c r="H1770" s="110"/>
      <c r="I1770" s="116"/>
    </row>
    <row r="1771" s="98" customFormat="1" ht="15.6" spans="1:9">
      <c r="A1771" s="116">
        <v>7</v>
      </c>
      <c r="B1771" s="130" t="s">
        <v>1987</v>
      </c>
      <c r="C1771" s="131" t="s">
        <v>787</v>
      </c>
      <c r="D1771" s="131" t="s">
        <v>2228</v>
      </c>
      <c r="E1771" s="131" t="s">
        <v>787</v>
      </c>
      <c r="F1771" s="116"/>
      <c r="G1771" s="116"/>
      <c r="H1771" s="110"/>
      <c r="I1771" s="116"/>
    </row>
    <row r="1772" s="98" customFormat="1" ht="15.6" spans="1:9">
      <c r="A1772" s="116"/>
      <c r="B1772" s="134" t="s">
        <v>40</v>
      </c>
      <c r="C1772" s="135" t="s">
        <v>41</v>
      </c>
      <c r="D1772" s="135"/>
      <c r="E1772" s="135"/>
      <c r="F1772" s="116"/>
      <c r="G1772" s="116"/>
      <c r="H1772" s="110"/>
      <c r="I1772" s="116"/>
    </row>
    <row r="1773" s="98" customFormat="1" ht="15.6" spans="1:9">
      <c r="A1773" s="116"/>
      <c r="B1773" s="134"/>
      <c r="C1773" s="122" t="s">
        <v>42</v>
      </c>
      <c r="D1773" s="122" t="s">
        <v>43</v>
      </c>
      <c r="E1773" s="122" t="s">
        <v>44</v>
      </c>
      <c r="F1773" s="116"/>
      <c r="G1773" s="116"/>
      <c r="H1773" s="110"/>
      <c r="I1773" s="116"/>
    </row>
    <row r="1774" s="98" customFormat="1" ht="15.6" spans="1:9">
      <c r="A1774" s="116">
        <v>8</v>
      </c>
      <c r="B1774" s="136" t="s">
        <v>180</v>
      </c>
      <c r="C1774" s="137" t="s">
        <v>787</v>
      </c>
      <c r="D1774" s="137" t="s">
        <v>787</v>
      </c>
      <c r="E1774" s="137" t="s">
        <v>2229</v>
      </c>
      <c r="F1774" s="116"/>
      <c r="G1774" s="116"/>
      <c r="H1774" s="110"/>
      <c r="I1774" s="116"/>
    </row>
    <row r="1775" s="98" customFormat="1" ht="15.6" spans="1:9">
      <c r="A1775" s="116"/>
      <c r="B1775" s="134" t="s">
        <v>40</v>
      </c>
      <c r="C1775" s="135" t="s">
        <v>46</v>
      </c>
      <c r="D1775" s="116"/>
      <c r="E1775" s="116"/>
      <c r="F1775" s="116"/>
      <c r="G1775" s="116"/>
      <c r="H1775" s="110"/>
      <c r="I1775" s="116"/>
    </row>
    <row r="1776" s="98" customFormat="1" ht="15.6" spans="1:9">
      <c r="A1776" s="116"/>
      <c r="B1776" s="134"/>
      <c r="C1776" s="135" t="s">
        <v>47</v>
      </c>
      <c r="D1776" s="116"/>
      <c r="E1776" s="116"/>
      <c r="F1776" s="116"/>
      <c r="G1776" s="116"/>
      <c r="H1776" s="110"/>
      <c r="I1776" s="116"/>
    </row>
    <row r="1777" s="98" customFormat="1" ht="15.6" spans="1:9">
      <c r="A1777" s="116">
        <v>9</v>
      </c>
      <c r="B1777" s="138" t="s">
        <v>48</v>
      </c>
      <c r="C1777" s="137">
        <f>1205.8-600.7</f>
        <v>605.1</v>
      </c>
      <c r="D1777" s="116"/>
      <c r="E1777" s="116"/>
      <c r="F1777" s="116"/>
      <c r="G1777" s="116"/>
      <c r="H1777" s="110"/>
      <c r="I1777" s="116"/>
    </row>
    <row r="1778" s="98" customFormat="1" ht="15.6" spans="1:9">
      <c r="A1778" s="116"/>
      <c r="B1778" s="139" t="s">
        <v>6</v>
      </c>
      <c r="C1778" s="135" t="s">
        <v>49</v>
      </c>
      <c r="D1778" s="135"/>
      <c r="E1778" s="135"/>
      <c r="F1778" s="116"/>
      <c r="G1778" s="116"/>
      <c r="H1778" s="110"/>
      <c r="I1778" s="116"/>
    </row>
    <row r="1779" s="98" customFormat="1" ht="15.6" spans="1:9">
      <c r="A1779" s="116"/>
      <c r="B1779" s="136" t="s">
        <v>50</v>
      </c>
      <c r="C1779" s="135">
        <v>100</v>
      </c>
      <c r="D1779" s="135">
        <v>200</v>
      </c>
      <c r="E1779" s="135" t="s">
        <v>51</v>
      </c>
      <c r="F1779" s="116"/>
      <c r="G1779" s="116"/>
      <c r="H1779" s="110"/>
      <c r="I1779" s="116"/>
    </row>
    <row r="1780" s="98" customFormat="1" ht="15.6" spans="1:9">
      <c r="A1780" s="116">
        <v>10</v>
      </c>
      <c r="B1780" s="140" t="s">
        <v>52</v>
      </c>
      <c r="C1780" s="141" t="s">
        <v>684</v>
      </c>
      <c r="D1780" s="141" t="s">
        <v>1633</v>
      </c>
      <c r="E1780" s="141" t="s">
        <v>787</v>
      </c>
      <c r="F1780" s="116"/>
      <c r="G1780" s="116"/>
      <c r="H1780" s="110"/>
      <c r="I1780" s="116"/>
    </row>
    <row r="1781" s="98" customFormat="1" ht="31.2" spans="1:9">
      <c r="A1781" s="116" t="s">
        <v>2230</v>
      </c>
      <c r="B1781" s="116"/>
      <c r="C1781" s="116"/>
      <c r="D1781" s="116"/>
      <c r="E1781" s="116"/>
      <c r="F1781" s="116"/>
      <c r="G1781" s="116"/>
      <c r="H1781" s="111" t="s">
        <v>2231</v>
      </c>
      <c r="I1781" s="112" t="s">
        <v>615</v>
      </c>
    </row>
    <row r="1782" s="98" customFormat="1" ht="31.2" spans="1:9">
      <c r="A1782" s="129" t="s">
        <v>5</v>
      </c>
      <c r="B1782" s="139" t="s">
        <v>6</v>
      </c>
      <c r="C1782" s="122" t="s">
        <v>15</v>
      </c>
      <c r="D1782" s="122"/>
      <c r="E1782" s="122"/>
      <c r="F1782" s="122"/>
      <c r="G1782" s="122"/>
      <c r="H1782" s="110"/>
      <c r="I1782" s="116"/>
    </row>
    <row r="1783" s="98" customFormat="1" ht="15.6" spans="1:9">
      <c r="A1783" s="116"/>
      <c r="B1783" s="136" t="s">
        <v>16</v>
      </c>
      <c r="C1783" s="122" t="s">
        <v>17</v>
      </c>
      <c r="D1783" s="122" t="s">
        <v>18</v>
      </c>
      <c r="E1783" s="122" t="s">
        <v>19</v>
      </c>
      <c r="F1783" s="122" t="s">
        <v>20</v>
      </c>
      <c r="G1783" s="122" t="s">
        <v>21</v>
      </c>
      <c r="H1783" s="110"/>
      <c r="I1783" s="116"/>
    </row>
    <row r="1784" s="98" customFormat="1" ht="15.6" spans="1:9">
      <c r="A1784" s="116">
        <v>1</v>
      </c>
      <c r="B1784" s="136" t="s">
        <v>22</v>
      </c>
      <c r="C1784" s="141" t="s">
        <v>680</v>
      </c>
      <c r="D1784" s="141" t="s">
        <v>787</v>
      </c>
      <c r="E1784" s="141" t="s">
        <v>787</v>
      </c>
      <c r="F1784" s="141" t="s">
        <v>787</v>
      </c>
      <c r="G1784" s="141" t="s">
        <v>787</v>
      </c>
      <c r="H1784" s="110"/>
      <c r="I1784" s="116"/>
    </row>
    <row r="1785" s="98" customFormat="1" ht="15.6" spans="1:9">
      <c r="A1785" s="116">
        <v>2</v>
      </c>
      <c r="B1785" s="136" t="s">
        <v>76</v>
      </c>
      <c r="C1785" s="141" t="s">
        <v>787</v>
      </c>
      <c r="D1785" s="141" t="s">
        <v>787</v>
      </c>
      <c r="E1785" s="141" t="s">
        <v>678</v>
      </c>
      <c r="F1785" s="141" t="s">
        <v>680</v>
      </c>
      <c r="G1785" s="141" t="s">
        <v>787</v>
      </c>
      <c r="H1785" s="110"/>
      <c r="I1785" s="116"/>
    </row>
    <row r="1786" s="98" customFormat="1" ht="15.6" spans="1:9">
      <c r="A1786" s="116"/>
      <c r="B1786" s="139" t="s">
        <v>6</v>
      </c>
      <c r="C1786" s="122" t="s">
        <v>24</v>
      </c>
      <c r="D1786" s="122"/>
      <c r="E1786" s="122"/>
      <c r="F1786" s="122"/>
      <c r="G1786" s="122"/>
      <c r="H1786" s="110"/>
      <c r="I1786" s="116"/>
    </row>
    <row r="1787" s="98" customFormat="1" ht="15.6" spans="1:9">
      <c r="A1787" s="116"/>
      <c r="B1787" s="136" t="s">
        <v>16</v>
      </c>
      <c r="C1787" s="122" t="s">
        <v>17</v>
      </c>
      <c r="D1787" s="122" t="s">
        <v>18</v>
      </c>
      <c r="E1787" s="122" t="s">
        <v>19</v>
      </c>
      <c r="F1787" s="122" t="s">
        <v>20</v>
      </c>
      <c r="G1787" s="122" t="s">
        <v>21</v>
      </c>
      <c r="H1787" s="110"/>
      <c r="I1787" s="116"/>
    </row>
    <row r="1788" s="98" customFormat="1" ht="15.6" spans="1:9">
      <c r="A1788" s="116">
        <v>3</v>
      </c>
      <c r="B1788" s="140" t="s">
        <v>61</v>
      </c>
      <c r="C1788" s="141" t="s">
        <v>680</v>
      </c>
      <c r="D1788" s="141" t="s">
        <v>787</v>
      </c>
      <c r="E1788" s="141" t="s">
        <v>787</v>
      </c>
      <c r="F1788" s="141" t="s">
        <v>787</v>
      </c>
      <c r="G1788" s="141" t="s">
        <v>787</v>
      </c>
      <c r="H1788" s="110"/>
      <c r="I1788" s="116"/>
    </row>
    <row r="1789" s="98" customFormat="1" ht="15.6" spans="1:9">
      <c r="A1789" s="116">
        <v>4</v>
      </c>
      <c r="B1789" s="140" t="s">
        <v>90</v>
      </c>
      <c r="C1789" s="141" t="s">
        <v>682</v>
      </c>
      <c r="D1789" s="141" t="s">
        <v>787</v>
      </c>
      <c r="E1789" s="141" t="s">
        <v>787</v>
      </c>
      <c r="F1789" s="141" t="s">
        <v>787</v>
      </c>
      <c r="G1789" s="141" t="s">
        <v>787</v>
      </c>
      <c r="H1789" s="110"/>
      <c r="I1789" s="116"/>
    </row>
    <row r="1790" s="98" customFormat="1" ht="15.6" spans="1:9">
      <c r="A1790" s="116"/>
      <c r="B1790" s="139" t="s">
        <v>6</v>
      </c>
      <c r="C1790" s="122" t="s">
        <v>30</v>
      </c>
      <c r="D1790" s="122"/>
      <c r="E1790" s="122"/>
      <c r="F1790" s="122"/>
      <c r="G1790" s="116"/>
      <c r="H1790" s="110"/>
      <c r="I1790" s="116"/>
    </row>
    <row r="1791" s="98" customFormat="1" ht="15.6" spans="1:9">
      <c r="A1791" s="116"/>
      <c r="B1791" s="136" t="s">
        <v>8</v>
      </c>
      <c r="C1791" s="122">
        <v>100</v>
      </c>
      <c r="D1791" s="122">
        <v>200</v>
      </c>
      <c r="E1791" s="122">
        <v>300</v>
      </c>
      <c r="F1791" s="122" t="s">
        <v>31</v>
      </c>
      <c r="G1791" s="116"/>
      <c r="H1791" s="110"/>
      <c r="I1791" s="116"/>
    </row>
    <row r="1792" s="98" customFormat="1" ht="15.6" spans="1:9">
      <c r="A1792" s="116">
        <v>5</v>
      </c>
      <c r="B1792" s="140" t="s">
        <v>110</v>
      </c>
      <c r="C1792" s="141" t="s">
        <v>787</v>
      </c>
      <c r="D1792" s="141" t="s">
        <v>787</v>
      </c>
      <c r="E1792" s="141" t="s">
        <v>787</v>
      </c>
      <c r="F1792" s="141" t="s">
        <v>682</v>
      </c>
      <c r="G1792" s="116"/>
      <c r="H1792" s="110"/>
      <c r="I1792" s="116"/>
    </row>
    <row r="1793" s="98" customFormat="1" ht="15.6" spans="1:9">
      <c r="A1793" s="116"/>
      <c r="B1793" s="139" t="s">
        <v>6</v>
      </c>
      <c r="C1793" s="122" t="s">
        <v>35</v>
      </c>
      <c r="D1793" s="122"/>
      <c r="E1793" s="122"/>
      <c r="F1793" s="122"/>
      <c r="G1793" s="116"/>
      <c r="H1793" s="110"/>
      <c r="I1793" s="116"/>
    </row>
    <row r="1794" s="98" customFormat="1" ht="15.6" spans="1:9">
      <c r="A1794" s="116"/>
      <c r="B1794" s="136" t="s">
        <v>8</v>
      </c>
      <c r="C1794" s="122">
        <v>100</v>
      </c>
      <c r="D1794" s="122">
        <v>200</v>
      </c>
      <c r="E1794" s="122">
        <v>300</v>
      </c>
      <c r="F1794" s="122" t="s">
        <v>31</v>
      </c>
      <c r="G1794" s="116"/>
      <c r="H1794" s="110"/>
      <c r="I1794" s="116"/>
    </row>
    <row r="1795" s="98" customFormat="1" ht="15.6" spans="1:9">
      <c r="A1795" s="116">
        <v>6</v>
      </c>
      <c r="B1795" s="140" t="s">
        <v>68</v>
      </c>
      <c r="C1795" s="141" t="s">
        <v>787</v>
      </c>
      <c r="D1795" s="141" t="s">
        <v>787</v>
      </c>
      <c r="E1795" s="141" t="s">
        <v>787</v>
      </c>
      <c r="F1795" s="141" t="s">
        <v>680</v>
      </c>
      <c r="G1795" s="116"/>
      <c r="H1795" s="110"/>
      <c r="I1795" s="116"/>
    </row>
    <row r="1796" s="98" customFormat="1" ht="15.6" spans="1:9">
      <c r="A1796" s="116">
        <v>7</v>
      </c>
      <c r="B1796" s="140" t="s">
        <v>69</v>
      </c>
      <c r="C1796" s="141" t="s">
        <v>787</v>
      </c>
      <c r="D1796" s="141" t="s">
        <v>680</v>
      </c>
      <c r="E1796" s="141" t="s">
        <v>787</v>
      </c>
      <c r="F1796" s="141" t="s">
        <v>787</v>
      </c>
      <c r="G1796" s="116"/>
      <c r="H1796" s="110"/>
      <c r="I1796" s="116"/>
    </row>
    <row r="1797" s="98" customFormat="1" ht="15.6" spans="1:9">
      <c r="A1797" s="116"/>
      <c r="B1797" s="132" t="s">
        <v>6</v>
      </c>
      <c r="C1797" s="115" t="s">
        <v>7</v>
      </c>
      <c r="D1797" s="115"/>
      <c r="E1797" s="115"/>
      <c r="F1797" s="116"/>
      <c r="G1797" s="116"/>
      <c r="H1797" s="110"/>
      <c r="I1797" s="116"/>
    </row>
    <row r="1798" s="98" customFormat="1" ht="15.6" spans="1:9">
      <c r="A1798" s="116"/>
      <c r="B1798" s="132"/>
      <c r="C1798" s="115"/>
      <c r="D1798" s="115"/>
      <c r="E1798" s="115"/>
      <c r="F1798" s="116"/>
      <c r="G1798" s="116"/>
      <c r="H1798" s="110"/>
      <c r="I1798" s="116"/>
    </row>
    <row r="1799" s="98" customFormat="1" ht="15.6" spans="1:9">
      <c r="A1799" s="116"/>
      <c r="B1799" s="130" t="s">
        <v>8</v>
      </c>
      <c r="C1799" s="133" t="s">
        <v>9</v>
      </c>
      <c r="D1799" s="133" t="s">
        <v>10</v>
      </c>
      <c r="E1799" s="133" t="s">
        <v>11</v>
      </c>
      <c r="F1799" s="116"/>
      <c r="G1799" s="116"/>
      <c r="H1799" s="110"/>
      <c r="I1799" s="116"/>
    </row>
    <row r="1800" s="98" customFormat="1" ht="15.6" spans="1:9">
      <c r="A1800" s="116">
        <v>8</v>
      </c>
      <c r="B1800" s="130" t="s">
        <v>59</v>
      </c>
      <c r="C1800" s="131" t="s">
        <v>787</v>
      </c>
      <c r="D1800" s="131" t="s">
        <v>2232</v>
      </c>
      <c r="E1800" s="131" t="s">
        <v>787</v>
      </c>
      <c r="F1800" s="116"/>
      <c r="G1800" s="116"/>
      <c r="H1800" s="110"/>
      <c r="I1800" s="116"/>
    </row>
    <row r="1801" s="98" customFormat="1" ht="15.6" spans="1:9">
      <c r="A1801" s="116"/>
      <c r="B1801" s="134" t="s">
        <v>40</v>
      </c>
      <c r="C1801" s="135" t="s">
        <v>41</v>
      </c>
      <c r="D1801" s="135"/>
      <c r="E1801" s="135"/>
      <c r="F1801" s="116"/>
      <c r="G1801" s="116"/>
      <c r="H1801" s="110"/>
      <c r="I1801" s="116"/>
    </row>
    <row r="1802" s="98" customFormat="1" ht="15.6" spans="1:9">
      <c r="A1802" s="116"/>
      <c r="B1802" s="134"/>
      <c r="C1802" s="122" t="s">
        <v>42</v>
      </c>
      <c r="D1802" s="122" t="s">
        <v>43</v>
      </c>
      <c r="E1802" s="122" t="s">
        <v>44</v>
      </c>
      <c r="F1802" s="116"/>
      <c r="G1802" s="116"/>
      <c r="H1802" s="110"/>
      <c r="I1802" s="116"/>
    </row>
    <row r="1803" s="98" customFormat="1" ht="15.6" spans="1:9">
      <c r="A1803" s="116">
        <v>9</v>
      </c>
      <c r="B1803" s="136" t="s">
        <v>191</v>
      </c>
      <c r="C1803" s="137" t="s">
        <v>787</v>
      </c>
      <c r="D1803" s="137" t="s">
        <v>787</v>
      </c>
      <c r="E1803" s="137" t="s">
        <v>2233</v>
      </c>
      <c r="F1803" s="116"/>
      <c r="G1803" s="116"/>
      <c r="H1803" s="110"/>
      <c r="I1803" s="116"/>
    </row>
    <row r="1804" s="98" customFormat="1" ht="15.6" spans="1:9">
      <c r="A1804" s="116"/>
      <c r="B1804" s="134" t="s">
        <v>40</v>
      </c>
      <c r="C1804" s="135" t="s">
        <v>46</v>
      </c>
      <c r="D1804" s="116"/>
      <c r="E1804" s="116"/>
      <c r="F1804" s="116"/>
      <c r="G1804" s="116"/>
      <c r="H1804" s="110"/>
      <c r="I1804" s="116"/>
    </row>
    <row r="1805" s="98" customFormat="1" ht="15.6" spans="1:9">
      <c r="A1805" s="116"/>
      <c r="B1805" s="134"/>
      <c r="C1805" s="135" t="s">
        <v>47</v>
      </c>
      <c r="D1805" s="116"/>
      <c r="E1805" s="116"/>
      <c r="F1805" s="116"/>
      <c r="G1805" s="116"/>
      <c r="H1805" s="110"/>
      <c r="I1805" s="116"/>
    </row>
    <row r="1806" s="98" customFormat="1" ht="15.6" spans="1:9">
      <c r="A1806" s="116">
        <v>10</v>
      </c>
      <c r="B1806" s="138" t="s">
        <v>72</v>
      </c>
      <c r="C1806" s="137" t="s">
        <v>678</v>
      </c>
      <c r="D1806" s="116"/>
      <c r="E1806" s="116"/>
      <c r="F1806" s="116"/>
      <c r="G1806" s="116"/>
      <c r="H1806" s="110"/>
      <c r="I1806" s="116"/>
    </row>
    <row r="1807" s="98" customFormat="1" ht="15.6" spans="1:9">
      <c r="A1807" s="116">
        <v>11</v>
      </c>
      <c r="B1807" s="138" t="s">
        <v>48</v>
      </c>
      <c r="C1807" s="137" t="s">
        <v>2234</v>
      </c>
      <c r="D1807" s="116"/>
      <c r="E1807" s="116"/>
      <c r="F1807" s="116"/>
      <c r="G1807" s="116"/>
      <c r="H1807" s="110"/>
      <c r="I1807" s="116"/>
    </row>
    <row r="1808" s="98" customFormat="1" ht="15.6" spans="1:9">
      <c r="A1808" s="116"/>
      <c r="B1808" s="139" t="s">
        <v>6</v>
      </c>
      <c r="C1808" s="135" t="s">
        <v>49</v>
      </c>
      <c r="D1808" s="135"/>
      <c r="E1808" s="135"/>
      <c r="F1808" s="116"/>
      <c r="G1808" s="116"/>
      <c r="H1808" s="110"/>
      <c r="I1808" s="116"/>
    </row>
    <row r="1809" s="98" customFormat="1" ht="15.6" spans="1:9">
      <c r="A1809" s="116"/>
      <c r="B1809" s="136" t="s">
        <v>50</v>
      </c>
      <c r="C1809" s="135">
        <v>100</v>
      </c>
      <c r="D1809" s="135">
        <v>200</v>
      </c>
      <c r="E1809" s="135" t="s">
        <v>51</v>
      </c>
      <c r="F1809" s="116"/>
      <c r="G1809" s="116"/>
      <c r="H1809" s="110"/>
      <c r="I1809" s="116"/>
    </row>
    <row r="1810" s="98" customFormat="1" ht="15.6" spans="1:9">
      <c r="A1810" s="116">
        <v>12</v>
      </c>
      <c r="B1810" s="140" t="s">
        <v>53</v>
      </c>
      <c r="C1810" s="141" t="s">
        <v>787</v>
      </c>
      <c r="D1810" s="141" t="s">
        <v>679</v>
      </c>
      <c r="E1810" s="141" t="s">
        <v>680</v>
      </c>
      <c r="F1810" s="116"/>
      <c r="G1810" s="116"/>
      <c r="H1810" s="110"/>
      <c r="I1810" s="116"/>
    </row>
    <row r="1811" s="98" customFormat="1" ht="15.6" spans="1:9">
      <c r="A1811" s="116">
        <v>13</v>
      </c>
      <c r="B1811" s="140" t="s">
        <v>169</v>
      </c>
      <c r="C1811" s="141" t="s">
        <v>787</v>
      </c>
      <c r="D1811" s="141" t="s">
        <v>678</v>
      </c>
      <c r="E1811" s="141" t="s">
        <v>787</v>
      </c>
      <c r="F1811" s="116"/>
      <c r="G1811" s="116"/>
      <c r="H1811" s="110"/>
      <c r="I1811" s="116"/>
    </row>
    <row r="1812" s="98" customFormat="1" ht="31.2" spans="1:9">
      <c r="A1812" s="116" t="s">
        <v>2235</v>
      </c>
      <c r="B1812" s="116"/>
      <c r="C1812" s="116"/>
      <c r="D1812" s="116"/>
      <c r="E1812" s="116"/>
      <c r="F1812" s="116"/>
      <c r="G1812" s="116"/>
      <c r="H1812" s="111" t="s">
        <v>2236</v>
      </c>
      <c r="I1812" s="112" t="s">
        <v>615</v>
      </c>
    </row>
    <row r="1813" s="98" customFormat="1" ht="31.2" spans="1:9">
      <c r="A1813" s="129" t="s">
        <v>5</v>
      </c>
      <c r="B1813" s="139" t="s">
        <v>6</v>
      </c>
      <c r="C1813" s="122" t="s">
        <v>15</v>
      </c>
      <c r="D1813" s="122"/>
      <c r="E1813" s="122"/>
      <c r="F1813" s="122"/>
      <c r="G1813" s="122"/>
      <c r="H1813" s="110"/>
      <c r="I1813" s="116"/>
    </row>
    <row r="1814" s="98" customFormat="1" ht="15.6" spans="1:9">
      <c r="A1814" s="116"/>
      <c r="B1814" s="136" t="s">
        <v>16</v>
      </c>
      <c r="C1814" s="122" t="s">
        <v>17</v>
      </c>
      <c r="D1814" s="122" t="s">
        <v>18</v>
      </c>
      <c r="E1814" s="122" t="s">
        <v>19</v>
      </c>
      <c r="F1814" s="122" t="s">
        <v>20</v>
      </c>
      <c r="G1814" s="122" t="s">
        <v>21</v>
      </c>
      <c r="H1814" s="110"/>
      <c r="I1814" s="116"/>
    </row>
    <row r="1815" s="98" customFormat="1" ht="15.6" spans="1:9">
      <c r="A1815" s="116">
        <v>1</v>
      </c>
      <c r="B1815" s="136" t="s">
        <v>89</v>
      </c>
      <c r="C1815" s="141"/>
      <c r="D1815" s="141"/>
      <c r="E1815" s="141" t="s">
        <v>682</v>
      </c>
      <c r="F1815" s="141"/>
      <c r="G1815" s="141"/>
      <c r="H1815" s="110"/>
      <c r="I1815" s="116"/>
    </row>
    <row r="1816" s="98" customFormat="1" ht="15.6" spans="1:9">
      <c r="A1816" s="116">
        <v>2</v>
      </c>
      <c r="B1816" s="136" t="s">
        <v>60</v>
      </c>
      <c r="C1816" s="141"/>
      <c r="D1816" s="141" t="s">
        <v>740</v>
      </c>
      <c r="E1816" s="141"/>
      <c r="F1816" s="141"/>
      <c r="G1816" s="141"/>
      <c r="H1816" s="110"/>
      <c r="I1816" s="116"/>
    </row>
    <row r="1817" s="98" customFormat="1" ht="15.6" spans="1:9">
      <c r="A1817" s="116"/>
      <c r="B1817" s="139" t="s">
        <v>6</v>
      </c>
      <c r="C1817" s="122" t="s">
        <v>24</v>
      </c>
      <c r="D1817" s="122"/>
      <c r="E1817" s="122"/>
      <c r="F1817" s="122"/>
      <c r="G1817" s="122"/>
      <c r="H1817" s="110"/>
      <c r="I1817" s="116"/>
    </row>
    <row r="1818" s="98" customFormat="1" ht="15.6" spans="1:9">
      <c r="A1818" s="116"/>
      <c r="B1818" s="136" t="s">
        <v>16</v>
      </c>
      <c r="C1818" s="122" t="s">
        <v>17</v>
      </c>
      <c r="D1818" s="122" t="s">
        <v>18</v>
      </c>
      <c r="E1818" s="122" t="s">
        <v>19</v>
      </c>
      <c r="F1818" s="122" t="s">
        <v>20</v>
      </c>
      <c r="G1818" s="122" t="s">
        <v>21</v>
      </c>
      <c r="H1818" s="110"/>
      <c r="I1818" s="116"/>
    </row>
    <row r="1819" s="98" customFormat="1" ht="15.6" spans="1:9">
      <c r="A1819" s="116">
        <v>3</v>
      </c>
      <c r="B1819" s="140" t="s">
        <v>61</v>
      </c>
      <c r="C1819" s="141" t="s">
        <v>684</v>
      </c>
      <c r="D1819" s="141"/>
      <c r="E1819" s="141"/>
      <c r="F1819" s="141"/>
      <c r="G1819" s="141"/>
      <c r="H1819" s="110"/>
      <c r="I1819" s="116"/>
    </row>
    <row r="1820" s="98" customFormat="1" ht="15.6" spans="1:9">
      <c r="A1820" s="116">
        <v>4</v>
      </c>
      <c r="B1820" s="140" t="s">
        <v>108</v>
      </c>
      <c r="C1820" s="141"/>
      <c r="D1820" s="141"/>
      <c r="E1820" s="141" t="s">
        <v>682</v>
      </c>
      <c r="F1820" s="141"/>
      <c r="G1820" s="141"/>
      <c r="H1820" s="110"/>
      <c r="I1820" s="116"/>
    </row>
    <row r="1821" s="98" customFormat="1" ht="15.6" spans="1:9">
      <c r="A1821" s="116">
        <v>5</v>
      </c>
      <c r="B1821" s="140" t="s">
        <v>147</v>
      </c>
      <c r="C1821" s="141"/>
      <c r="D1821" s="141"/>
      <c r="E1821" s="141" t="s">
        <v>682</v>
      </c>
      <c r="F1821" s="141"/>
      <c r="G1821" s="141"/>
      <c r="H1821" s="110"/>
      <c r="I1821" s="116"/>
    </row>
    <row r="1822" s="98" customFormat="1" ht="15.6" spans="1:9">
      <c r="A1822" s="116">
        <v>6</v>
      </c>
      <c r="B1822" s="140" t="s">
        <v>2237</v>
      </c>
      <c r="C1822" s="141"/>
      <c r="D1822" s="141" t="s">
        <v>740</v>
      </c>
      <c r="E1822" s="141"/>
      <c r="F1822" s="141"/>
      <c r="G1822" s="141"/>
      <c r="H1822" s="110"/>
      <c r="I1822" s="116"/>
    </row>
    <row r="1823" s="98" customFormat="1" ht="15.6" spans="1:9">
      <c r="A1823" s="116">
        <v>7</v>
      </c>
      <c r="B1823" s="140" t="s">
        <v>90</v>
      </c>
      <c r="C1823" s="141" t="s">
        <v>684</v>
      </c>
      <c r="D1823" s="141"/>
      <c r="E1823" s="141"/>
      <c r="F1823" s="141"/>
      <c r="G1823" s="141"/>
      <c r="H1823" s="110"/>
      <c r="I1823" s="116"/>
    </row>
    <row r="1824" s="98" customFormat="1" ht="15.6" spans="1:9">
      <c r="A1824" s="116"/>
      <c r="B1824" s="139" t="s">
        <v>6</v>
      </c>
      <c r="C1824" s="122" t="s">
        <v>30</v>
      </c>
      <c r="D1824" s="122"/>
      <c r="E1824" s="122"/>
      <c r="F1824" s="122"/>
      <c r="G1824" s="116"/>
      <c r="H1824" s="110"/>
      <c r="I1824" s="116"/>
    </row>
    <row r="1825" s="98" customFormat="1" ht="15.6" spans="1:9">
      <c r="A1825" s="116"/>
      <c r="B1825" s="136" t="s">
        <v>8</v>
      </c>
      <c r="C1825" s="122">
        <v>100</v>
      </c>
      <c r="D1825" s="122">
        <v>200</v>
      </c>
      <c r="E1825" s="122">
        <v>300</v>
      </c>
      <c r="F1825" s="122" t="s">
        <v>31</v>
      </c>
      <c r="G1825" s="116"/>
      <c r="H1825" s="110"/>
      <c r="I1825" s="116"/>
    </row>
    <row r="1826" s="98" customFormat="1" ht="15.6" spans="1:9">
      <c r="A1826" s="116">
        <v>8</v>
      </c>
      <c r="B1826" s="140" t="s">
        <v>32</v>
      </c>
      <c r="C1826" s="141"/>
      <c r="D1826" s="141"/>
      <c r="E1826" s="141" t="s">
        <v>822</v>
      </c>
      <c r="F1826" s="141"/>
      <c r="G1826" s="116"/>
      <c r="H1826" s="110"/>
      <c r="I1826" s="116"/>
    </row>
    <row r="1827" s="98" customFormat="1" ht="15.6" spans="1:9">
      <c r="A1827" s="116">
        <v>9</v>
      </c>
      <c r="B1827" s="140" t="s">
        <v>91</v>
      </c>
      <c r="C1827" s="141"/>
      <c r="D1827" s="141" t="s">
        <v>684</v>
      </c>
      <c r="E1827" s="141" t="s">
        <v>862</v>
      </c>
      <c r="F1827" s="141"/>
      <c r="G1827" s="116"/>
      <c r="H1827" s="110"/>
      <c r="I1827" s="116"/>
    </row>
    <row r="1828" s="98" customFormat="1" ht="15.6" spans="1:9">
      <c r="A1828" s="116"/>
      <c r="B1828" s="132" t="s">
        <v>6</v>
      </c>
      <c r="C1828" s="115" t="s">
        <v>37</v>
      </c>
      <c r="D1828" s="115"/>
      <c r="E1828" s="115"/>
      <c r="F1828" s="115" t="s">
        <v>7</v>
      </c>
      <c r="G1828" s="115"/>
      <c r="H1828" s="115"/>
      <c r="I1828" s="116"/>
    </row>
    <row r="1829" s="98" customFormat="1" ht="15.6" spans="1:9">
      <c r="A1829" s="116"/>
      <c r="B1829" s="132"/>
      <c r="C1829" s="115"/>
      <c r="D1829" s="115"/>
      <c r="E1829" s="115"/>
      <c r="F1829" s="115"/>
      <c r="G1829" s="115"/>
      <c r="H1829" s="115"/>
      <c r="I1829" s="116"/>
    </row>
    <row r="1830" s="98" customFormat="1" ht="15.6" spans="1:9">
      <c r="A1830" s="116"/>
      <c r="B1830" s="130" t="s">
        <v>8</v>
      </c>
      <c r="C1830" s="133" t="s">
        <v>9</v>
      </c>
      <c r="D1830" s="133" t="s">
        <v>10</v>
      </c>
      <c r="E1830" s="133" t="s">
        <v>11</v>
      </c>
      <c r="F1830" s="133" t="s">
        <v>9</v>
      </c>
      <c r="G1830" s="133" t="s">
        <v>10</v>
      </c>
      <c r="H1830" s="119"/>
      <c r="I1830" s="116"/>
    </row>
    <row r="1831" s="98" customFormat="1" ht="15.6" spans="1:9">
      <c r="A1831" s="116">
        <v>10</v>
      </c>
      <c r="B1831" s="130" t="s">
        <v>96</v>
      </c>
      <c r="C1831" s="133"/>
      <c r="D1831" s="133"/>
      <c r="E1831" s="133"/>
      <c r="F1831" s="131">
        <f>17.3-15.5</f>
        <v>1.8</v>
      </c>
      <c r="G1831" s="131"/>
      <c r="H1831" s="131"/>
      <c r="I1831" s="116"/>
    </row>
    <row r="1832" s="98" customFormat="1" ht="15.6" spans="1:9">
      <c r="A1832" s="116">
        <v>11</v>
      </c>
      <c r="B1832" s="130" t="s">
        <v>38</v>
      </c>
      <c r="C1832" s="133"/>
      <c r="D1832" s="133"/>
      <c r="E1832" s="133"/>
      <c r="F1832" s="131" t="s">
        <v>2238</v>
      </c>
      <c r="G1832" s="131"/>
      <c r="H1832" s="131"/>
      <c r="I1832" s="116"/>
    </row>
    <row r="1833" s="98" customFormat="1" ht="15.6" spans="1:9">
      <c r="A1833" s="116">
        <v>12</v>
      </c>
      <c r="B1833" s="130" t="s">
        <v>91</v>
      </c>
      <c r="C1833" s="133"/>
      <c r="D1833" s="133"/>
      <c r="E1833" s="133"/>
      <c r="F1833" s="131" t="s">
        <v>2239</v>
      </c>
      <c r="G1833" s="131"/>
      <c r="H1833" s="131"/>
      <c r="I1833" s="116"/>
    </row>
    <row r="1834" s="98" customFormat="1" ht="15.6" spans="1:9">
      <c r="A1834" s="116">
        <v>13</v>
      </c>
      <c r="B1834" s="130" t="s">
        <v>80</v>
      </c>
      <c r="C1834" s="133"/>
      <c r="D1834" s="133"/>
      <c r="E1834" s="133"/>
      <c r="F1834" s="131" t="s">
        <v>898</v>
      </c>
      <c r="G1834" s="131"/>
      <c r="H1834" s="131"/>
      <c r="I1834" s="116"/>
    </row>
    <row r="1835" s="98" customFormat="1" ht="15.6" spans="1:9">
      <c r="A1835" s="116">
        <v>14</v>
      </c>
      <c r="B1835" s="130" t="s">
        <v>97</v>
      </c>
      <c r="C1835" s="133"/>
      <c r="D1835" s="133"/>
      <c r="E1835" s="133"/>
      <c r="F1835" s="131" t="s">
        <v>2240</v>
      </c>
      <c r="G1835" s="131"/>
      <c r="H1835" s="131"/>
      <c r="I1835" s="116"/>
    </row>
    <row r="1836" s="98" customFormat="1" ht="15.6" spans="1:9">
      <c r="A1836" s="116">
        <v>15</v>
      </c>
      <c r="B1836" s="130" t="s">
        <v>1744</v>
      </c>
      <c r="C1836" s="133"/>
      <c r="D1836" s="131" t="s">
        <v>2241</v>
      </c>
      <c r="E1836" s="133"/>
      <c r="F1836" s="131"/>
      <c r="G1836" s="131"/>
      <c r="H1836" s="131"/>
      <c r="I1836" s="116"/>
    </row>
    <row r="1837" s="98" customFormat="1" ht="15.6" spans="1:9">
      <c r="A1837" s="116">
        <v>16</v>
      </c>
      <c r="B1837" s="130" t="s">
        <v>12</v>
      </c>
      <c r="C1837" s="131"/>
      <c r="D1837" s="131"/>
      <c r="E1837" s="131"/>
      <c r="F1837" s="131"/>
      <c r="G1837" s="131" t="s">
        <v>760</v>
      </c>
      <c r="H1837" s="131"/>
      <c r="I1837" s="116"/>
    </row>
    <row r="1838" s="98" customFormat="1" ht="15.6" spans="1:9">
      <c r="A1838" s="116"/>
      <c r="B1838" s="134" t="s">
        <v>40</v>
      </c>
      <c r="C1838" s="135" t="s">
        <v>41</v>
      </c>
      <c r="D1838" s="135"/>
      <c r="E1838" s="135"/>
      <c r="F1838" s="116"/>
      <c r="G1838" s="116"/>
      <c r="H1838" s="110"/>
      <c r="I1838" s="116"/>
    </row>
    <row r="1839" s="98" customFormat="1" ht="15.6" spans="1:9">
      <c r="A1839" s="116"/>
      <c r="B1839" s="134"/>
      <c r="C1839" s="122" t="s">
        <v>42</v>
      </c>
      <c r="D1839" s="122" t="s">
        <v>43</v>
      </c>
      <c r="E1839" s="122" t="s">
        <v>44</v>
      </c>
      <c r="F1839" s="116"/>
      <c r="G1839" s="116"/>
      <c r="H1839" s="110"/>
      <c r="I1839" s="116"/>
    </row>
    <row r="1840" s="98" customFormat="1" ht="15.6" spans="1:9">
      <c r="A1840" s="116">
        <v>17</v>
      </c>
      <c r="B1840" s="136" t="s">
        <v>45</v>
      </c>
      <c r="C1840" s="137"/>
      <c r="D1840" s="137"/>
      <c r="E1840" s="137" t="s">
        <v>2242</v>
      </c>
      <c r="F1840" s="116"/>
      <c r="G1840" s="116"/>
      <c r="H1840" s="110"/>
      <c r="I1840" s="116"/>
    </row>
    <row r="1841" s="98" customFormat="1" ht="15.6" spans="1:9">
      <c r="A1841" s="116"/>
      <c r="B1841" s="134" t="s">
        <v>40</v>
      </c>
      <c r="C1841" s="135" t="s">
        <v>46</v>
      </c>
      <c r="D1841" s="116"/>
      <c r="E1841" s="116"/>
      <c r="F1841" s="116"/>
      <c r="G1841" s="116"/>
      <c r="H1841" s="110"/>
      <c r="I1841" s="116"/>
    </row>
    <row r="1842" s="98" customFormat="1" ht="15.6" spans="1:9">
      <c r="A1842" s="116"/>
      <c r="B1842" s="134"/>
      <c r="C1842" s="135" t="s">
        <v>47</v>
      </c>
      <c r="D1842" s="116"/>
      <c r="E1842" s="116"/>
      <c r="F1842" s="116"/>
      <c r="G1842" s="116"/>
      <c r="H1842" s="110"/>
      <c r="I1842" s="116"/>
    </row>
    <row r="1843" s="98" customFormat="1" ht="15.6" spans="1:9">
      <c r="A1843" s="116">
        <v>18</v>
      </c>
      <c r="B1843" s="138" t="s">
        <v>48</v>
      </c>
      <c r="C1843" s="137" t="s">
        <v>2243</v>
      </c>
      <c r="D1843" s="116"/>
      <c r="E1843" s="116"/>
      <c r="F1843" s="116"/>
      <c r="G1843" s="116"/>
      <c r="H1843" s="110"/>
      <c r="I1843" s="116"/>
    </row>
    <row r="1844" s="98" customFormat="1" ht="15.6" spans="1:9">
      <c r="A1844" s="116"/>
      <c r="B1844" s="139" t="s">
        <v>6</v>
      </c>
      <c r="C1844" s="135" t="s">
        <v>49</v>
      </c>
      <c r="D1844" s="135"/>
      <c r="E1844" s="135"/>
      <c r="F1844" s="116"/>
      <c r="G1844" s="116"/>
      <c r="H1844" s="110"/>
      <c r="I1844" s="116"/>
    </row>
    <row r="1845" s="98" customFormat="1" ht="15.6" spans="1:9">
      <c r="A1845" s="116"/>
      <c r="B1845" s="136" t="s">
        <v>50</v>
      </c>
      <c r="C1845" s="135">
        <v>100</v>
      </c>
      <c r="D1845" s="135">
        <v>200</v>
      </c>
      <c r="E1845" s="135" t="s">
        <v>51</v>
      </c>
      <c r="F1845" s="116"/>
      <c r="G1845" s="116"/>
      <c r="H1845" s="110"/>
      <c r="I1845" s="116"/>
    </row>
    <row r="1846" s="98" customFormat="1" ht="15.6" spans="1:9">
      <c r="A1846" s="116">
        <v>19</v>
      </c>
      <c r="B1846" s="140" t="s">
        <v>52</v>
      </c>
      <c r="C1846" s="141"/>
      <c r="D1846" s="141" t="s">
        <v>679</v>
      </c>
      <c r="E1846" s="141"/>
      <c r="F1846" s="116"/>
      <c r="G1846" s="116"/>
      <c r="H1846" s="110"/>
      <c r="I1846" s="116"/>
    </row>
    <row r="1847" s="98" customFormat="1" ht="15.6" spans="1:9">
      <c r="A1847" s="116">
        <v>20</v>
      </c>
      <c r="B1847" s="140" t="s">
        <v>53</v>
      </c>
      <c r="C1847" s="141"/>
      <c r="D1847" s="141" t="s">
        <v>716</v>
      </c>
      <c r="E1847" s="141"/>
      <c r="F1847" s="116"/>
      <c r="G1847" s="116"/>
      <c r="H1847" s="110"/>
      <c r="I1847" s="116"/>
    </row>
    <row r="1848" s="98" customFormat="1" ht="15.6" spans="1:9">
      <c r="A1848" s="116">
        <v>21</v>
      </c>
      <c r="B1848" s="140" t="s">
        <v>55</v>
      </c>
      <c r="C1848" s="141"/>
      <c r="D1848" s="141" t="s">
        <v>684</v>
      </c>
      <c r="E1848" s="141"/>
      <c r="F1848" s="116"/>
      <c r="G1848" s="116"/>
      <c r="H1848" s="110"/>
      <c r="I1848" s="116"/>
    </row>
    <row r="1849" s="98" customFormat="1" ht="31.2" spans="1:9">
      <c r="A1849" s="116" t="s">
        <v>2244</v>
      </c>
      <c r="B1849" s="116"/>
      <c r="C1849" s="116"/>
      <c r="D1849" s="116"/>
      <c r="E1849" s="116"/>
      <c r="F1849" s="116"/>
      <c r="G1849" s="116"/>
      <c r="H1849" s="111" t="s">
        <v>2245</v>
      </c>
      <c r="I1849" s="112" t="s">
        <v>615</v>
      </c>
    </row>
    <row r="1850" s="98" customFormat="1" ht="31.2" spans="1:9">
      <c r="A1850" s="129" t="s">
        <v>5</v>
      </c>
      <c r="B1850" s="132" t="s">
        <v>6</v>
      </c>
      <c r="C1850" s="115" t="s">
        <v>7</v>
      </c>
      <c r="D1850" s="115"/>
      <c r="E1850" s="115"/>
      <c r="F1850" s="116"/>
      <c r="G1850" s="116"/>
      <c r="H1850" s="110"/>
      <c r="I1850" s="116"/>
    </row>
    <row r="1851" s="98" customFormat="1" ht="15.6" spans="1:9">
      <c r="A1851" s="116"/>
      <c r="B1851" s="132"/>
      <c r="C1851" s="115"/>
      <c r="D1851" s="115"/>
      <c r="E1851" s="115"/>
      <c r="F1851" s="116"/>
      <c r="G1851" s="116"/>
      <c r="H1851" s="110"/>
      <c r="I1851" s="116"/>
    </row>
    <row r="1852" s="98" customFormat="1" ht="15.6" spans="1:9">
      <c r="A1852" s="116"/>
      <c r="B1852" s="130" t="s">
        <v>8</v>
      </c>
      <c r="C1852" s="133" t="s">
        <v>9</v>
      </c>
      <c r="D1852" s="133" t="s">
        <v>10</v>
      </c>
      <c r="E1852" s="133" t="s">
        <v>11</v>
      </c>
      <c r="F1852" s="116"/>
      <c r="G1852" s="116"/>
      <c r="H1852" s="110"/>
      <c r="I1852" s="116"/>
    </row>
    <row r="1853" s="98" customFormat="1" ht="15.6" spans="1:9">
      <c r="A1853" s="116">
        <v>1</v>
      </c>
      <c r="B1853" s="130" t="s">
        <v>38</v>
      </c>
      <c r="C1853" s="131"/>
      <c r="D1853" s="131" t="s">
        <v>2246</v>
      </c>
      <c r="E1853" s="131"/>
      <c r="F1853" s="116"/>
      <c r="G1853" s="116"/>
      <c r="H1853" s="110"/>
      <c r="I1853" s="116"/>
    </row>
    <row r="1854" s="98" customFormat="1" ht="31.2" spans="1:9">
      <c r="A1854" s="116" t="s">
        <v>2247</v>
      </c>
      <c r="B1854" s="116"/>
      <c r="C1854" s="116"/>
      <c r="D1854" s="116"/>
      <c r="E1854" s="116"/>
      <c r="F1854" s="116"/>
      <c r="G1854" s="116"/>
      <c r="H1854" s="111" t="s">
        <v>2248</v>
      </c>
      <c r="I1854" s="112" t="s">
        <v>615</v>
      </c>
    </row>
    <row r="1855" s="98" customFormat="1" ht="31.2" spans="1:9">
      <c r="A1855" s="129" t="s">
        <v>5</v>
      </c>
      <c r="B1855" s="139" t="s">
        <v>6</v>
      </c>
      <c r="C1855" s="122" t="s">
        <v>24</v>
      </c>
      <c r="D1855" s="122"/>
      <c r="E1855" s="122"/>
      <c r="F1855" s="122"/>
      <c r="G1855" s="122"/>
      <c r="H1855" s="110"/>
      <c r="I1855" s="116"/>
    </row>
    <row r="1856" s="98" customFormat="1" ht="15.6" spans="1:9">
      <c r="A1856" s="116"/>
      <c r="B1856" s="136" t="s">
        <v>16</v>
      </c>
      <c r="C1856" s="122" t="s">
        <v>17</v>
      </c>
      <c r="D1856" s="122" t="s">
        <v>18</v>
      </c>
      <c r="E1856" s="122" t="s">
        <v>19</v>
      </c>
      <c r="F1856" s="122" t="s">
        <v>20</v>
      </c>
      <c r="G1856" s="122" t="s">
        <v>21</v>
      </c>
      <c r="H1856" s="110"/>
      <c r="I1856" s="116"/>
    </row>
    <row r="1857" s="98" customFormat="1" ht="15.6" spans="1:9">
      <c r="A1857" s="116">
        <v>1</v>
      </c>
      <c r="B1857" s="140" t="s">
        <v>25</v>
      </c>
      <c r="C1857" s="141"/>
      <c r="D1857" s="141" t="s">
        <v>680</v>
      </c>
      <c r="E1857" s="141"/>
      <c r="F1857" s="141"/>
      <c r="G1857" s="141"/>
      <c r="H1857" s="110"/>
      <c r="I1857" s="116"/>
    </row>
    <row r="1858" s="98" customFormat="1" ht="15.6" spans="1:9">
      <c r="A1858" s="116">
        <v>2</v>
      </c>
      <c r="B1858" s="140" t="s">
        <v>147</v>
      </c>
      <c r="C1858" s="141"/>
      <c r="D1858" s="141" t="s">
        <v>764</v>
      </c>
      <c r="E1858" s="141"/>
      <c r="F1858" s="141"/>
      <c r="G1858" s="141"/>
      <c r="H1858" s="110"/>
      <c r="I1858" s="116"/>
    </row>
    <row r="1859" s="98" customFormat="1" ht="15.6" spans="1:9">
      <c r="A1859" s="116">
        <v>3</v>
      </c>
      <c r="B1859" s="140" t="s">
        <v>2249</v>
      </c>
      <c r="C1859" s="141"/>
      <c r="D1859" s="141" t="s">
        <v>774</v>
      </c>
      <c r="E1859" s="141"/>
      <c r="F1859" s="141"/>
      <c r="G1859" s="141"/>
      <c r="H1859" s="110"/>
      <c r="I1859" s="116"/>
    </row>
    <row r="1860" s="98" customFormat="1" ht="15.6" spans="1:9">
      <c r="A1860" s="116"/>
      <c r="B1860" s="132" t="s">
        <v>6</v>
      </c>
      <c r="C1860" s="115" t="s">
        <v>7</v>
      </c>
      <c r="D1860" s="115"/>
      <c r="E1860" s="115"/>
      <c r="F1860" s="116"/>
      <c r="G1860" s="116"/>
      <c r="H1860" s="110"/>
      <c r="I1860" s="116"/>
    </row>
    <row r="1861" s="98" customFormat="1" ht="15.6" spans="1:9">
      <c r="A1861" s="116"/>
      <c r="B1861" s="132"/>
      <c r="C1861" s="115"/>
      <c r="D1861" s="115"/>
      <c r="E1861" s="115"/>
      <c r="F1861" s="116"/>
      <c r="G1861" s="116"/>
      <c r="H1861" s="110"/>
      <c r="I1861" s="116"/>
    </row>
    <row r="1862" s="98" customFormat="1" ht="15.6" spans="1:9">
      <c r="A1862" s="116"/>
      <c r="B1862" s="130" t="s">
        <v>8</v>
      </c>
      <c r="C1862" s="133" t="s">
        <v>9</v>
      </c>
      <c r="D1862" s="133" t="s">
        <v>10</v>
      </c>
      <c r="E1862" s="133" t="s">
        <v>11</v>
      </c>
      <c r="F1862" s="116"/>
      <c r="G1862" s="116"/>
      <c r="H1862" s="110"/>
      <c r="I1862" s="116"/>
    </row>
    <row r="1863" s="98" customFormat="1" ht="15.6" spans="1:9">
      <c r="A1863" s="116">
        <v>4</v>
      </c>
      <c r="B1863" s="130" t="s">
        <v>81</v>
      </c>
      <c r="C1863" s="131" t="s">
        <v>2250</v>
      </c>
      <c r="D1863" s="131"/>
      <c r="E1863" s="131"/>
      <c r="F1863" s="116"/>
      <c r="G1863" s="116"/>
      <c r="H1863" s="110"/>
      <c r="I1863" s="116"/>
    </row>
    <row r="1864" s="98" customFormat="1" ht="15.6" spans="1:9">
      <c r="A1864" s="116">
        <v>5</v>
      </c>
      <c r="B1864" s="130" t="s">
        <v>438</v>
      </c>
      <c r="C1864" s="131" t="s">
        <v>1063</v>
      </c>
      <c r="D1864" s="131"/>
      <c r="E1864" s="131"/>
      <c r="F1864" s="116"/>
      <c r="G1864" s="116"/>
      <c r="H1864" s="110"/>
      <c r="I1864" s="116"/>
    </row>
    <row r="1865" s="98" customFormat="1" ht="15.6" spans="1:9">
      <c r="A1865" s="116"/>
      <c r="B1865" s="134" t="s">
        <v>40</v>
      </c>
      <c r="C1865" s="135" t="s">
        <v>41</v>
      </c>
      <c r="D1865" s="135"/>
      <c r="E1865" s="135"/>
      <c r="F1865" s="116"/>
      <c r="G1865" s="116"/>
      <c r="H1865" s="110"/>
      <c r="I1865" s="116"/>
    </row>
    <row r="1866" s="98" customFormat="1" ht="15.6" spans="1:9">
      <c r="A1866" s="116"/>
      <c r="B1866" s="134"/>
      <c r="C1866" s="122" t="s">
        <v>42</v>
      </c>
      <c r="D1866" s="122" t="s">
        <v>43</v>
      </c>
      <c r="E1866" s="122" t="s">
        <v>44</v>
      </c>
      <c r="F1866" s="116"/>
      <c r="G1866" s="116"/>
      <c r="H1866" s="110"/>
      <c r="I1866" s="116"/>
    </row>
    <row r="1867" s="98" customFormat="1" ht="15.6" spans="1:9">
      <c r="A1867" s="116">
        <v>6</v>
      </c>
      <c r="B1867" s="136" t="s">
        <v>191</v>
      </c>
      <c r="C1867" s="137"/>
      <c r="D1867" s="137"/>
      <c r="E1867" s="137" t="s">
        <v>2251</v>
      </c>
      <c r="F1867" s="116"/>
      <c r="G1867" s="116"/>
      <c r="H1867" s="110"/>
      <c r="I1867" s="116"/>
    </row>
    <row r="1868" s="98" customFormat="1" ht="15.6" spans="1:9">
      <c r="A1868" s="116"/>
      <c r="B1868" s="134" t="s">
        <v>40</v>
      </c>
      <c r="C1868" s="135" t="s">
        <v>46</v>
      </c>
      <c r="D1868" s="116"/>
      <c r="E1868" s="116"/>
      <c r="F1868" s="116"/>
      <c r="G1868" s="116"/>
      <c r="H1868" s="110"/>
      <c r="I1868" s="116"/>
    </row>
    <row r="1869" s="98" customFormat="1" ht="15.6" spans="1:9">
      <c r="A1869" s="116"/>
      <c r="B1869" s="134"/>
      <c r="C1869" s="135" t="s">
        <v>47</v>
      </c>
      <c r="D1869" s="116"/>
      <c r="E1869" s="116"/>
      <c r="F1869" s="116"/>
      <c r="G1869" s="116"/>
      <c r="H1869" s="110"/>
      <c r="I1869" s="116"/>
    </row>
    <row r="1870" s="98" customFormat="1" ht="15.6" spans="1:9">
      <c r="A1870" s="116">
        <v>7</v>
      </c>
      <c r="B1870" s="138" t="s">
        <v>48</v>
      </c>
      <c r="C1870" s="137" t="s">
        <v>2252</v>
      </c>
      <c r="D1870" s="116"/>
      <c r="E1870" s="116"/>
      <c r="F1870" s="116"/>
      <c r="G1870" s="116"/>
      <c r="H1870" s="110"/>
      <c r="I1870" s="116"/>
    </row>
    <row r="1871" s="98" customFormat="1" ht="15.6" spans="1:9">
      <c r="A1871" s="116">
        <v>8</v>
      </c>
      <c r="B1871" s="138" t="s">
        <v>278</v>
      </c>
      <c r="C1871" s="137" t="s">
        <v>2253</v>
      </c>
      <c r="D1871" s="116"/>
      <c r="E1871" s="116"/>
      <c r="F1871" s="116"/>
      <c r="G1871" s="116"/>
      <c r="H1871" s="110"/>
      <c r="I1871" s="116"/>
    </row>
    <row r="1872" s="98" customFormat="1" ht="15.6" spans="1:9">
      <c r="A1872" s="116"/>
      <c r="B1872" s="134" t="s">
        <v>40</v>
      </c>
      <c r="C1872" s="135" t="s">
        <v>287</v>
      </c>
      <c r="D1872" s="135"/>
      <c r="E1872" s="135"/>
      <c r="F1872" s="116"/>
      <c r="G1872" s="116"/>
      <c r="H1872" s="110"/>
      <c r="I1872" s="116"/>
    </row>
    <row r="1873" s="98" customFormat="1" ht="15.6" spans="1:9">
      <c r="A1873" s="116"/>
      <c r="B1873" s="134"/>
      <c r="C1873" s="122" t="s">
        <v>288</v>
      </c>
      <c r="D1873" s="122" t="s">
        <v>268</v>
      </c>
      <c r="E1873" s="122" t="s">
        <v>289</v>
      </c>
      <c r="F1873" s="116"/>
      <c r="G1873" s="116"/>
      <c r="H1873" s="110"/>
      <c r="I1873" s="116"/>
    </row>
    <row r="1874" s="98" customFormat="1" ht="15.6" spans="1:9">
      <c r="A1874" s="116">
        <v>9</v>
      </c>
      <c r="B1874" s="138" t="s">
        <v>288</v>
      </c>
      <c r="C1874" s="137">
        <v>0</v>
      </c>
      <c r="D1874" s="137">
        <v>40</v>
      </c>
      <c r="E1874" s="137"/>
      <c r="F1874" s="116"/>
      <c r="G1874" s="116"/>
      <c r="H1874" s="110"/>
      <c r="I1874" s="116"/>
    </row>
    <row r="1875" s="98" customFormat="1" ht="15.6" spans="1:9">
      <c r="A1875" s="116"/>
      <c r="B1875" s="139" t="s">
        <v>6</v>
      </c>
      <c r="C1875" s="135" t="s">
        <v>49</v>
      </c>
      <c r="D1875" s="135"/>
      <c r="E1875" s="135"/>
      <c r="F1875" s="116"/>
      <c r="G1875" s="116"/>
      <c r="H1875" s="110"/>
      <c r="I1875" s="116"/>
    </row>
    <row r="1876" s="98" customFormat="1" ht="15.6" spans="1:9">
      <c r="A1876" s="116"/>
      <c r="B1876" s="136" t="s">
        <v>50</v>
      </c>
      <c r="C1876" s="135">
        <v>100</v>
      </c>
      <c r="D1876" s="135">
        <v>200</v>
      </c>
      <c r="E1876" s="135" t="s">
        <v>51</v>
      </c>
      <c r="F1876" s="116"/>
      <c r="G1876" s="116"/>
      <c r="H1876" s="110"/>
      <c r="I1876" s="116"/>
    </row>
    <row r="1877" s="98" customFormat="1" ht="15.6" spans="1:9">
      <c r="A1877" s="116">
        <v>10</v>
      </c>
      <c r="B1877" s="140" t="s">
        <v>52</v>
      </c>
      <c r="C1877" s="141"/>
      <c r="D1877" s="141" t="s">
        <v>716</v>
      </c>
      <c r="E1877" s="141"/>
      <c r="F1877" s="116"/>
      <c r="G1877" s="116"/>
      <c r="H1877" s="110"/>
      <c r="I1877" s="116"/>
    </row>
    <row r="1878" s="98" customFormat="1" ht="15.6" spans="1:9">
      <c r="A1878" s="116">
        <v>11</v>
      </c>
      <c r="B1878" s="140" t="s">
        <v>55</v>
      </c>
      <c r="C1878" s="141"/>
      <c r="D1878" s="141" t="s">
        <v>684</v>
      </c>
      <c r="E1878" s="141"/>
      <c r="F1878" s="116"/>
      <c r="G1878" s="116"/>
      <c r="H1878" s="110"/>
      <c r="I1878" s="116"/>
    </row>
    <row r="1879" s="98" customFormat="1" ht="31.2" spans="1:9">
      <c r="A1879" s="116" t="s">
        <v>2254</v>
      </c>
      <c r="B1879" s="116"/>
      <c r="C1879" s="116"/>
      <c r="D1879" s="116"/>
      <c r="E1879" s="116"/>
      <c r="F1879" s="116"/>
      <c r="G1879" s="116"/>
      <c r="H1879" s="111" t="s">
        <v>2255</v>
      </c>
      <c r="I1879" s="112" t="s">
        <v>615</v>
      </c>
    </row>
    <row r="1880" s="98" customFormat="1" ht="31.2" spans="1:9">
      <c r="A1880" s="129" t="s">
        <v>5</v>
      </c>
      <c r="B1880" s="139" t="s">
        <v>6</v>
      </c>
      <c r="C1880" s="122" t="s">
        <v>15</v>
      </c>
      <c r="D1880" s="122"/>
      <c r="E1880" s="122"/>
      <c r="F1880" s="122"/>
      <c r="G1880" s="122"/>
      <c r="H1880" s="110"/>
      <c r="I1880" s="116"/>
    </row>
    <row r="1881" s="98" customFormat="1" ht="15.6" spans="1:9">
      <c r="A1881" s="116"/>
      <c r="B1881" s="136" t="s">
        <v>16</v>
      </c>
      <c r="C1881" s="122" t="s">
        <v>17</v>
      </c>
      <c r="D1881" s="122" t="s">
        <v>18</v>
      </c>
      <c r="E1881" s="122" t="s">
        <v>19</v>
      </c>
      <c r="F1881" s="122" t="s">
        <v>20</v>
      </c>
      <c r="G1881" s="122" t="s">
        <v>21</v>
      </c>
      <c r="H1881" s="110"/>
      <c r="I1881" s="116"/>
    </row>
    <row r="1882" s="98" customFormat="1" ht="15.6" spans="1:9">
      <c r="A1882" s="116">
        <v>1</v>
      </c>
      <c r="B1882" s="136" t="s">
        <v>59</v>
      </c>
      <c r="C1882" s="141"/>
      <c r="D1882" s="141" t="s">
        <v>678</v>
      </c>
      <c r="E1882" s="141"/>
      <c r="F1882" s="141"/>
      <c r="G1882" s="141"/>
      <c r="H1882" s="110"/>
      <c r="I1882" s="116"/>
    </row>
    <row r="1883" s="98" customFormat="1" ht="15.6" spans="1:9">
      <c r="A1883" s="116">
        <v>2</v>
      </c>
      <c r="B1883" s="136" t="s">
        <v>115</v>
      </c>
      <c r="C1883" s="141"/>
      <c r="D1883" s="141"/>
      <c r="E1883" s="141" t="s">
        <v>680</v>
      </c>
      <c r="F1883" s="141"/>
      <c r="G1883" s="141"/>
      <c r="H1883" s="110"/>
      <c r="I1883" s="116"/>
    </row>
    <row r="1884" s="98" customFormat="1" ht="15.6" spans="1:9">
      <c r="A1884" s="116"/>
      <c r="B1884" s="132" t="s">
        <v>6</v>
      </c>
      <c r="C1884" s="115" t="s">
        <v>7</v>
      </c>
      <c r="D1884" s="115"/>
      <c r="E1884" s="115"/>
      <c r="F1884" s="116"/>
      <c r="G1884" s="116"/>
      <c r="H1884" s="110"/>
      <c r="I1884" s="116"/>
    </row>
    <row r="1885" s="98" customFormat="1" ht="15.6" spans="1:9">
      <c r="A1885" s="116"/>
      <c r="B1885" s="132"/>
      <c r="C1885" s="115"/>
      <c r="D1885" s="115"/>
      <c r="E1885" s="115"/>
      <c r="F1885" s="116"/>
      <c r="G1885" s="116"/>
      <c r="H1885" s="110"/>
      <c r="I1885" s="116"/>
    </row>
    <row r="1886" s="98" customFormat="1" ht="15.6" spans="1:9">
      <c r="A1886" s="116"/>
      <c r="B1886" s="130" t="s">
        <v>8</v>
      </c>
      <c r="C1886" s="133" t="s">
        <v>9</v>
      </c>
      <c r="D1886" s="133" t="s">
        <v>10</v>
      </c>
      <c r="E1886" s="133" t="s">
        <v>11</v>
      </c>
      <c r="F1886" s="116"/>
      <c r="G1886" s="116"/>
      <c r="H1886" s="110"/>
      <c r="I1886" s="116"/>
    </row>
    <row r="1887" s="98" customFormat="1" ht="15.6" spans="1:9">
      <c r="A1887" s="116">
        <v>3</v>
      </c>
      <c r="B1887" s="130" t="s">
        <v>12</v>
      </c>
      <c r="C1887" s="131"/>
      <c r="D1887" s="131" t="s">
        <v>688</v>
      </c>
      <c r="E1887" s="131"/>
      <c r="F1887" s="116"/>
      <c r="G1887" s="116"/>
      <c r="H1887" s="110"/>
      <c r="I1887" s="116"/>
    </row>
    <row r="1888" s="98" customFormat="1" ht="15.6" spans="1:9">
      <c r="A1888" s="116"/>
      <c r="B1888" s="134" t="s">
        <v>40</v>
      </c>
      <c r="C1888" s="135" t="s">
        <v>46</v>
      </c>
      <c r="D1888" s="116"/>
      <c r="E1888" s="116"/>
      <c r="F1888" s="116"/>
      <c r="G1888" s="116"/>
      <c r="H1888" s="110"/>
      <c r="I1888" s="116"/>
    </row>
    <row r="1889" s="98" customFormat="1" ht="15.6" spans="1:9">
      <c r="A1889" s="116"/>
      <c r="B1889" s="134"/>
      <c r="C1889" s="135" t="s">
        <v>47</v>
      </c>
      <c r="D1889" s="116"/>
      <c r="E1889" s="116"/>
      <c r="F1889" s="116"/>
      <c r="G1889" s="116"/>
      <c r="H1889" s="110"/>
      <c r="I1889" s="116"/>
    </row>
    <row r="1890" s="98" customFormat="1" ht="15.6" spans="1:9">
      <c r="A1890" s="116">
        <v>4</v>
      </c>
      <c r="B1890" s="138" t="s">
        <v>48</v>
      </c>
      <c r="C1890" s="137" t="s">
        <v>1769</v>
      </c>
      <c r="D1890" s="116"/>
      <c r="E1890" s="116"/>
      <c r="F1890" s="116"/>
      <c r="G1890" s="116"/>
      <c r="H1890" s="110"/>
      <c r="I1890" s="116"/>
    </row>
    <row r="1891" s="98" customFormat="1" ht="31.2" spans="1:9">
      <c r="A1891" s="116" t="s">
        <v>2256</v>
      </c>
      <c r="B1891" s="116"/>
      <c r="C1891" s="116"/>
      <c r="D1891" s="116"/>
      <c r="E1891" s="116"/>
      <c r="F1891" s="116"/>
      <c r="G1891" s="116"/>
      <c r="H1891" s="111" t="s">
        <v>2257</v>
      </c>
      <c r="I1891" s="112" t="s">
        <v>615</v>
      </c>
    </row>
    <row r="1892" s="98" customFormat="1" ht="31.2" spans="1:9">
      <c r="A1892" s="129" t="s">
        <v>5</v>
      </c>
      <c r="B1892" s="132" t="s">
        <v>6</v>
      </c>
      <c r="C1892" s="115" t="s">
        <v>7</v>
      </c>
      <c r="D1892" s="115"/>
      <c r="E1892" s="115"/>
      <c r="F1892" s="116"/>
      <c r="G1892" s="116"/>
      <c r="H1892" s="110"/>
      <c r="I1892" s="116"/>
    </row>
    <row r="1893" s="98" customFormat="1" ht="15.6" spans="1:9">
      <c r="A1893" s="116"/>
      <c r="B1893" s="132"/>
      <c r="C1893" s="115"/>
      <c r="D1893" s="115"/>
      <c r="E1893" s="115"/>
      <c r="F1893" s="116"/>
      <c r="G1893" s="116"/>
      <c r="H1893" s="110"/>
      <c r="I1893" s="116"/>
    </row>
    <row r="1894" s="98" customFormat="1" ht="15.6" spans="1:9">
      <c r="A1894" s="116"/>
      <c r="B1894" s="130" t="s">
        <v>8</v>
      </c>
      <c r="C1894" s="133" t="s">
        <v>9</v>
      </c>
      <c r="D1894" s="133" t="s">
        <v>10</v>
      </c>
      <c r="E1894" s="133" t="s">
        <v>11</v>
      </c>
      <c r="F1894" s="116"/>
      <c r="G1894" s="116"/>
      <c r="H1894" s="110"/>
      <c r="I1894" s="116"/>
    </row>
    <row r="1895" s="98" customFormat="1" ht="15.6" spans="1:9">
      <c r="A1895" s="116">
        <v>1</v>
      </c>
      <c r="B1895" s="130" t="s">
        <v>97</v>
      </c>
      <c r="C1895" s="131" t="s">
        <v>1633</v>
      </c>
      <c r="D1895" s="131"/>
      <c r="E1895" s="131"/>
      <c r="F1895" s="116"/>
      <c r="G1895" s="116"/>
      <c r="H1895" s="110"/>
      <c r="I1895" s="116"/>
    </row>
    <row r="1896" s="98" customFormat="1" ht="15.6" spans="1:9">
      <c r="A1896" s="116"/>
      <c r="B1896" s="134" t="s">
        <v>40</v>
      </c>
      <c r="C1896" s="135" t="s">
        <v>46</v>
      </c>
      <c r="D1896" s="116"/>
      <c r="E1896" s="116"/>
      <c r="F1896" s="116"/>
      <c r="G1896" s="116"/>
      <c r="H1896" s="110"/>
      <c r="I1896" s="116"/>
    </row>
    <row r="1897" s="98" customFormat="1" ht="15.6" spans="1:9">
      <c r="A1897" s="116"/>
      <c r="B1897" s="134"/>
      <c r="C1897" s="135" t="s">
        <v>47</v>
      </c>
      <c r="D1897" s="116"/>
      <c r="E1897" s="116"/>
      <c r="F1897" s="116"/>
      <c r="G1897" s="116"/>
      <c r="H1897" s="110"/>
      <c r="I1897" s="116"/>
    </row>
    <row r="1898" s="98" customFormat="1" ht="15.6" spans="1:9">
      <c r="A1898" s="116">
        <v>2</v>
      </c>
      <c r="B1898" s="138" t="s">
        <v>2258</v>
      </c>
      <c r="C1898" s="137" t="s">
        <v>2259</v>
      </c>
      <c r="D1898" s="116"/>
      <c r="E1898" s="116"/>
      <c r="F1898" s="116"/>
      <c r="G1898" s="116"/>
      <c r="H1898" s="110"/>
      <c r="I1898" s="116"/>
    </row>
    <row r="1899" s="98" customFormat="1" ht="31.2" spans="1:9">
      <c r="A1899" s="116" t="s">
        <v>2260</v>
      </c>
      <c r="B1899" s="116"/>
      <c r="C1899" s="116"/>
      <c r="D1899" s="116"/>
      <c r="E1899" s="116"/>
      <c r="F1899" s="116"/>
      <c r="G1899" s="116"/>
      <c r="H1899" s="111" t="s">
        <v>2261</v>
      </c>
      <c r="I1899" s="112" t="s">
        <v>615</v>
      </c>
    </row>
    <row r="1900" s="98" customFormat="1" ht="31.2" spans="1:9">
      <c r="A1900" s="129" t="s">
        <v>5</v>
      </c>
      <c r="B1900" s="139" t="s">
        <v>6</v>
      </c>
      <c r="C1900" s="122" t="s">
        <v>30</v>
      </c>
      <c r="D1900" s="122"/>
      <c r="E1900" s="122"/>
      <c r="F1900" s="122"/>
      <c r="G1900" s="116"/>
      <c r="H1900" s="110"/>
      <c r="I1900" s="116"/>
    </row>
    <row r="1901" s="98" customFormat="1" ht="15.6" spans="1:9">
      <c r="A1901" s="116"/>
      <c r="B1901" s="136" t="s">
        <v>8</v>
      </c>
      <c r="C1901" s="122">
        <v>100</v>
      </c>
      <c r="D1901" s="122">
        <v>200</v>
      </c>
      <c r="E1901" s="122">
        <v>300</v>
      </c>
      <c r="F1901" s="122" t="s">
        <v>31</v>
      </c>
      <c r="G1901" s="116"/>
      <c r="H1901" s="110"/>
      <c r="I1901" s="116"/>
    </row>
    <row r="1902" s="98" customFormat="1" ht="15.6" spans="1:9">
      <c r="A1902" s="116">
        <v>1</v>
      </c>
      <c r="B1902" s="140" t="s">
        <v>32</v>
      </c>
      <c r="C1902" s="141"/>
      <c r="D1902" s="141"/>
      <c r="E1902" s="141" t="s">
        <v>682</v>
      </c>
      <c r="F1902" s="141"/>
      <c r="G1902" s="116"/>
      <c r="H1902" s="110"/>
      <c r="I1902" s="116"/>
    </row>
    <row r="1903" s="98" customFormat="1" ht="15.6" spans="1:9">
      <c r="A1903" s="116"/>
      <c r="B1903" s="132" t="s">
        <v>6</v>
      </c>
      <c r="C1903" s="115" t="s">
        <v>7</v>
      </c>
      <c r="D1903" s="115"/>
      <c r="E1903" s="115"/>
      <c r="F1903" s="116"/>
      <c r="G1903" s="116"/>
      <c r="H1903" s="110"/>
      <c r="I1903" s="116"/>
    </row>
    <row r="1904" s="98" customFormat="1" ht="15.6" spans="1:9">
      <c r="A1904" s="116"/>
      <c r="B1904" s="132"/>
      <c r="C1904" s="115"/>
      <c r="D1904" s="115"/>
      <c r="E1904" s="115"/>
      <c r="F1904" s="116"/>
      <c r="G1904" s="116"/>
      <c r="H1904" s="110"/>
      <c r="I1904" s="116"/>
    </row>
    <row r="1905" s="98" customFormat="1" ht="15.6" spans="1:9">
      <c r="A1905" s="116"/>
      <c r="B1905" s="130" t="s">
        <v>8</v>
      </c>
      <c r="C1905" s="133" t="s">
        <v>9</v>
      </c>
      <c r="D1905" s="133" t="s">
        <v>10</v>
      </c>
      <c r="E1905" s="133" t="s">
        <v>11</v>
      </c>
      <c r="F1905" s="116"/>
      <c r="G1905" s="116"/>
      <c r="H1905" s="110"/>
      <c r="I1905" s="116"/>
    </row>
    <row r="1906" s="98" customFormat="1" ht="15.6" spans="1:9">
      <c r="A1906" s="116">
        <v>2</v>
      </c>
      <c r="B1906" s="130" t="s">
        <v>91</v>
      </c>
      <c r="C1906" s="131" t="s">
        <v>2262</v>
      </c>
      <c r="D1906" s="131"/>
      <c r="E1906" s="131"/>
      <c r="F1906" s="116"/>
      <c r="G1906" s="116"/>
      <c r="H1906" s="110"/>
      <c r="I1906" s="116"/>
    </row>
    <row r="1907" s="98" customFormat="1" ht="15.6" spans="1:9">
      <c r="A1907" s="116">
        <v>3</v>
      </c>
      <c r="B1907" s="130" t="s">
        <v>97</v>
      </c>
      <c r="C1907" s="131" t="s">
        <v>2263</v>
      </c>
      <c r="D1907" s="131"/>
      <c r="E1907" s="131"/>
      <c r="F1907" s="116"/>
      <c r="G1907" s="116"/>
      <c r="H1907" s="110"/>
      <c r="I1907" s="116"/>
    </row>
    <row r="1908" s="98" customFormat="1" ht="15.6" spans="1:9">
      <c r="A1908" s="116"/>
      <c r="B1908" s="134" t="s">
        <v>40</v>
      </c>
      <c r="C1908" s="135" t="s">
        <v>41</v>
      </c>
      <c r="D1908" s="135"/>
      <c r="E1908" s="135"/>
      <c r="F1908" s="116"/>
      <c r="G1908" s="116"/>
      <c r="H1908" s="110"/>
      <c r="I1908" s="116"/>
    </row>
    <row r="1909" s="98" customFormat="1" ht="15.6" spans="1:9">
      <c r="A1909" s="116"/>
      <c r="B1909" s="134"/>
      <c r="C1909" s="122" t="s">
        <v>42</v>
      </c>
      <c r="D1909" s="122" t="s">
        <v>43</v>
      </c>
      <c r="E1909" s="122" t="s">
        <v>44</v>
      </c>
      <c r="F1909" s="116"/>
      <c r="G1909" s="116"/>
      <c r="H1909" s="110"/>
      <c r="I1909" s="116"/>
    </row>
    <row r="1910" s="98" customFormat="1" ht="15.6" spans="1:9">
      <c r="A1910" s="116">
        <v>4</v>
      </c>
      <c r="B1910" s="136" t="s">
        <v>191</v>
      </c>
      <c r="C1910" s="137"/>
      <c r="D1910" s="137"/>
      <c r="E1910" s="137" t="s">
        <v>1069</v>
      </c>
      <c r="F1910" s="116"/>
      <c r="G1910" s="116"/>
      <c r="H1910" s="110"/>
      <c r="I1910" s="116"/>
    </row>
    <row r="1911" s="98" customFormat="1" ht="15.6" spans="1:9">
      <c r="A1911" s="116"/>
      <c r="B1911" s="134" t="s">
        <v>40</v>
      </c>
      <c r="C1911" s="135" t="s">
        <v>46</v>
      </c>
      <c r="D1911" s="116"/>
      <c r="E1911" s="116"/>
      <c r="F1911" s="116"/>
      <c r="G1911" s="116"/>
      <c r="H1911" s="110"/>
      <c r="I1911" s="116"/>
    </row>
    <row r="1912" s="98" customFormat="1" ht="15.6" spans="1:9">
      <c r="A1912" s="116"/>
      <c r="B1912" s="134"/>
      <c r="C1912" s="135" t="s">
        <v>47</v>
      </c>
      <c r="D1912" s="116"/>
      <c r="E1912" s="116"/>
      <c r="F1912" s="116"/>
      <c r="G1912" s="116"/>
      <c r="H1912" s="110"/>
      <c r="I1912" s="116"/>
    </row>
    <row r="1913" s="98" customFormat="1" ht="15.6" spans="1:9">
      <c r="A1913" s="116">
        <v>5</v>
      </c>
      <c r="B1913" s="138" t="s">
        <v>48</v>
      </c>
      <c r="C1913" s="137" t="s">
        <v>2026</v>
      </c>
      <c r="D1913" s="116"/>
      <c r="E1913" s="116"/>
      <c r="F1913" s="116"/>
      <c r="G1913" s="116"/>
      <c r="H1913" s="110"/>
      <c r="I1913" s="116"/>
    </row>
    <row r="1914" s="98" customFormat="1" ht="15.6" spans="1:9">
      <c r="A1914" s="116"/>
      <c r="B1914" s="139" t="s">
        <v>6</v>
      </c>
      <c r="C1914" s="135" t="s">
        <v>49</v>
      </c>
      <c r="D1914" s="135"/>
      <c r="E1914" s="135"/>
      <c r="F1914" s="116"/>
      <c r="G1914" s="116"/>
      <c r="H1914" s="110"/>
      <c r="I1914" s="116"/>
    </row>
    <row r="1915" s="98" customFormat="1" ht="15.6" spans="1:9">
      <c r="A1915" s="116"/>
      <c r="B1915" s="136" t="s">
        <v>50</v>
      </c>
      <c r="C1915" s="135">
        <v>100</v>
      </c>
      <c r="D1915" s="135">
        <v>200</v>
      </c>
      <c r="E1915" s="135" t="s">
        <v>51</v>
      </c>
      <c r="F1915" s="116"/>
      <c r="G1915" s="116"/>
      <c r="H1915" s="110"/>
      <c r="I1915" s="116"/>
    </row>
    <row r="1916" s="98" customFormat="1" ht="15.6" spans="1:9">
      <c r="A1916" s="116">
        <v>6</v>
      </c>
      <c r="B1916" s="140" t="s">
        <v>52</v>
      </c>
      <c r="C1916" s="141"/>
      <c r="D1916" s="141" t="s">
        <v>684</v>
      </c>
      <c r="E1916" s="141"/>
      <c r="F1916" s="116"/>
      <c r="G1916" s="116"/>
      <c r="H1916" s="110"/>
      <c r="I1916" s="116"/>
    </row>
    <row r="1917" s="98" customFormat="1" ht="31.2" spans="1:9">
      <c r="A1917" s="116" t="s">
        <v>2264</v>
      </c>
      <c r="B1917" s="116"/>
      <c r="C1917" s="116"/>
      <c r="D1917" s="116"/>
      <c r="E1917" s="116"/>
      <c r="F1917" s="116"/>
      <c r="G1917" s="116"/>
      <c r="H1917" s="111" t="s">
        <v>2265</v>
      </c>
      <c r="I1917" s="112" t="s">
        <v>615</v>
      </c>
    </row>
    <row r="1918" s="98" customFormat="1" ht="31.2" spans="1:9">
      <c r="A1918" s="129" t="s">
        <v>5</v>
      </c>
      <c r="B1918" s="139" t="s">
        <v>6</v>
      </c>
      <c r="C1918" s="122" t="s">
        <v>15</v>
      </c>
      <c r="D1918" s="122"/>
      <c r="E1918" s="122"/>
      <c r="F1918" s="122"/>
      <c r="G1918" s="122"/>
      <c r="H1918" s="110"/>
      <c r="I1918" s="116"/>
    </row>
    <row r="1919" s="98" customFormat="1" ht="15.6" spans="1:9">
      <c r="A1919" s="116"/>
      <c r="B1919" s="136" t="s">
        <v>16</v>
      </c>
      <c r="C1919" s="122" t="s">
        <v>17</v>
      </c>
      <c r="D1919" s="122" t="s">
        <v>18</v>
      </c>
      <c r="E1919" s="122" t="s">
        <v>19</v>
      </c>
      <c r="F1919" s="122" t="s">
        <v>20</v>
      </c>
      <c r="G1919" s="122" t="s">
        <v>21</v>
      </c>
      <c r="H1919" s="110"/>
      <c r="I1919" s="116"/>
    </row>
    <row r="1920" s="98" customFormat="1" ht="15.6" spans="1:9">
      <c r="A1920" s="116">
        <v>1</v>
      </c>
      <c r="B1920" s="136" t="s">
        <v>58</v>
      </c>
      <c r="C1920" s="141"/>
      <c r="D1920" s="141"/>
      <c r="E1920" s="141"/>
      <c r="F1920" s="141" t="s">
        <v>680</v>
      </c>
      <c r="G1920" s="141"/>
      <c r="H1920" s="110"/>
      <c r="I1920" s="116"/>
    </row>
    <row r="1921" s="98" customFormat="1" ht="15.6" spans="1:9">
      <c r="A1921" s="116">
        <v>2</v>
      </c>
      <c r="B1921" s="136" t="s">
        <v>23</v>
      </c>
      <c r="C1921" s="141"/>
      <c r="D1921" s="141" t="s">
        <v>682</v>
      </c>
      <c r="E1921" s="141"/>
      <c r="F1921" s="141"/>
      <c r="G1921" s="141"/>
      <c r="H1921" s="110"/>
      <c r="I1921" s="116"/>
    </row>
    <row r="1922" s="98" customFormat="1" ht="15.6" spans="1:9">
      <c r="A1922" s="116"/>
      <c r="B1922" s="139" t="s">
        <v>6</v>
      </c>
      <c r="C1922" s="122" t="s">
        <v>24</v>
      </c>
      <c r="D1922" s="122"/>
      <c r="E1922" s="122"/>
      <c r="F1922" s="122"/>
      <c r="G1922" s="122"/>
      <c r="H1922" s="110"/>
      <c r="I1922" s="116"/>
    </row>
    <row r="1923" s="98" customFormat="1" ht="15.6" spans="1:9">
      <c r="A1923" s="116"/>
      <c r="B1923" s="136" t="s">
        <v>16</v>
      </c>
      <c r="C1923" s="122" t="s">
        <v>17</v>
      </c>
      <c r="D1923" s="122" t="s">
        <v>18</v>
      </c>
      <c r="E1923" s="122" t="s">
        <v>19</v>
      </c>
      <c r="F1923" s="122" t="s">
        <v>20</v>
      </c>
      <c r="G1923" s="122" t="s">
        <v>21</v>
      </c>
      <c r="H1923" s="110"/>
      <c r="I1923" s="116"/>
    </row>
    <row r="1924" s="98" customFormat="1" ht="15.6" spans="1:9">
      <c r="A1924" s="116">
        <v>3</v>
      </c>
      <c r="B1924" s="140" t="s">
        <v>107</v>
      </c>
      <c r="C1924" s="141" t="s">
        <v>680</v>
      </c>
      <c r="D1924" s="141" t="s">
        <v>680</v>
      </c>
      <c r="E1924" s="141"/>
      <c r="F1924" s="141"/>
      <c r="G1924" s="141"/>
      <c r="H1924" s="110"/>
      <c r="I1924" s="116"/>
    </row>
    <row r="1925" s="98" customFormat="1" ht="15.6" spans="1:9">
      <c r="A1925" s="116"/>
      <c r="B1925" s="139" t="s">
        <v>6</v>
      </c>
      <c r="C1925" s="122" t="s">
        <v>30</v>
      </c>
      <c r="D1925" s="122"/>
      <c r="E1925" s="122"/>
      <c r="F1925" s="122"/>
      <c r="G1925" s="116"/>
      <c r="H1925" s="110"/>
      <c r="I1925" s="116"/>
    </row>
    <row r="1926" s="98" customFormat="1" ht="15.6" spans="1:9">
      <c r="A1926" s="116"/>
      <c r="B1926" s="136" t="s">
        <v>8</v>
      </c>
      <c r="C1926" s="122">
        <v>100</v>
      </c>
      <c r="D1926" s="122">
        <v>200</v>
      </c>
      <c r="E1926" s="122">
        <v>300</v>
      </c>
      <c r="F1926" s="122" t="s">
        <v>31</v>
      </c>
      <c r="G1926" s="116"/>
      <c r="H1926" s="110"/>
      <c r="I1926" s="116"/>
    </row>
    <row r="1927" s="98" customFormat="1" ht="15.6" spans="1:9">
      <c r="A1927" s="116">
        <v>4</v>
      </c>
      <c r="B1927" s="140" t="s">
        <v>32</v>
      </c>
      <c r="C1927" s="141"/>
      <c r="D1927" s="141"/>
      <c r="E1927" s="141" t="s">
        <v>678</v>
      </c>
      <c r="F1927" s="141"/>
      <c r="G1927" s="116"/>
      <c r="H1927" s="110"/>
      <c r="I1927" s="116"/>
    </row>
    <row r="1928" s="98" customFormat="1" ht="15.6" spans="1:9">
      <c r="A1928" s="116"/>
      <c r="B1928" s="132" t="s">
        <v>6</v>
      </c>
      <c r="C1928" s="115" t="s">
        <v>7</v>
      </c>
      <c r="D1928" s="115"/>
      <c r="E1928" s="115"/>
      <c r="F1928" s="116"/>
      <c r="G1928" s="116"/>
      <c r="H1928" s="110"/>
      <c r="I1928" s="116"/>
    </row>
    <row r="1929" s="98" customFormat="1" ht="15.6" spans="1:9">
      <c r="A1929" s="116"/>
      <c r="B1929" s="132"/>
      <c r="C1929" s="115"/>
      <c r="D1929" s="115"/>
      <c r="E1929" s="115"/>
      <c r="F1929" s="116"/>
      <c r="G1929" s="116"/>
      <c r="H1929" s="110"/>
      <c r="I1929" s="116"/>
    </row>
    <row r="1930" s="98" customFormat="1" ht="15.6" spans="1:9">
      <c r="A1930" s="116"/>
      <c r="B1930" s="130" t="s">
        <v>8</v>
      </c>
      <c r="C1930" s="133" t="s">
        <v>9</v>
      </c>
      <c r="D1930" s="133" t="s">
        <v>10</v>
      </c>
      <c r="E1930" s="133" t="s">
        <v>11</v>
      </c>
      <c r="F1930" s="116"/>
      <c r="G1930" s="116"/>
      <c r="H1930" s="110"/>
      <c r="I1930" s="116"/>
    </row>
    <row r="1931" s="98" customFormat="1" ht="15.6" spans="1:9">
      <c r="A1931" s="116">
        <v>5</v>
      </c>
      <c r="B1931" s="130" t="s">
        <v>91</v>
      </c>
      <c r="C1931" s="131" t="s">
        <v>1666</v>
      </c>
      <c r="D1931" s="131"/>
      <c r="E1931" s="131"/>
      <c r="F1931" s="116"/>
      <c r="G1931" s="116"/>
      <c r="H1931" s="110"/>
      <c r="I1931" s="116"/>
    </row>
    <row r="1932" s="98" customFormat="1" ht="15.6" spans="1:9">
      <c r="A1932" s="116"/>
      <c r="B1932" s="134" t="s">
        <v>40</v>
      </c>
      <c r="C1932" s="135" t="s">
        <v>46</v>
      </c>
      <c r="D1932" s="116"/>
      <c r="E1932" s="116"/>
      <c r="F1932" s="116"/>
      <c r="G1932" s="116"/>
      <c r="H1932" s="110"/>
      <c r="I1932" s="116"/>
    </row>
    <row r="1933" s="98" customFormat="1" ht="15.6" spans="1:9">
      <c r="A1933" s="116"/>
      <c r="B1933" s="134"/>
      <c r="C1933" s="135" t="s">
        <v>47</v>
      </c>
      <c r="D1933" s="116"/>
      <c r="E1933" s="116"/>
      <c r="F1933" s="116"/>
      <c r="G1933" s="116"/>
      <c r="H1933" s="110"/>
      <c r="I1933" s="116"/>
    </row>
    <row r="1934" s="98" customFormat="1" ht="15.6" spans="1:9">
      <c r="A1934" s="116">
        <v>6</v>
      </c>
      <c r="B1934" s="138" t="s">
        <v>143</v>
      </c>
      <c r="C1934" s="137" t="s">
        <v>1992</v>
      </c>
      <c r="D1934" s="116"/>
      <c r="E1934" s="116"/>
      <c r="F1934" s="116"/>
      <c r="G1934" s="116"/>
      <c r="H1934" s="110"/>
      <c r="I1934" s="116"/>
    </row>
    <row r="1935" s="98" customFormat="1" ht="15.6" spans="1:9">
      <c r="A1935" s="116"/>
      <c r="B1935" s="134" t="s">
        <v>40</v>
      </c>
      <c r="C1935" s="135" t="s">
        <v>287</v>
      </c>
      <c r="D1935" s="135"/>
      <c r="E1935" s="135"/>
      <c r="F1935" s="116"/>
      <c r="G1935" s="116"/>
      <c r="H1935" s="110"/>
      <c r="I1935" s="116"/>
    </row>
    <row r="1936" s="98" customFormat="1" ht="15.6" spans="1:9">
      <c r="A1936" s="116"/>
      <c r="B1936" s="134"/>
      <c r="C1936" s="122" t="s">
        <v>288</v>
      </c>
      <c r="D1936" s="122" t="s">
        <v>268</v>
      </c>
      <c r="E1936" s="122" t="s">
        <v>289</v>
      </c>
      <c r="F1936" s="116"/>
      <c r="G1936" s="116"/>
      <c r="H1936" s="110"/>
      <c r="I1936" s="116"/>
    </row>
    <row r="1937" s="98" customFormat="1" ht="15.6" spans="1:9">
      <c r="A1937" s="116">
        <v>7</v>
      </c>
      <c r="B1937" s="138" t="s">
        <v>288</v>
      </c>
      <c r="C1937" s="137">
        <v>30</v>
      </c>
      <c r="D1937" s="137"/>
      <c r="E1937" s="137"/>
      <c r="F1937" s="116"/>
      <c r="G1937" s="116"/>
      <c r="H1937" s="110"/>
      <c r="I1937" s="116"/>
    </row>
    <row r="1938" s="98" customFormat="1" ht="15.6" spans="1:9">
      <c r="A1938" s="116"/>
      <c r="B1938" s="139" t="s">
        <v>6</v>
      </c>
      <c r="C1938" s="135" t="s">
        <v>49</v>
      </c>
      <c r="D1938" s="135"/>
      <c r="E1938" s="135"/>
      <c r="F1938" s="116"/>
      <c r="G1938" s="116"/>
      <c r="H1938" s="110"/>
      <c r="I1938" s="116"/>
    </row>
    <row r="1939" s="98" customFormat="1" ht="15.6" spans="1:9">
      <c r="A1939" s="116"/>
      <c r="B1939" s="136" t="s">
        <v>50</v>
      </c>
      <c r="C1939" s="135">
        <v>100</v>
      </c>
      <c r="D1939" s="135">
        <v>200</v>
      </c>
      <c r="E1939" s="135" t="s">
        <v>51</v>
      </c>
      <c r="F1939" s="116"/>
      <c r="G1939" s="116"/>
      <c r="H1939" s="110"/>
      <c r="I1939" s="116"/>
    </row>
    <row r="1940" s="98" customFormat="1" ht="15.6" spans="1:9">
      <c r="A1940" s="116">
        <v>8</v>
      </c>
      <c r="B1940" s="140" t="s">
        <v>335</v>
      </c>
      <c r="C1940" s="141" t="s">
        <v>678</v>
      </c>
      <c r="D1940" s="141" t="s">
        <v>680</v>
      </c>
      <c r="E1940" s="141"/>
      <c r="F1940" s="116"/>
      <c r="G1940" s="116"/>
      <c r="H1940" s="110"/>
      <c r="I1940" s="116"/>
    </row>
    <row r="1941" ht="31.2" spans="1:9">
      <c r="A1941" s="116" t="s">
        <v>2266</v>
      </c>
      <c r="B1941" s="116"/>
      <c r="C1941" s="116"/>
      <c r="D1941" s="116"/>
      <c r="E1941" s="116"/>
      <c r="F1941" s="116"/>
      <c r="G1941" s="116"/>
      <c r="H1941" s="111" t="s">
        <v>2267</v>
      </c>
      <c r="I1941" s="112" t="s">
        <v>4</v>
      </c>
    </row>
    <row r="1942" ht="31.2" spans="1:9">
      <c r="A1942" s="129" t="s">
        <v>5</v>
      </c>
      <c r="B1942" s="165" t="s">
        <v>6</v>
      </c>
      <c r="C1942" s="122" t="s">
        <v>15</v>
      </c>
      <c r="D1942" s="122"/>
      <c r="E1942" s="122"/>
      <c r="F1942" s="122"/>
      <c r="G1942" s="122"/>
      <c r="H1942" s="110"/>
      <c r="I1942" s="116"/>
    </row>
    <row r="1943" ht="15.6" spans="1:9">
      <c r="A1943" s="116"/>
      <c r="B1943" s="166" t="s">
        <v>16</v>
      </c>
      <c r="C1943" s="122" t="s">
        <v>17</v>
      </c>
      <c r="D1943" s="122" t="s">
        <v>18</v>
      </c>
      <c r="E1943" s="122" t="s">
        <v>19</v>
      </c>
      <c r="F1943" s="122" t="s">
        <v>20</v>
      </c>
      <c r="G1943" s="122" t="s">
        <v>21</v>
      </c>
      <c r="H1943" s="110"/>
      <c r="I1943" s="116"/>
    </row>
    <row r="1944" spans="1:9">
      <c r="A1944" s="167">
        <v>1</v>
      </c>
      <c r="B1944" s="168" t="s">
        <v>147</v>
      </c>
      <c r="C1944" s="169"/>
      <c r="D1944" s="167"/>
      <c r="E1944" s="167">
        <v>4</v>
      </c>
      <c r="F1944" s="169"/>
      <c r="G1944" s="169"/>
      <c r="H1944" s="170"/>
      <c r="I1944" s="170"/>
    </row>
    <row r="1945" spans="1:9">
      <c r="A1945" s="167">
        <v>2</v>
      </c>
      <c r="B1945" s="167" t="s">
        <v>2268</v>
      </c>
      <c r="C1945" s="169"/>
      <c r="D1945" s="167">
        <v>1</v>
      </c>
      <c r="E1945" s="167"/>
      <c r="F1945" s="169"/>
      <c r="G1945" s="169"/>
      <c r="H1945" s="170"/>
      <c r="I1945" s="170"/>
    </row>
    <row r="1946" spans="1:9">
      <c r="A1946" s="167">
        <v>3</v>
      </c>
      <c r="B1946" s="167" t="s">
        <v>26</v>
      </c>
      <c r="C1946" s="169"/>
      <c r="D1946" s="167">
        <v>5</v>
      </c>
      <c r="E1946" s="167"/>
      <c r="F1946" s="169"/>
      <c r="G1946" s="169"/>
      <c r="H1946" s="170"/>
      <c r="I1946" s="170"/>
    </row>
    <row r="1947" spans="1:9">
      <c r="A1947" s="167">
        <v>4</v>
      </c>
      <c r="B1947" s="167" t="s">
        <v>2269</v>
      </c>
      <c r="C1947" s="169"/>
      <c r="D1947" s="167">
        <v>9</v>
      </c>
      <c r="E1947" s="167"/>
      <c r="F1947" s="169"/>
      <c r="G1947" s="169"/>
      <c r="H1947" s="170"/>
      <c r="I1947" s="170"/>
    </row>
    <row r="1948" spans="1:9">
      <c r="A1948" s="167">
        <v>5</v>
      </c>
      <c r="B1948" s="167" t="s">
        <v>625</v>
      </c>
      <c r="C1948" s="169"/>
      <c r="D1948" s="167">
        <v>16</v>
      </c>
      <c r="E1948" s="167"/>
      <c r="F1948" s="169"/>
      <c r="G1948" s="169"/>
      <c r="H1948" s="170"/>
      <c r="I1948" s="170"/>
    </row>
    <row r="1949" ht="15.6" spans="1:9">
      <c r="A1949" s="116"/>
      <c r="B1949" s="165" t="s">
        <v>6</v>
      </c>
      <c r="C1949" s="122" t="s">
        <v>24</v>
      </c>
      <c r="D1949" s="122"/>
      <c r="E1949" s="122"/>
      <c r="F1949" s="122"/>
      <c r="G1949" s="122"/>
      <c r="H1949" s="110"/>
      <c r="I1949" s="116"/>
    </row>
    <row r="1950" ht="15.6" spans="1:9">
      <c r="A1950" s="116"/>
      <c r="B1950" s="166" t="s">
        <v>16</v>
      </c>
      <c r="C1950" s="122" t="s">
        <v>17</v>
      </c>
      <c r="D1950" s="122" t="s">
        <v>18</v>
      </c>
      <c r="E1950" s="122" t="s">
        <v>19</v>
      </c>
      <c r="F1950" s="122" t="s">
        <v>20</v>
      </c>
      <c r="G1950" s="122" t="s">
        <v>21</v>
      </c>
      <c r="H1950" s="110"/>
      <c r="I1950" s="116"/>
    </row>
    <row r="1951" spans="1:9">
      <c r="A1951" s="167">
        <v>6</v>
      </c>
      <c r="B1951" s="167" t="s">
        <v>1535</v>
      </c>
      <c r="C1951" s="169"/>
      <c r="D1951" s="167">
        <v>7</v>
      </c>
      <c r="E1951" s="167"/>
      <c r="F1951" s="169"/>
      <c r="G1951" s="169"/>
      <c r="H1951" s="170"/>
      <c r="I1951" s="170"/>
    </row>
    <row r="1952" ht="15.6" spans="1:9">
      <c r="A1952" s="116"/>
      <c r="B1952" s="165" t="s">
        <v>6</v>
      </c>
      <c r="C1952" s="122" t="s">
        <v>30</v>
      </c>
      <c r="D1952" s="122"/>
      <c r="E1952" s="122"/>
      <c r="F1952" s="122"/>
      <c r="G1952" s="116"/>
      <c r="H1952" s="110"/>
      <c r="I1952" s="116"/>
    </row>
    <row r="1953" ht="15.6" spans="1:9">
      <c r="A1953" s="116"/>
      <c r="B1953" s="166" t="s">
        <v>8</v>
      </c>
      <c r="C1953" s="122">
        <v>100</v>
      </c>
      <c r="D1953" s="122">
        <v>200</v>
      </c>
      <c r="E1953" s="122">
        <v>300</v>
      </c>
      <c r="F1953" s="122" t="s">
        <v>31</v>
      </c>
      <c r="G1953" s="116"/>
      <c r="H1953" s="110"/>
      <c r="I1953" s="116"/>
    </row>
    <row r="1954" ht="15.6" spans="1:9">
      <c r="A1954" s="116">
        <v>7</v>
      </c>
      <c r="B1954" s="141" t="s">
        <v>32</v>
      </c>
      <c r="C1954" s="141"/>
      <c r="D1954" s="141">
        <v>3</v>
      </c>
      <c r="E1954" s="141"/>
      <c r="F1954" s="141"/>
      <c r="G1954" s="116"/>
      <c r="H1954" s="110"/>
      <c r="I1954" s="116"/>
    </row>
    <row r="1955" ht="14.25" customHeight="1" spans="1:9">
      <c r="A1955" s="167">
        <v>8</v>
      </c>
      <c r="B1955" s="167" t="s">
        <v>141</v>
      </c>
      <c r="C1955" s="169"/>
      <c r="D1955" s="167"/>
      <c r="E1955" s="167">
        <v>9</v>
      </c>
      <c r="F1955" s="169"/>
      <c r="G1955" s="169"/>
      <c r="H1955" s="170"/>
      <c r="I1955" s="170"/>
    </row>
    <row r="1956" spans="1:9">
      <c r="A1956" s="167">
        <v>9</v>
      </c>
      <c r="B1956" s="167" t="s">
        <v>142</v>
      </c>
      <c r="C1956" s="169"/>
      <c r="D1956" s="167"/>
      <c r="E1956" s="167">
        <v>18</v>
      </c>
      <c r="F1956" s="169"/>
      <c r="G1956" s="169"/>
      <c r="H1956" s="170"/>
      <c r="I1956" s="170"/>
    </row>
    <row r="1957" spans="1:9">
      <c r="A1957" s="167">
        <v>10</v>
      </c>
      <c r="B1957" s="167" t="s">
        <v>1090</v>
      </c>
      <c r="C1957" s="169"/>
      <c r="D1957" s="167"/>
      <c r="E1957" s="167">
        <v>13</v>
      </c>
      <c r="F1957" s="169"/>
      <c r="G1957" s="169"/>
      <c r="H1957" s="170"/>
      <c r="I1957" s="170"/>
    </row>
    <row r="1958" ht="15.6" spans="1:9">
      <c r="A1958" s="116"/>
      <c r="B1958" s="171" t="s">
        <v>6</v>
      </c>
      <c r="C1958" s="115" t="s">
        <v>7</v>
      </c>
      <c r="D1958" s="115"/>
      <c r="E1958" s="115"/>
      <c r="F1958" s="116"/>
      <c r="G1958" s="116"/>
      <c r="H1958" s="110"/>
      <c r="I1958" s="116"/>
    </row>
    <row r="1959" ht="15.6" spans="1:9">
      <c r="A1959" s="116"/>
      <c r="B1959" s="171"/>
      <c r="C1959" s="115"/>
      <c r="D1959" s="115"/>
      <c r="E1959" s="115"/>
      <c r="F1959" s="116"/>
      <c r="G1959" s="116"/>
      <c r="H1959" s="110"/>
      <c r="I1959" s="116"/>
    </row>
    <row r="1960" ht="15.6" spans="1:9">
      <c r="A1960" s="116"/>
      <c r="B1960" s="164" t="s">
        <v>8</v>
      </c>
      <c r="C1960" s="133" t="s">
        <v>9</v>
      </c>
      <c r="D1960" s="133" t="s">
        <v>10</v>
      </c>
      <c r="E1960" s="133" t="s">
        <v>11</v>
      </c>
      <c r="F1960" s="116"/>
      <c r="G1960" s="116"/>
      <c r="H1960" s="110"/>
      <c r="I1960" s="116"/>
    </row>
    <row r="1961" spans="1:9">
      <c r="A1961" s="167">
        <v>11</v>
      </c>
      <c r="B1961" s="168" t="s">
        <v>63</v>
      </c>
      <c r="C1961" s="172">
        <v>438</v>
      </c>
      <c r="D1961" s="167"/>
      <c r="E1961" s="167"/>
      <c r="F1961" s="169"/>
      <c r="G1961" s="169"/>
      <c r="H1961" s="170"/>
      <c r="I1961" s="170"/>
    </row>
    <row r="1962" spans="1:9">
      <c r="A1962" s="167">
        <v>12</v>
      </c>
      <c r="B1962" s="168" t="s">
        <v>240</v>
      </c>
      <c r="C1962" s="172">
        <f>8+150</f>
        <v>158</v>
      </c>
      <c r="D1962" s="167"/>
      <c r="E1962" s="167"/>
      <c r="F1962" s="169"/>
      <c r="G1962" s="169"/>
      <c r="H1962" s="170"/>
      <c r="I1962" s="170"/>
    </row>
    <row r="1963" spans="1:9">
      <c r="A1963" s="167">
        <v>13</v>
      </c>
      <c r="B1963" s="168" t="s">
        <v>118</v>
      </c>
      <c r="C1963" s="172">
        <v>275</v>
      </c>
      <c r="D1963" s="167"/>
      <c r="E1963" s="167"/>
      <c r="F1963" s="169"/>
      <c r="G1963" s="169"/>
      <c r="H1963" s="170"/>
      <c r="I1963" s="170"/>
    </row>
    <row r="1964" spans="1:9">
      <c r="A1964" s="167">
        <v>14</v>
      </c>
      <c r="B1964" s="168" t="s">
        <v>92</v>
      </c>
      <c r="C1964" s="172">
        <f>221+35</f>
        <v>256</v>
      </c>
      <c r="D1964" s="167"/>
      <c r="E1964" s="167"/>
      <c r="F1964" s="169"/>
      <c r="G1964" s="169"/>
      <c r="H1964" s="170"/>
      <c r="I1964" s="170"/>
    </row>
    <row r="1965" spans="1:9">
      <c r="A1965" s="167">
        <v>15</v>
      </c>
      <c r="B1965" s="168" t="s">
        <v>2270</v>
      </c>
      <c r="C1965" s="172">
        <v>26</v>
      </c>
      <c r="D1965" s="167"/>
      <c r="E1965" s="167"/>
      <c r="F1965" s="169"/>
      <c r="G1965" s="169"/>
      <c r="H1965" s="170"/>
      <c r="I1965" s="170"/>
    </row>
    <row r="1966" spans="1:9">
      <c r="A1966" s="167">
        <v>16</v>
      </c>
      <c r="B1966" s="168" t="s">
        <v>350</v>
      </c>
      <c r="C1966" s="172">
        <v>295</v>
      </c>
      <c r="D1966" s="167"/>
      <c r="E1966" s="167"/>
      <c r="F1966" s="169"/>
      <c r="G1966" s="169"/>
      <c r="H1966" s="170"/>
      <c r="I1966" s="170"/>
    </row>
    <row r="1967" spans="1:9">
      <c r="A1967" s="167">
        <v>17</v>
      </c>
      <c r="B1967" s="168" t="s">
        <v>117</v>
      </c>
      <c r="C1967" s="172">
        <v>260</v>
      </c>
      <c r="D1967" s="167"/>
      <c r="E1967" s="167"/>
      <c r="F1967" s="169"/>
      <c r="G1967" s="169"/>
      <c r="H1967" s="170"/>
      <c r="I1967" s="170"/>
    </row>
    <row r="1968" spans="1:9">
      <c r="A1968" s="167">
        <v>18</v>
      </c>
      <c r="B1968" s="168" t="s">
        <v>70</v>
      </c>
      <c r="C1968" s="172">
        <f>22+166</f>
        <v>188</v>
      </c>
      <c r="D1968" s="167"/>
      <c r="E1968" s="167"/>
      <c r="F1968" s="169"/>
      <c r="G1968" s="169"/>
      <c r="H1968" s="170"/>
      <c r="I1968" s="170"/>
    </row>
    <row r="1969" spans="1:9">
      <c r="A1969" s="167">
        <v>19</v>
      </c>
      <c r="B1969" s="168" t="s">
        <v>400</v>
      </c>
      <c r="C1969" s="172">
        <v>125</v>
      </c>
      <c r="D1969" s="167"/>
      <c r="E1969" s="167"/>
      <c r="F1969" s="169"/>
      <c r="G1969" s="169"/>
      <c r="H1969" s="170"/>
      <c r="I1969" s="170"/>
    </row>
    <row r="1970" spans="1:9">
      <c r="A1970" s="167">
        <v>20</v>
      </c>
      <c r="B1970" s="168" t="s">
        <v>72</v>
      </c>
      <c r="C1970" s="172">
        <v>51</v>
      </c>
      <c r="D1970" s="167"/>
      <c r="E1970" s="167"/>
      <c r="F1970" s="169"/>
      <c r="G1970" s="169"/>
      <c r="H1970" s="170"/>
      <c r="I1970" s="170"/>
    </row>
    <row r="1971" spans="1:9">
      <c r="A1971" s="167">
        <v>21</v>
      </c>
      <c r="B1971" s="168" t="s">
        <v>236</v>
      </c>
      <c r="C1971" s="172">
        <v>13</v>
      </c>
      <c r="D1971" s="167"/>
      <c r="E1971" s="167"/>
      <c r="F1971" s="169"/>
      <c r="G1971" s="169"/>
      <c r="H1971" s="170"/>
      <c r="I1971" s="170"/>
    </row>
    <row r="1972" spans="1:9">
      <c r="A1972" s="167">
        <v>22</v>
      </c>
      <c r="B1972" s="168" t="s">
        <v>2271</v>
      </c>
      <c r="C1972" s="172"/>
      <c r="D1972" s="167">
        <v>3</v>
      </c>
      <c r="E1972" s="167"/>
      <c r="F1972" s="169"/>
      <c r="G1972" s="169"/>
      <c r="H1972" s="170"/>
      <c r="I1972" s="170"/>
    </row>
    <row r="1973" spans="1:9">
      <c r="A1973" s="167">
        <v>23</v>
      </c>
      <c r="B1973" s="168" t="s">
        <v>97</v>
      </c>
      <c r="C1973" s="172">
        <f>44+100</f>
        <v>144</v>
      </c>
      <c r="D1973" s="167"/>
      <c r="E1973" s="167"/>
      <c r="F1973" s="169"/>
      <c r="G1973" s="169"/>
      <c r="H1973" s="170"/>
      <c r="I1973" s="170"/>
    </row>
    <row r="1974" ht="15.6" spans="1:9">
      <c r="A1974" s="116"/>
      <c r="B1974" s="135" t="s">
        <v>40</v>
      </c>
      <c r="C1974" s="135" t="s">
        <v>46</v>
      </c>
      <c r="D1974" s="116"/>
      <c r="E1974" s="116"/>
      <c r="F1974" s="116"/>
      <c r="G1974" s="116"/>
      <c r="H1974" s="110"/>
      <c r="I1974" s="116"/>
    </row>
    <row r="1975" ht="15.6" spans="1:9">
      <c r="A1975" s="116"/>
      <c r="B1975" s="135"/>
      <c r="C1975" s="135" t="s">
        <v>47</v>
      </c>
      <c r="D1975" s="116"/>
      <c r="E1975" s="116"/>
      <c r="F1975" s="116"/>
      <c r="G1975" s="116"/>
      <c r="H1975" s="110"/>
      <c r="I1975" s="116"/>
    </row>
    <row r="1976" ht="15.6" spans="1:9">
      <c r="A1976" s="116">
        <v>24</v>
      </c>
      <c r="B1976" s="137" t="s">
        <v>258</v>
      </c>
      <c r="C1976" s="137">
        <v>2</v>
      </c>
      <c r="D1976" s="116"/>
      <c r="E1976" s="116"/>
      <c r="F1976" s="116"/>
      <c r="G1976" s="116"/>
      <c r="H1976" s="110"/>
      <c r="I1976" s="116"/>
    </row>
    <row r="1977" ht="15.6" spans="1:9">
      <c r="A1977" s="116">
        <v>25</v>
      </c>
      <c r="B1977" s="137" t="s">
        <v>2272</v>
      </c>
      <c r="C1977" s="137">
        <v>407</v>
      </c>
      <c r="D1977" s="116"/>
      <c r="E1977" s="116"/>
      <c r="F1977" s="116"/>
      <c r="G1977" s="116"/>
      <c r="H1977" s="110"/>
      <c r="I1977" s="116"/>
    </row>
    <row r="1978" ht="15.6" spans="1:9">
      <c r="A1978" s="116"/>
      <c r="B1978" s="135" t="s">
        <v>40</v>
      </c>
      <c r="C1978" s="135" t="s">
        <v>287</v>
      </c>
      <c r="D1978" s="135"/>
      <c r="E1978" s="135"/>
      <c r="F1978" s="116"/>
      <c r="G1978" s="116"/>
      <c r="H1978" s="110"/>
      <c r="I1978" s="116"/>
    </row>
    <row r="1979" ht="15.6" spans="1:9">
      <c r="A1979" s="116"/>
      <c r="B1979" s="135"/>
      <c r="C1979" s="122" t="s">
        <v>288</v>
      </c>
      <c r="D1979" s="122" t="s">
        <v>268</v>
      </c>
      <c r="E1979" s="122" t="s">
        <v>289</v>
      </c>
      <c r="F1979" s="116"/>
      <c r="G1979" s="116"/>
      <c r="H1979" s="110"/>
      <c r="I1979" s="116"/>
    </row>
    <row r="1980" ht="15.6" spans="1:9">
      <c r="A1980" s="116">
        <v>26</v>
      </c>
      <c r="B1980" s="137" t="s">
        <v>288</v>
      </c>
      <c r="C1980" s="137">
        <v>35</v>
      </c>
      <c r="D1980" s="137"/>
      <c r="E1980" s="137"/>
      <c r="F1980" s="116"/>
      <c r="G1980" s="116"/>
      <c r="H1980" s="110"/>
      <c r="I1980" s="116"/>
    </row>
    <row r="1981" ht="15.6" spans="1:9">
      <c r="A1981" s="167">
        <v>27</v>
      </c>
      <c r="B1981" s="167" t="s">
        <v>2273</v>
      </c>
      <c r="C1981" s="137">
        <v>176</v>
      </c>
      <c r="D1981" s="167"/>
      <c r="E1981" s="167"/>
      <c r="F1981" s="169"/>
      <c r="G1981" s="169"/>
      <c r="H1981" s="170"/>
      <c r="I1981" s="170"/>
    </row>
    <row r="1982" ht="15.6" spans="1:9">
      <c r="A1982" s="167">
        <v>28</v>
      </c>
      <c r="B1982" s="173" t="s">
        <v>2274</v>
      </c>
      <c r="C1982" s="137">
        <v>242</v>
      </c>
      <c r="D1982" s="167"/>
      <c r="E1982" s="167"/>
      <c r="F1982" s="169"/>
      <c r="G1982" s="169"/>
      <c r="H1982" s="170"/>
      <c r="I1982" s="170"/>
    </row>
    <row r="1983" ht="15.6" spans="1:9">
      <c r="A1983" s="116"/>
      <c r="B1983" s="165" t="s">
        <v>6</v>
      </c>
      <c r="C1983" s="135" t="s">
        <v>49</v>
      </c>
      <c r="D1983" s="135"/>
      <c r="E1983" s="135"/>
      <c r="F1983" s="116"/>
      <c r="G1983" s="116"/>
      <c r="H1983" s="110"/>
      <c r="I1983" s="116"/>
    </row>
    <row r="1984" ht="15.6" spans="1:9">
      <c r="A1984" s="116"/>
      <c r="B1984" s="166" t="s">
        <v>50</v>
      </c>
      <c r="C1984" s="135">
        <v>100</v>
      </c>
      <c r="D1984" s="135">
        <v>200</v>
      </c>
      <c r="E1984" s="135" t="s">
        <v>51</v>
      </c>
      <c r="F1984" s="116"/>
      <c r="G1984" s="116"/>
      <c r="H1984" s="110"/>
      <c r="I1984" s="116"/>
    </row>
    <row r="1985" ht="15.6" spans="1:9">
      <c r="A1985" s="116">
        <v>29</v>
      </c>
      <c r="B1985" s="168" t="s">
        <v>83</v>
      </c>
      <c r="C1985" s="141">
        <v>113</v>
      </c>
      <c r="D1985" s="141"/>
      <c r="E1985" s="141"/>
      <c r="F1985" s="116"/>
      <c r="G1985" s="116"/>
      <c r="H1985" s="110"/>
      <c r="I1985" s="116"/>
    </row>
    <row r="1986" ht="31.2" spans="1:9">
      <c r="A1986" s="159" t="s">
        <v>2275</v>
      </c>
      <c r="B1986" s="160"/>
      <c r="C1986" s="160"/>
      <c r="D1986" s="160"/>
      <c r="E1986" s="160"/>
      <c r="F1986" s="160"/>
      <c r="G1986" s="161"/>
      <c r="H1986" s="111" t="s">
        <v>2276</v>
      </c>
      <c r="I1986" s="112" t="s">
        <v>4</v>
      </c>
    </row>
    <row r="1987" ht="31.2" spans="1:9">
      <c r="A1987" s="129" t="s">
        <v>5</v>
      </c>
      <c r="B1987" s="139" t="s">
        <v>6</v>
      </c>
      <c r="C1987" s="122" t="s">
        <v>15</v>
      </c>
      <c r="D1987" s="122"/>
      <c r="E1987" s="122"/>
      <c r="F1987" s="122"/>
      <c r="G1987" s="122"/>
      <c r="H1987" s="110"/>
      <c r="I1987" s="116"/>
    </row>
    <row r="1988" ht="15.6" spans="1:9">
      <c r="A1988" s="116"/>
      <c r="B1988" s="136" t="s">
        <v>16</v>
      </c>
      <c r="C1988" s="122" t="s">
        <v>17</v>
      </c>
      <c r="D1988" s="122" t="s">
        <v>18</v>
      </c>
      <c r="E1988" s="122" t="s">
        <v>19</v>
      </c>
      <c r="F1988" s="122" t="s">
        <v>20</v>
      </c>
      <c r="G1988" s="122" t="s">
        <v>21</v>
      </c>
      <c r="H1988" s="110"/>
      <c r="I1988" s="116"/>
    </row>
    <row r="1989" ht="15.6" spans="1:9">
      <c r="A1989" s="116">
        <v>1</v>
      </c>
      <c r="B1989" s="136"/>
      <c r="C1989" s="141"/>
      <c r="D1989" s="141"/>
      <c r="E1989" s="141"/>
      <c r="F1989" s="141"/>
      <c r="G1989" s="141"/>
      <c r="H1989" s="110"/>
      <c r="I1989" s="116"/>
    </row>
    <row r="1990" ht="15.6" spans="1:9">
      <c r="A1990" s="116">
        <v>2</v>
      </c>
      <c r="B1990" s="136"/>
      <c r="C1990" s="141"/>
      <c r="D1990" s="141"/>
      <c r="E1990" s="141"/>
      <c r="F1990" s="141"/>
      <c r="G1990" s="141"/>
      <c r="H1990" s="110"/>
      <c r="I1990" s="116"/>
    </row>
    <row r="1991" ht="15.6" spans="1:9">
      <c r="A1991" s="116"/>
      <c r="B1991" s="139" t="s">
        <v>6</v>
      </c>
      <c r="C1991" s="122" t="s">
        <v>24</v>
      </c>
      <c r="D1991" s="122"/>
      <c r="E1991" s="122"/>
      <c r="F1991" s="122"/>
      <c r="G1991" s="122"/>
      <c r="H1991" s="110"/>
      <c r="I1991" s="116"/>
    </row>
    <row r="1992" ht="21.95" customHeight="1" spans="1:9">
      <c r="A1992" s="116"/>
      <c r="B1992" s="136" t="s">
        <v>16</v>
      </c>
      <c r="C1992" s="122" t="s">
        <v>17</v>
      </c>
      <c r="D1992" s="122" t="s">
        <v>18</v>
      </c>
      <c r="E1992" s="122" t="s">
        <v>19</v>
      </c>
      <c r="F1992" s="122" t="s">
        <v>20</v>
      </c>
      <c r="G1992" s="122" t="s">
        <v>21</v>
      </c>
      <c r="H1992" s="110"/>
      <c r="I1992" s="116"/>
    </row>
    <row r="1993" ht="15.6" spans="1:9">
      <c r="A1993" s="116">
        <v>3</v>
      </c>
      <c r="B1993" s="140" t="s">
        <v>2277</v>
      </c>
      <c r="C1993" s="141"/>
      <c r="D1993" s="141">
        <v>14</v>
      </c>
      <c r="E1993" s="141"/>
      <c r="F1993" s="141"/>
      <c r="G1993" s="141"/>
      <c r="H1993" s="110"/>
      <c r="I1993" s="116"/>
    </row>
    <row r="1994" ht="15.6" spans="1:9">
      <c r="A1994" s="116">
        <v>4</v>
      </c>
      <c r="B1994" s="140" t="s">
        <v>2278</v>
      </c>
      <c r="C1994" s="141"/>
      <c r="D1994" s="141">
        <v>13</v>
      </c>
      <c r="E1994" s="141"/>
      <c r="F1994" s="141"/>
      <c r="G1994" s="141"/>
      <c r="H1994" s="110"/>
      <c r="I1994" s="116"/>
    </row>
    <row r="1995" ht="15.6" spans="1:9">
      <c r="A1995" s="116">
        <v>5</v>
      </c>
      <c r="B1995" s="140" t="s">
        <v>2279</v>
      </c>
      <c r="C1995" s="141"/>
      <c r="D1995" s="141">
        <v>13</v>
      </c>
      <c r="E1995" s="141"/>
      <c r="F1995" s="141"/>
      <c r="G1995" s="141"/>
      <c r="H1995" s="110"/>
      <c r="I1995" s="116"/>
    </row>
    <row r="1996" ht="15.6" spans="1:9">
      <c r="A1996" s="116">
        <v>6</v>
      </c>
      <c r="B1996" s="140" t="s">
        <v>2280</v>
      </c>
      <c r="C1996" s="141"/>
      <c r="D1996" s="141">
        <v>9</v>
      </c>
      <c r="E1996" s="141"/>
      <c r="F1996" s="141"/>
      <c r="G1996" s="141"/>
      <c r="H1996" s="110"/>
      <c r="I1996" s="116"/>
    </row>
    <row r="1997" ht="15.6" spans="1:9">
      <c r="A1997" s="116"/>
      <c r="B1997" s="139" t="s">
        <v>6</v>
      </c>
      <c r="C1997" s="122" t="s">
        <v>30</v>
      </c>
      <c r="D1997" s="122"/>
      <c r="E1997" s="122"/>
      <c r="F1997" s="122"/>
      <c r="G1997" s="116"/>
      <c r="H1997" s="110"/>
      <c r="I1997" s="116"/>
    </row>
    <row r="1998" ht="15.6" spans="1:9">
      <c r="A1998" s="116"/>
      <c r="B1998" s="136" t="s">
        <v>8</v>
      </c>
      <c r="C1998" s="122">
        <v>100</v>
      </c>
      <c r="D1998" s="122">
        <v>200</v>
      </c>
      <c r="E1998" s="122">
        <v>300</v>
      </c>
      <c r="F1998" s="122" t="s">
        <v>31</v>
      </c>
      <c r="G1998" s="116"/>
      <c r="H1998" s="110"/>
      <c r="I1998" s="116"/>
    </row>
    <row r="1999" ht="15.6" spans="1:9">
      <c r="A1999" s="116">
        <v>7</v>
      </c>
      <c r="B1999" s="140" t="s">
        <v>1536</v>
      </c>
      <c r="C1999" s="141"/>
      <c r="D1999" s="141"/>
      <c r="E1999" s="141">
        <v>50</v>
      </c>
      <c r="F1999" s="141"/>
      <c r="G1999" s="116"/>
      <c r="H1999" s="110"/>
      <c r="I1999" s="116"/>
    </row>
    <row r="2000" ht="15.6" spans="1:9">
      <c r="A2000" s="116"/>
      <c r="B2000" s="132" t="s">
        <v>6</v>
      </c>
      <c r="C2000" s="115" t="s">
        <v>37</v>
      </c>
      <c r="D2000" s="115"/>
      <c r="E2000" s="115"/>
      <c r="F2000" s="115" t="s">
        <v>7</v>
      </c>
      <c r="G2000" s="115"/>
      <c r="H2000" s="115"/>
      <c r="I2000" s="116"/>
    </row>
    <row r="2001" ht="15.6" spans="1:9">
      <c r="A2001" s="116"/>
      <c r="B2001" s="132"/>
      <c r="C2001" s="115"/>
      <c r="D2001" s="115"/>
      <c r="E2001" s="115"/>
      <c r="F2001" s="115"/>
      <c r="G2001" s="115"/>
      <c r="H2001" s="115"/>
      <c r="I2001" s="116"/>
    </row>
    <row r="2002" ht="15.6" spans="1:9">
      <c r="A2002" s="116"/>
      <c r="B2002" s="130" t="s">
        <v>8</v>
      </c>
      <c r="C2002" s="133" t="s">
        <v>9</v>
      </c>
      <c r="D2002" s="133" t="s">
        <v>10</v>
      </c>
      <c r="E2002" s="133" t="s">
        <v>11</v>
      </c>
      <c r="F2002" s="133" t="s">
        <v>9</v>
      </c>
      <c r="G2002" s="133" t="s">
        <v>10</v>
      </c>
      <c r="H2002" s="119"/>
      <c r="I2002" s="116"/>
    </row>
    <row r="2003" ht="15.6" spans="1:9">
      <c r="A2003" s="116">
        <v>8</v>
      </c>
      <c r="B2003" s="140" t="s">
        <v>2281</v>
      </c>
      <c r="C2003" s="141"/>
      <c r="D2003" s="141"/>
      <c r="E2003" s="141"/>
      <c r="F2003" s="141"/>
      <c r="G2003" s="141"/>
      <c r="H2003" s="141"/>
      <c r="I2003" s="116"/>
    </row>
    <row r="2004" ht="15.6" spans="1:9">
      <c r="A2004" s="116">
        <v>9</v>
      </c>
      <c r="B2004" s="130" t="s">
        <v>2216</v>
      </c>
      <c r="C2004" s="133"/>
      <c r="D2004" s="133"/>
      <c r="E2004" s="133"/>
      <c r="F2004" s="133">
        <v>818</v>
      </c>
      <c r="G2004" s="133"/>
      <c r="H2004" s="133"/>
      <c r="I2004" s="116"/>
    </row>
    <row r="2005" ht="15.6" spans="1:9">
      <c r="A2005" s="116">
        <v>10</v>
      </c>
      <c r="B2005" s="130" t="s">
        <v>39</v>
      </c>
      <c r="C2005" s="133"/>
      <c r="D2005" s="133"/>
      <c r="E2005" s="133"/>
      <c r="F2005" s="133">
        <f>235</f>
        <v>235</v>
      </c>
      <c r="G2005" s="133"/>
      <c r="H2005" s="133"/>
      <c r="I2005" s="116"/>
    </row>
    <row r="2006" ht="15.6" spans="1:9">
      <c r="A2006" s="116"/>
      <c r="B2006" s="134" t="s">
        <v>40</v>
      </c>
      <c r="C2006" s="135" t="s">
        <v>41</v>
      </c>
      <c r="D2006" s="135"/>
      <c r="E2006" s="135"/>
      <c r="F2006" s="116"/>
      <c r="G2006" s="116"/>
      <c r="H2006" s="110"/>
      <c r="I2006" s="116"/>
    </row>
    <row r="2007" ht="15.6" spans="1:9">
      <c r="A2007" s="116"/>
      <c r="B2007" s="134"/>
      <c r="C2007" s="122" t="s">
        <v>42</v>
      </c>
      <c r="D2007" s="122" t="s">
        <v>43</v>
      </c>
      <c r="E2007" s="122" t="s">
        <v>44</v>
      </c>
      <c r="F2007" s="116"/>
      <c r="G2007" s="116"/>
      <c r="H2007" s="110"/>
      <c r="I2007" s="116"/>
    </row>
    <row r="2008" ht="15.6" spans="1:9">
      <c r="A2008" s="116">
        <v>11</v>
      </c>
      <c r="B2008" s="136" t="s">
        <v>220</v>
      </c>
      <c r="C2008" s="137"/>
      <c r="D2008" s="137"/>
      <c r="E2008" s="137">
        <f>863</f>
        <v>863</v>
      </c>
      <c r="F2008" s="116"/>
      <c r="G2008" s="116"/>
      <c r="H2008" s="110"/>
      <c r="I2008" s="116"/>
    </row>
    <row r="2009" ht="15.6" spans="1:9">
      <c r="A2009" s="116"/>
      <c r="B2009" s="134" t="s">
        <v>40</v>
      </c>
      <c r="C2009" s="135" t="s">
        <v>46</v>
      </c>
      <c r="D2009" s="116"/>
      <c r="E2009" s="116"/>
      <c r="F2009" s="116"/>
      <c r="G2009" s="116"/>
      <c r="H2009" s="110"/>
      <c r="I2009" s="116"/>
    </row>
    <row r="2010" ht="15.6" spans="1:9">
      <c r="A2010" s="116"/>
      <c r="B2010" s="134"/>
      <c r="C2010" s="135" t="s">
        <v>47</v>
      </c>
      <c r="D2010" s="116"/>
      <c r="E2010" s="116"/>
      <c r="F2010" s="116"/>
      <c r="G2010" s="116"/>
      <c r="H2010" s="110"/>
      <c r="I2010" s="116"/>
    </row>
    <row r="2011" ht="15.6" spans="1:9">
      <c r="A2011" s="116">
        <v>12</v>
      </c>
      <c r="B2011" s="138" t="s">
        <v>48</v>
      </c>
      <c r="C2011" s="137">
        <f>116</f>
        <v>116</v>
      </c>
      <c r="D2011" s="116"/>
      <c r="E2011" s="116"/>
      <c r="F2011" s="116"/>
      <c r="G2011" s="116"/>
      <c r="H2011" s="110"/>
      <c r="I2011" s="116"/>
    </row>
    <row r="2012" ht="15.6" spans="1:9">
      <c r="A2012" s="116">
        <v>13</v>
      </c>
      <c r="B2012" s="138" t="s">
        <v>73</v>
      </c>
      <c r="C2012" s="137">
        <f>177</f>
        <v>177</v>
      </c>
      <c r="D2012" s="116"/>
      <c r="E2012" s="116"/>
      <c r="F2012" s="116"/>
      <c r="G2012" s="116"/>
      <c r="H2012" s="110"/>
      <c r="I2012" s="116"/>
    </row>
    <row r="2013" ht="15.6" spans="1:9">
      <c r="A2013" s="116">
        <v>14</v>
      </c>
      <c r="B2013" s="138" t="s">
        <v>2282</v>
      </c>
      <c r="C2013" s="137">
        <f>835</f>
        <v>835</v>
      </c>
      <c r="D2013" s="116"/>
      <c r="E2013" s="116"/>
      <c r="F2013" s="116"/>
      <c r="G2013" s="116"/>
      <c r="H2013" s="110"/>
      <c r="I2013" s="116"/>
    </row>
    <row r="2014" ht="15.6" spans="1:9">
      <c r="A2014" s="116">
        <v>15</v>
      </c>
      <c r="B2014" s="138" t="s">
        <v>2283</v>
      </c>
      <c r="C2014" s="137">
        <v>880</v>
      </c>
      <c r="D2014" s="116"/>
      <c r="E2014" s="116"/>
      <c r="F2014" s="116"/>
      <c r="G2014" s="116"/>
      <c r="H2014" s="110"/>
      <c r="I2014" s="116"/>
    </row>
    <row r="2015" ht="15.6" spans="1:9">
      <c r="A2015" s="116">
        <v>16</v>
      </c>
      <c r="B2015" s="138" t="s">
        <v>1393</v>
      </c>
      <c r="C2015" s="137">
        <v>875</v>
      </c>
      <c r="D2015" s="116"/>
      <c r="E2015" s="116"/>
      <c r="F2015" s="116"/>
      <c r="G2015" s="116"/>
      <c r="H2015" s="110"/>
      <c r="I2015" s="116"/>
    </row>
    <row r="2016" ht="15.6" spans="1:9">
      <c r="A2016" s="116"/>
      <c r="B2016" s="135" t="s">
        <v>40</v>
      </c>
      <c r="C2016" s="135" t="s">
        <v>287</v>
      </c>
      <c r="D2016" s="135"/>
      <c r="E2016" s="135"/>
      <c r="F2016" s="116"/>
      <c r="G2016" s="116"/>
      <c r="H2016" s="110"/>
      <c r="I2016" s="116"/>
    </row>
    <row r="2017" ht="15.6" spans="1:9">
      <c r="A2017" s="116"/>
      <c r="B2017" s="135"/>
      <c r="C2017" s="122" t="s">
        <v>288</v>
      </c>
      <c r="D2017" s="122" t="s">
        <v>268</v>
      </c>
      <c r="E2017" s="122" t="s">
        <v>289</v>
      </c>
      <c r="F2017" s="116"/>
      <c r="G2017" s="116"/>
      <c r="H2017" s="110"/>
      <c r="I2017" s="116"/>
    </row>
    <row r="2018" ht="15.6" spans="1:9">
      <c r="A2018" s="116">
        <v>17</v>
      </c>
      <c r="B2018" s="137" t="s">
        <v>288</v>
      </c>
      <c r="C2018" s="137">
        <v>45</v>
      </c>
      <c r="D2018" s="137"/>
      <c r="E2018" s="137"/>
      <c r="F2018" s="116"/>
      <c r="G2018" s="116"/>
      <c r="H2018" s="110"/>
      <c r="I2018" s="116"/>
    </row>
    <row r="2019" ht="15.6" spans="1:9">
      <c r="A2019" s="116"/>
      <c r="B2019" s="139" t="s">
        <v>6</v>
      </c>
      <c r="C2019" s="135" t="s">
        <v>49</v>
      </c>
      <c r="D2019" s="135"/>
      <c r="E2019" s="135"/>
      <c r="F2019" s="116"/>
      <c r="G2019" s="116"/>
      <c r="H2019" s="110"/>
      <c r="I2019" s="116"/>
    </row>
    <row r="2020" ht="15.6" spans="1:9">
      <c r="A2020" s="116"/>
      <c r="B2020" s="136" t="s">
        <v>50</v>
      </c>
      <c r="C2020" s="135" t="s">
        <v>9</v>
      </c>
      <c r="D2020" s="135" t="s">
        <v>10</v>
      </c>
      <c r="E2020" s="135" t="s">
        <v>51</v>
      </c>
      <c r="F2020" s="116"/>
      <c r="G2020" s="116"/>
      <c r="H2020" s="110"/>
      <c r="I2020" s="116"/>
    </row>
    <row r="2021" ht="15.6" spans="1:9">
      <c r="A2021" s="116">
        <v>18</v>
      </c>
      <c r="B2021" s="140" t="s">
        <v>84</v>
      </c>
      <c r="C2021" s="141"/>
      <c r="D2021" s="141">
        <v>19</v>
      </c>
      <c r="E2021" s="141"/>
      <c r="F2021" s="116"/>
      <c r="G2021" s="116"/>
      <c r="H2021" s="110"/>
      <c r="I2021" s="116"/>
    </row>
    <row r="2022" ht="15.6" spans="1:9">
      <c r="A2022" s="116">
        <v>19</v>
      </c>
      <c r="B2022" s="140" t="s">
        <v>2284</v>
      </c>
      <c r="C2022" s="141"/>
      <c r="D2022" s="141">
        <v>3</v>
      </c>
      <c r="E2022" s="141"/>
      <c r="F2022" s="116"/>
      <c r="G2022" s="116"/>
      <c r="H2022" s="110"/>
      <c r="I2022" s="116"/>
    </row>
    <row r="2023" ht="15.6" spans="1:9">
      <c r="A2023" s="116">
        <v>20</v>
      </c>
      <c r="B2023" s="140" t="s">
        <v>2285</v>
      </c>
      <c r="C2023" s="141"/>
      <c r="D2023" s="141">
        <v>6</v>
      </c>
      <c r="E2023" s="141"/>
      <c r="F2023" s="116"/>
      <c r="G2023" s="116"/>
      <c r="H2023" s="110"/>
      <c r="I2023" s="116"/>
    </row>
    <row r="2024" ht="15.6" spans="1:9">
      <c r="A2024" s="116">
        <v>21</v>
      </c>
      <c r="B2024" s="174" t="s">
        <v>52</v>
      </c>
      <c r="C2024" s="169"/>
      <c r="D2024" s="167">
        <v>2</v>
      </c>
      <c r="E2024" s="169"/>
      <c r="F2024" s="169"/>
      <c r="G2024" s="169"/>
      <c r="H2024" s="170"/>
      <c r="I2024" s="170"/>
    </row>
    <row r="2025" ht="15.6" spans="1:9">
      <c r="A2025" s="116">
        <v>22</v>
      </c>
      <c r="B2025" s="174" t="s">
        <v>607</v>
      </c>
      <c r="C2025" s="169"/>
      <c r="D2025" s="167">
        <v>9</v>
      </c>
      <c r="E2025" s="169"/>
      <c r="F2025" s="169"/>
      <c r="G2025" s="169"/>
      <c r="H2025" s="170"/>
      <c r="I2025" s="170"/>
    </row>
    <row r="2026" ht="15.6" spans="1:9">
      <c r="A2026" s="116">
        <v>23</v>
      </c>
      <c r="B2026" s="174" t="s">
        <v>271</v>
      </c>
      <c r="C2026" s="169"/>
      <c r="D2026" s="167">
        <v>5</v>
      </c>
      <c r="E2026" s="169"/>
      <c r="F2026" s="169"/>
      <c r="G2026" s="169"/>
      <c r="H2026" s="170"/>
      <c r="I2026" s="170"/>
    </row>
    <row r="2027" ht="31.2" spans="1:9">
      <c r="A2027" s="159" t="s">
        <v>2286</v>
      </c>
      <c r="B2027" s="160"/>
      <c r="C2027" s="160"/>
      <c r="D2027" s="160"/>
      <c r="E2027" s="160"/>
      <c r="F2027" s="160"/>
      <c r="G2027" s="161"/>
      <c r="H2027" s="111" t="s">
        <v>2287</v>
      </c>
      <c r="I2027" s="112" t="s">
        <v>615</v>
      </c>
    </row>
    <row r="2028" s="99" customFormat="1" ht="15.6" spans="1:9">
      <c r="A2028" s="144"/>
      <c r="B2028" s="114" t="s">
        <v>6</v>
      </c>
      <c r="C2028" s="115" t="s">
        <v>37</v>
      </c>
      <c r="D2028" s="115"/>
      <c r="E2028" s="115"/>
      <c r="F2028" s="115" t="s">
        <v>7</v>
      </c>
      <c r="G2028" s="115"/>
      <c r="H2028" s="115"/>
      <c r="I2028" s="145"/>
    </row>
    <row r="2029" s="99" customFormat="1" ht="15.6" spans="1:9">
      <c r="A2029" s="144"/>
      <c r="B2029" s="114"/>
      <c r="C2029" s="115"/>
      <c r="D2029" s="115"/>
      <c r="E2029" s="115"/>
      <c r="F2029" s="115"/>
      <c r="G2029" s="115"/>
      <c r="H2029" s="115"/>
      <c r="I2029" s="145"/>
    </row>
    <row r="2030" s="99" customFormat="1" ht="15.6" spans="1:9">
      <c r="A2030" s="144"/>
      <c r="B2030" s="118" t="s">
        <v>8</v>
      </c>
      <c r="C2030" s="119" t="s">
        <v>9</v>
      </c>
      <c r="D2030" s="119" t="s">
        <v>10</v>
      </c>
      <c r="E2030" s="119" t="s">
        <v>11</v>
      </c>
      <c r="F2030" s="119" t="s">
        <v>9</v>
      </c>
      <c r="G2030" s="119" t="s">
        <v>10</v>
      </c>
      <c r="H2030" s="119"/>
      <c r="I2030" s="145"/>
    </row>
    <row r="2031" s="99" customFormat="1" ht="15.6" spans="1:9">
      <c r="A2031" s="144">
        <v>1</v>
      </c>
      <c r="B2031" s="118" t="s">
        <v>1744</v>
      </c>
      <c r="C2031" s="120">
        <v>246.2</v>
      </c>
      <c r="D2031" s="120"/>
      <c r="E2031" s="119"/>
      <c r="F2031" s="120"/>
      <c r="G2031" s="120"/>
      <c r="H2031" s="119"/>
      <c r="I2031" s="145"/>
    </row>
    <row r="2032" s="99" customFormat="1" ht="15.6" spans="1:9">
      <c r="A2032" s="144">
        <v>2</v>
      </c>
      <c r="B2032" s="118" t="s">
        <v>38</v>
      </c>
      <c r="C2032" s="120"/>
      <c r="D2032" s="120"/>
      <c r="E2032" s="119"/>
      <c r="F2032" s="120"/>
      <c r="G2032" s="120">
        <v>246.2</v>
      </c>
      <c r="H2032" s="119"/>
      <c r="I2032" s="145"/>
    </row>
    <row r="2033" s="98" customFormat="1" ht="31.2" spans="1:9">
      <c r="A2033" s="129" t="s">
        <v>5</v>
      </c>
      <c r="B2033" s="132" t="s">
        <v>6</v>
      </c>
      <c r="C2033" s="115" t="s">
        <v>7</v>
      </c>
      <c r="D2033" s="115"/>
      <c r="E2033" s="115"/>
      <c r="F2033" s="116"/>
      <c r="G2033" s="116"/>
      <c r="H2033" s="110"/>
      <c r="I2033" s="116"/>
    </row>
    <row r="2034" s="98" customFormat="1" ht="15.6" spans="1:9">
      <c r="A2034" s="116"/>
      <c r="B2034" s="132"/>
      <c r="C2034" s="115"/>
      <c r="D2034" s="115"/>
      <c r="E2034" s="115"/>
      <c r="F2034" s="116"/>
      <c r="G2034" s="116"/>
      <c r="H2034" s="110"/>
      <c r="I2034" s="116"/>
    </row>
    <row r="2035" s="98" customFormat="1" ht="15.6" spans="1:9">
      <c r="A2035" s="116"/>
      <c r="B2035" s="130" t="s">
        <v>8</v>
      </c>
      <c r="C2035" s="133" t="s">
        <v>9</v>
      </c>
      <c r="D2035" s="133" t="s">
        <v>10</v>
      </c>
      <c r="E2035" s="133" t="s">
        <v>11</v>
      </c>
      <c r="F2035" s="116"/>
      <c r="G2035" s="116"/>
      <c r="H2035" s="110"/>
      <c r="I2035" s="116"/>
    </row>
    <row r="2036" s="98" customFormat="1" ht="15.6" spans="1:9">
      <c r="A2036" s="116">
        <v>1</v>
      </c>
      <c r="B2036" s="130" t="s">
        <v>91</v>
      </c>
      <c r="C2036" s="131">
        <v>246.2</v>
      </c>
      <c r="D2036" s="131"/>
      <c r="E2036" s="131"/>
      <c r="F2036" s="116"/>
      <c r="G2036" s="116"/>
      <c r="H2036" s="110"/>
      <c r="I2036" s="116"/>
    </row>
    <row r="2037" ht="31.2" spans="1:9">
      <c r="A2037" s="159" t="s">
        <v>2288</v>
      </c>
      <c r="B2037" s="160"/>
      <c r="C2037" s="160"/>
      <c r="D2037" s="160"/>
      <c r="E2037" s="160"/>
      <c r="F2037" s="160"/>
      <c r="G2037" s="161"/>
      <c r="H2037" s="111" t="s">
        <v>2289</v>
      </c>
      <c r="I2037" s="112" t="s">
        <v>615</v>
      </c>
    </row>
    <row r="2038" s="98" customFormat="1" ht="31.2" spans="1:9">
      <c r="A2038" s="129" t="s">
        <v>5</v>
      </c>
      <c r="B2038" s="132" t="s">
        <v>6</v>
      </c>
      <c r="C2038" s="115" t="s">
        <v>7</v>
      </c>
      <c r="D2038" s="115"/>
      <c r="E2038" s="115"/>
      <c r="F2038" s="116"/>
      <c r="G2038" s="116"/>
      <c r="H2038" s="110"/>
      <c r="I2038" s="116"/>
    </row>
    <row r="2039" s="98" customFormat="1" ht="15.6" spans="1:9">
      <c r="A2039" s="116"/>
      <c r="B2039" s="132"/>
      <c r="C2039" s="115"/>
      <c r="D2039" s="115"/>
      <c r="E2039" s="115"/>
      <c r="F2039" s="116"/>
      <c r="G2039" s="116"/>
      <c r="H2039" s="110"/>
      <c r="I2039" s="116"/>
    </row>
    <row r="2040" s="98" customFormat="1" ht="15.6" spans="1:9">
      <c r="A2040" s="116"/>
      <c r="B2040" s="130" t="s">
        <v>8</v>
      </c>
      <c r="C2040" s="133" t="s">
        <v>9</v>
      </c>
      <c r="D2040" s="133" t="s">
        <v>10</v>
      </c>
      <c r="E2040" s="133" t="s">
        <v>11</v>
      </c>
      <c r="F2040" s="116"/>
      <c r="G2040" s="116"/>
      <c r="H2040" s="110"/>
      <c r="I2040" s="116"/>
    </row>
    <row r="2041" s="98" customFormat="1" ht="15.6" spans="1:9">
      <c r="A2041" s="116">
        <v>1</v>
      </c>
      <c r="B2041" s="130" t="s">
        <v>91</v>
      </c>
      <c r="C2041" s="131">
        <v>579.1</v>
      </c>
      <c r="D2041" s="131"/>
      <c r="E2041" s="131"/>
      <c r="F2041" s="116"/>
      <c r="G2041" s="116"/>
      <c r="H2041" s="110"/>
      <c r="I2041" s="116"/>
    </row>
    <row r="2042" ht="31.2" spans="1:9">
      <c r="A2042" s="159" t="s">
        <v>2290</v>
      </c>
      <c r="B2042" s="160"/>
      <c r="C2042" s="160"/>
      <c r="D2042" s="160"/>
      <c r="E2042" s="160"/>
      <c r="F2042" s="160"/>
      <c r="G2042" s="161"/>
      <c r="H2042" s="111" t="s">
        <v>2291</v>
      </c>
      <c r="I2042" s="112" t="s">
        <v>615</v>
      </c>
    </row>
    <row r="2043" s="98" customFormat="1" ht="31.2" spans="1:9">
      <c r="A2043" s="129" t="s">
        <v>5</v>
      </c>
      <c r="B2043" s="132" t="s">
        <v>6</v>
      </c>
      <c r="C2043" s="115" t="s">
        <v>7</v>
      </c>
      <c r="D2043" s="115"/>
      <c r="E2043" s="115"/>
      <c r="F2043" s="116"/>
      <c r="G2043" s="116"/>
      <c r="H2043" s="110"/>
      <c r="I2043" s="116"/>
    </row>
    <row r="2044" s="98" customFormat="1" ht="15.6" spans="1:9">
      <c r="A2044" s="116"/>
      <c r="B2044" s="132"/>
      <c r="C2044" s="115"/>
      <c r="D2044" s="115"/>
      <c r="E2044" s="115"/>
      <c r="F2044" s="116"/>
      <c r="G2044" s="116"/>
      <c r="H2044" s="110"/>
      <c r="I2044" s="116"/>
    </row>
    <row r="2045" s="98" customFormat="1" ht="15.6" spans="1:9">
      <c r="A2045" s="116"/>
      <c r="B2045" s="130" t="s">
        <v>8</v>
      </c>
      <c r="C2045" s="133" t="s">
        <v>9</v>
      </c>
      <c r="D2045" s="133" t="s">
        <v>10</v>
      </c>
      <c r="E2045" s="133" t="s">
        <v>11</v>
      </c>
      <c r="F2045" s="116"/>
      <c r="G2045" s="116"/>
      <c r="H2045" s="110"/>
      <c r="I2045" s="116"/>
    </row>
    <row r="2046" s="98" customFormat="1" ht="15.6" spans="1:9">
      <c r="A2046" s="116">
        <v>1</v>
      </c>
      <c r="B2046" s="130" t="s">
        <v>91</v>
      </c>
      <c r="C2046" s="131">
        <v>233.8</v>
      </c>
      <c r="D2046" s="131"/>
      <c r="E2046" s="131"/>
      <c r="F2046" s="116"/>
      <c r="G2046" s="116"/>
      <c r="H2046" s="110"/>
      <c r="I2046" s="116"/>
    </row>
    <row r="2047" ht="31.2" spans="1:9">
      <c r="A2047" s="159" t="s">
        <v>2292</v>
      </c>
      <c r="B2047" s="160"/>
      <c r="C2047" s="160"/>
      <c r="D2047" s="160"/>
      <c r="E2047" s="160"/>
      <c r="F2047" s="160"/>
      <c r="G2047" s="161"/>
      <c r="H2047" s="111" t="s">
        <v>1079</v>
      </c>
      <c r="I2047" s="112" t="s">
        <v>615</v>
      </c>
    </row>
    <row r="2048" s="98" customFormat="1" ht="31.2" spans="1:9">
      <c r="A2048" s="129" t="s">
        <v>5</v>
      </c>
      <c r="B2048" s="132" t="s">
        <v>6</v>
      </c>
      <c r="C2048" s="115" t="s">
        <v>7</v>
      </c>
      <c r="D2048" s="115"/>
      <c r="E2048" s="115"/>
      <c r="F2048" s="116"/>
      <c r="G2048" s="116"/>
      <c r="H2048" s="110"/>
      <c r="I2048" s="116"/>
    </row>
    <row r="2049" s="98" customFormat="1" ht="15.6" spans="1:9">
      <c r="A2049" s="116"/>
      <c r="B2049" s="132"/>
      <c r="C2049" s="115"/>
      <c r="D2049" s="115"/>
      <c r="E2049" s="115"/>
      <c r="F2049" s="116"/>
      <c r="G2049" s="116"/>
      <c r="H2049" s="110"/>
      <c r="I2049" s="116"/>
    </row>
    <row r="2050" s="98" customFormat="1" ht="15.6" spans="1:9">
      <c r="A2050" s="116"/>
      <c r="B2050" s="130" t="s">
        <v>8</v>
      </c>
      <c r="C2050" s="133" t="s">
        <v>9</v>
      </c>
      <c r="D2050" s="133" t="s">
        <v>10</v>
      </c>
      <c r="E2050" s="133" t="s">
        <v>11</v>
      </c>
      <c r="F2050" s="116"/>
      <c r="G2050" s="116"/>
      <c r="H2050" s="110"/>
      <c r="I2050" s="116"/>
    </row>
    <row r="2051" s="98" customFormat="1" ht="15.6" spans="1:9">
      <c r="A2051" s="116">
        <v>1</v>
      </c>
      <c r="B2051" s="175" t="s">
        <v>38</v>
      </c>
      <c r="C2051" s="176">
        <f>369+219+27+144+187.2</f>
        <v>946.2</v>
      </c>
      <c r="D2051" s="133"/>
      <c r="E2051" s="133"/>
      <c r="F2051" s="116"/>
      <c r="G2051" s="116"/>
      <c r="H2051" s="110"/>
      <c r="I2051" s="116"/>
    </row>
    <row r="2052" s="98" customFormat="1" ht="15.6" spans="1:9">
      <c r="A2052" s="116">
        <v>2</v>
      </c>
      <c r="B2052" s="175" t="s">
        <v>241</v>
      </c>
      <c r="C2052" s="176">
        <f>669+586+5.4+53+140</f>
        <v>1453.4</v>
      </c>
      <c r="D2052" s="133"/>
      <c r="E2052" s="133"/>
      <c r="F2052" s="116"/>
      <c r="G2052" s="116"/>
      <c r="H2052" s="110"/>
      <c r="I2052" s="116"/>
    </row>
    <row r="2053" s="98" customFormat="1" ht="15.6" spans="1:9">
      <c r="A2053" s="116">
        <v>3</v>
      </c>
      <c r="B2053" s="175" t="s">
        <v>1751</v>
      </c>
      <c r="C2053" s="176">
        <f>416+292+293</f>
        <v>1001</v>
      </c>
      <c r="D2053" s="133"/>
      <c r="E2053" s="133"/>
      <c r="F2053" s="116"/>
      <c r="G2053" s="116"/>
      <c r="H2053" s="110"/>
      <c r="I2053" s="116"/>
    </row>
    <row r="2054" s="98" customFormat="1" ht="15.6" spans="1:9">
      <c r="A2054" s="116">
        <v>4</v>
      </c>
      <c r="B2054" s="177" t="s">
        <v>2293</v>
      </c>
      <c r="C2054" s="164">
        <v>757</v>
      </c>
      <c r="D2054" s="133"/>
      <c r="E2054" s="133"/>
      <c r="F2054" s="116"/>
      <c r="G2054" s="116"/>
      <c r="H2054" s="110"/>
      <c r="I2054" s="116"/>
    </row>
    <row r="2055" ht="15.6" spans="1:9">
      <c r="A2055" s="116">
        <v>5</v>
      </c>
      <c r="B2055" s="139" t="s">
        <v>6</v>
      </c>
      <c r="C2055" s="135" t="s">
        <v>49</v>
      </c>
      <c r="D2055" s="135"/>
      <c r="E2055" s="135"/>
      <c r="F2055" s="116"/>
      <c r="G2055" s="116"/>
      <c r="H2055" s="178"/>
      <c r="I2055" s="116"/>
    </row>
    <row r="2056" ht="15.6" spans="1:9">
      <c r="A2056" s="116"/>
      <c r="B2056" s="136" t="s">
        <v>50</v>
      </c>
      <c r="C2056" s="135" t="s">
        <v>9</v>
      </c>
      <c r="D2056" s="135" t="s">
        <v>10</v>
      </c>
      <c r="E2056" s="135" t="s">
        <v>51</v>
      </c>
      <c r="F2056" s="116"/>
      <c r="G2056" s="116"/>
      <c r="H2056" s="178"/>
      <c r="I2056" s="116"/>
    </row>
    <row r="2057" ht="15.6" spans="1:9">
      <c r="A2057" s="116">
        <v>6</v>
      </c>
      <c r="B2057" s="175" t="s">
        <v>84</v>
      </c>
      <c r="C2057" s="141"/>
      <c r="D2057" s="176">
        <v>66</v>
      </c>
      <c r="E2057" s="141"/>
      <c r="F2057" s="116"/>
      <c r="G2057" s="116"/>
      <c r="H2057" s="110"/>
      <c r="I2057" s="116"/>
    </row>
    <row r="2058" ht="31.2" spans="1:9">
      <c r="A2058" s="159" t="s">
        <v>2294</v>
      </c>
      <c r="B2058" s="160"/>
      <c r="C2058" s="160"/>
      <c r="D2058" s="160"/>
      <c r="E2058" s="160"/>
      <c r="F2058" s="160"/>
      <c r="G2058" s="161"/>
      <c r="H2058" s="111" t="s">
        <v>2295</v>
      </c>
      <c r="I2058" s="112" t="s">
        <v>615</v>
      </c>
    </row>
    <row r="2059" s="98" customFormat="1" ht="31.2" spans="1:9">
      <c r="A2059" s="129" t="s">
        <v>5</v>
      </c>
      <c r="B2059" s="132" t="s">
        <v>6</v>
      </c>
      <c r="C2059" s="115" t="s">
        <v>7</v>
      </c>
      <c r="D2059" s="115"/>
      <c r="E2059" s="115"/>
      <c r="F2059" s="116"/>
      <c r="G2059" s="116"/>
      <c r="H2059" s="110"/>
      <c r="I2059" s="116"/>
    </row>
    <row r="2060" s="98" customFormat="1" ht="15.6" spans="1:9">
      <c r="A2060" s="116"/>
      <c r="B2060" s="132"/>
      <c r="C2060" s="115"/>
      <c r="D2060" s="115"/>
      <c r="E2060" s="115"/>
      <c r="F2060" s="116"/>
      <c r="G2060" s="116"/>
      <c r="H2060" s="110"/>
      <c r="I2060" s="116"/>
    </row>
    <row r="2061" s="98" customFormat="1" ht="15.6" spans="1:9">
      <c r="A2061" s="116"/>
      <c r="B2061" s="130" t="s">
        <v>8</v>
      </c>
      <c r="C2061" s="133" t="s">
        <v>9</v>
      </c>
      <c r="D2061" s="133" t="s">
        <v>10</v>
      </c>
      <c r="E2061" s="133" t="s">
        <v>11</v>
      </c>
      <c r="F2061" s="116"/>
      <c r="G2061" s="116"/>
      <c r="H2061" s="110"/>
      <c r="I2061" s="116"/>
    </row>
    <row r="2062" s="98" customFormat="1" ht="15.6" spans="1:9">
      <c r="A2062" s="116">
        <v>1</v>
      </c>
      <c r="B2062" s="130" t="s">
        <v>1744</v>
      </c>
      <c r="C2062" s="131">
        <v>941.9</v>
      </c>
      <c r="D2062" s="131"/>
      <c r="E2062" s="131"/>
      <c r="F2062" s="116"/>
      <c r="G2062" s="116"/>
      <c r="H2062" s="110"/>
      <c r="I2062" s="116"/>
    </row>
    <row r="2063" ht="31.2" spans="1:9">
      <c r="A2063" s="159" t="s">
        <v>2296</v>
      </c>
      <c r="B2063" s="160"/>
      <c r="C2063" s="160"/>
      <c r="D2063" s="160"/>
      <c r="E2063" s="160"/>
      <c r="F2063" s="160"/>
      <c r="G2063" s="161"/>
      <c r="H2063" s="111" t="s">
        <v>2297</v>
      </c>
      <c r="I2063" s="112" t="s">
        <v>4</v>
      </c>
    </row>
    <row r="2064" ht="31.2" spans="1:9">
      <c r="A2064" s="129" t="s">
        <v>5</v>
      </c>
      <c r="B2064" s="139" t="s">
        <v>6</v>
      </c>
      <c r="C2064" s="122" t="s">
        <v>15</v>
      </c>
      <c r="D2064" s="122"/>
      <c r="E2064" s="122"/>
      <c r="F2064" s="122"/>
      <c r="G2064" s="122"/>
      <c r="H2064" s="110"/>
      <c r="I2064" s="116"/>
    </row>
    <row r="2065" ht="15.6" spans="1:9">
      <c r="A2065" s="116"/>
      <c r="B2065" s="136" t="s">
        <v>16</v>
      </c>
      <c r="C2065" s="122" t="s">
        <v>17</v>
      </c>
      <c r="D2065" s="122" t="s">
        <v>18</v>
      </c>
      <c r="E2065" s="122" t="s">
        <v>19</v>
      </c>
      <c r="F2065" s="122" t="s">
        <v>20</v>
      </c>
      <c r="G2065" s="122" t="s">
        <v>21</v>
      </c>
      <c r="H2065" s="110"/>
      <c r="I2065" s="116"/>
    </row>
    <row r="2066" ht="15.6" spans="1:9">
      <c r="A2066" s="116">
        <v>1</v>
      </c>
      <c r="B2066" s="179" t="s">
        <v>89</v>
      </c>
      <c r="C2066" s="141"/>
      <c r="D2066" s="141"/>
      <c r="E2066" s="178">
        <v>2</v>
      </c>
      <c r="F2066" s="141"/>
      <c r="G2066" s="141"/>
      <c r="H2066" s="110"/>
      <c r="I2066" s="116"/>
    </row>
    <row r="2067" ht="15.6" spans="1:9">
      <c r="A2067" s="116">
        <v>2</v>
      </c>
      <c r="B2067" s="179" t="s">
        <v>2298</v>
      </c>
      <c r="C2067" s="141"/>
      <c r="D2067" s="141"/>
      <c r="E2067" s="178">
        <v>6</v>
      </c>
      <c r="F2067" s="141"/>
      <c r="G2067" s="141"/>
      <c r="H2067" s="110"/>
      <c r="I2067" s="116"/>
    </row>
    <row r="2068" ht="15.6" spans="1:9">
      <c r="A2068" s="116"/>
      <c r="B2068" s="139" t="s">
        <v>6</v>
      </c>
      <c r="C2068" s="122" t="s">
        <v>24</v>
      </c>
      <c r="D2068" s="122"/>
      <c r="E2068" s="122"/>
      <c r="F2068" s="122"/>
      <c r="G2068" s="122"/>
      <c r="H2068" s="110"/>
      <c r="I2068" s="116"/>
    </row>
    <row r="2069" ht="21.95" customHeight="1" spans="1:9">
      <c r="A2069" s="116"/>
      <c r="B2069" s="136" t="s">
        <v>16</v>
      </c>
      <c r="C2069" s="122" t="s">
        <v>17</v>
      </c>
      <c r="D2069" s="122" t="s">
        <v>18</v>
      </c>
      <c r="E2069" s="122" t="s">
        <v>19</v>
      </c>
      <c r="F2069" s="122" t="s">
        <v>20</v>
      </c>
      <c r="G2069" s="122" t="s">
        <v>21</v>
      </c>
      <c r="H2069" s="110"/>
      <c r="I2069" s="116"/>
    </row>
    <row r="2070" ht="15.6" spans="1:9">
      <c r="A2070" s="116">
        <v>3</v>
      </c>
      <c r="B2070" s="179" t="s">
        <v>347</v>
      </c>
      <c r="C2070" s="141"/>
      <c r="D2070" s="178"/>
      <c r="E2070" s="178">
        <v>10</v>
      </c>
      <c r="F2070" s="141"/>
      <c r="G2070" s="141"/>
      <c r="H2070" s="110"/>
      <c r="I2070" s="116"/>
    </row>
    <row r="2071" ht="15.6" spans="1:9">
      <c r="A2071" s="116">
        <v>4</v>
      </c>
      <c r="B2071" s="179" t="s">
        <v>124</v>
      </c>
      <c r="C2071" s="141"/>
      <c r="D2071" s="178">
        <v>68</v>
      </c>
      <c r="E2071" s="141"/>
      <c r="F2071" s="141"/>
      <c r="G2071" s="141"/>
      <c r="H2071" s="110"/>
      <c r="I2071" s="116"/>
    </row>
    <row r="2072" ht="15.6" spans="1:9">
      <c r="A2072" s="116">
        <v>5</v>
      </c>
      <c r="B2072" s="179" t="s">
        <v>2299</v>
      </c>
      <c r="C2072" s="141"/>
      <c r="D2072" s="178"/>
      <c r="E2072" s="178">
        <v>9</v>
      </c>
      <c r="F2072" s="141"/>
      <c r="G2072" s="141"/>
      <c r="H2072" s="110"/>
      <c r="I2072" s="116"/>
    </row>
    <row r="2073" ht="15.6" spans="1:9">
      <c r="A2073" s="116">
        <v>6</v>
      </c>
      <c r="B2073" s="179" t="s">
        <v>124</v>
      </c>
      <c r="C2073" s="141"/>
      <c r="D2073" s="178">
        <v>18</v>
      </c>
      <c r="E2073" s="141"/>
      <c r="F2073" s="141"/>
      <c r="G2073" s="141"/>
      <c r="H2073" s="110"/>
      <c r="I2073" s="116"/>
    </row>
    <row r="2074" ht="15.6" spans="1:9">
      <c r="A2074" s="116"/>
      <c r="B2074" s="139" t="s">
        <v>6</v>
      </c>
      <c r="C2074" s="122" t="s">
        <v>30</v>
      </c>
      <c r="D2074" s="122"/>
      <c r="E2074" s="122"/>
      <c r="F2074" s="122"/>
      <c r="G2074" s="116"/>
      <c r="H2074" s="110"/>
      <c r="I2074" s="116"/>
    </row>
    <row r="2075" ht="15.6" spans="1:9">
      <c r="A2075" s="116"/>
      <c r="B2075" s="136" t="s">
        <v>8</v>
      </c>
      <c r="C2075" s="122">
        <v>100</v>
      </c>
      <c r="D2075" s="122">
        <v>200</v>
      </c>
      <c r="E2075" s="122">
        <v>300</v>
      </c>
      <c r="F2075" s="122" t="s">
        <v>31</v>
      </c>
      <c r="G2075" s="116"/>
      <c r="H2075" s="110"/>
      <c r="I2075" s="116"/>
    </row>
    <row r="2076" ht="15.6" spans="1:9">
      <c r="A2076" s="116">
        <v>7</v>
      </c>
      <c r="B2076" s="140" t="s">
        <v>1536</v>
      </c>
      <c r="C2076" s="141"/>
      <c r="D2076" s="141"/>
      <c r="E2076" s="141"/>
      <c r="F2076" s="141">
        <v>18</v>
      </c>
      <c r="G2076" s="116"/>
      <c r="H2076" s="110"/>
      <c r="I2076" s="116"/>
    </row>
    <row r="2077" ht="15.6" spans="1:9">
      <c r="A2077" s="116"/>
      <c r="B2077" s="139" t="s">
        <v>6</v>
      </c>
      <c r="C2077" s="122" t="s">
        <v>35</v>
      </c>
      <c r="D2077" s="122"/>
      <c r="E2077" s="122"/>
      <c r="F2077" s="122"/>
      <c r="G2077" s="116"/>
      <c r="H2077" s="110"/>
      <c r="I2077" s="116"/>
    </row>
    <row r="2078" ht="15.6" spans="1:9">
      <c r="A2078" s="116"/>
      <c r="B2078" s="136" t="s">
        <v>8</v>
      </c>
      <c r="C2078" s="122">
        <v>100</v>
      </c>
      <c r="D2078" s="122">
        <v>200</v>
      </c>
      <c r="E2078" s="122">
        <v>300</v>
      </c>
      <c r="F2078" s="122" t="s">
        <v>31</v>
      </c>
      <c r="G2078" s="116"/>
      <c r="H2078" s="110"/>
      <c r="I2078" s="116"/>
    </row>
    <row r="2079" ht="15.6" spans="1:9">
      <c r="A2079" s="116">
        <v>8</v>
      </c>
      <c r="B2079" s="179" t="s">
        <v>2300</v>
      </c>
      <c r="C2079" s="122"/>
      <c r="D2079" s="122"/>
      <c r="E2079" s="178"/>
      <c r="F2079" s="178">
        <v>20</v>
      </c>
      <c r="G2079" s="116"/>
      <c r="H2079" s="110"/>
      <c r="I2079" s="116"/>
    </row>
    <row r="2080" ht="15.6" spans="1:9">
      <c r="A2080" s="116">
        <v>9</v>
      </c>
      <c r="B2080" s="179" t="s">
        <v>141</v>
      </c>
      <c r="C2080" s="141"/>
      <c r="D2080" s="141"/>
      <c r="E2080" s="178"/>
      <c r="F2080" s="178">
        <v>10</v>
      </c>
      <c r="G2080" s="116"/>
      <c r="H2080" s="110"/>
      <c r="I2080" s="116"/>
    </row>
    <row r="2081" ht="15.6" spans="1:9">
      <c r="A2081" s="116"/>
      <c r="B2081" s="132" t="s">
        <v>6</v>
      </c>
      <c r="C2081" s="115" t="s">
        <v>37</v>
      </c>
      <c r="D2081" s="115"/>
      <c r="E2081" s="115"/>
      <c r="F2081" s="115" t="s">
        <v>7</v>
      </c>
      <c r="G2081" s="115"/>
      <c r="H2081" s="115"/>
      <c r="I2081" s="116"/>
    </row>
    <row r="2082" ht="15.6" spans="1:9">
      <c r="A2082" s="116"/>
      <c r="B2082" s="132"/>
      <c r="C2082" s="115"/>
      <c r="D2082" s="115"/>
      <c r="E2082" s="115"/>
      <c r="F2082" s="115"/>
      <c r="G2082" s="115"/>
      <c r="H2082" s="115"/>
      <c r="I2082" s="116"/>
    </row>
    <row r="2083" ht="15.6" spans="1:9">
      <c r="A2083" s="116"/>
      <c r="B2083" s="130" t="s">
        <v>8</v>
      </c>
      <c r="C2083" s="133" t="s">
        <v>9</v>
      </c>
      <c r="D2083" s="133" t="s">
        <v>10</v>
      </c>
      <c r="E2083" s="133" t="s">
        <v>11</v>
      </c>
      <c r="F2083" s="133" t="s">
        <v>9</v>
      </c>
      <c r="G2083" s="133" t="s">
        <v>10</v>
      </c>
      <c r="H2083" s="119"/>
      <c r="I2083" s="116"/>
    </row>
    <row r="2084" ht="15.6" spans="1:9">
      <c r="A2084" s="116">
        <v>10</v>
      </c>
      <c r="B2084" s="130" t="s">
        <v>2301</v>
      </c>
      <c r="C2084" s="133"/>
      <c r="D2084" s="133"/>
      <c r="E2084" s="178">
        <v>201</v>
      </c>
      <c r="F2084" s="133"/>
      <c r="G2084" s="133"/>
      <c r="H2084" s="119"/>
      <c r="I2084" s="116"/>
    </row>
    <row r="2085" ht="15.6" spans="1:9">
      <c r="A2085" s="116">
        <v>11</v>
      </c>
      <c r="B2085" s="130" t="s">
        <v>2302</v>
      </c>
      <c r="C2085" s="133"/>
      <c r="D2085" s="133">
        <v>33</v>
      </c>
      <c r="E2085" s="133"/>
      <c r="F2085" s="133"/>
      <c r="G2085" s="133"/>
      <c r="H2085" s="119"/>
      <c r="I2085" s="116"/>
    </row>
    <row r="2086" ht="15.6" spans="1:9">
      <c r="A2086" s="116">
        <v>12</v>
      </c>
      <c r="B2086" s="179" t="s">
        <v>63</v>
      </c>
      <c r="C2086" s="170"/>
      <c r="D2086" s="133"/>
      <c r="E2086" s="133"/>
      <c r="F2086" s="180">
        <v>37</v>
      </c>
      <c r="G2086" s="133"/>
      <c r="H2086" s="119"/>
      <c r="I2086" s="116"/>
    </row>
    <row r="2087" ht="15.6" spans="1:9">
      <c r="A2087" s="116">
        <v>13</v>
      </c>
      <c r="B2087" s="179" t="s">
        <v>118</v>
      </c>
      <c r="C2087" s="170"/>
      <c r="D2087" s="133"/>
      <c r="E2087" s="133"/>
      <c r="F2087" s="180">
        <v>411</v>
      </c>
      <c r="G2087" s="133"/>
      <c r="H2087" s="119"/>
      <c r="I2087" s="116"/>
    </row>
    <row r="2088" ht="15.6" spans="1:9">
      <c r="A2088" s="116">
        <v>14</v>
      </c>
      <c r="B2088" s="179" t="s">
        <v>2303</v>
      </c>
      <c r="C2088" s="170"/>
      <c r="D2088" s="133"/>
      <c r="E2088" s="133"/>
      <c r="F2088" s="180">
        <f>248+6</f>
        <v>254</v>
      </c>
      <c r="G2088" s="133"/>
      <c r="H2088" s="180"/>
      <c r="I2088" s="116"/>
    </row>
    <row r="2089" ht="15.6" spans="1:9">
      <c r="A2089" s="116">
        <v>15</v>
      </c>
      <c r="B2089" s="179" t="s">
        <v>38</v>
      </c>
      <c r="C2089" s="170"/>
      <c r="D2089" s="133"/>
      <c r="E2089" s="133"/>
      <c r="F2089" s="180">
        <f>231+18</f>
        <v>249</v>
      </c>
      <c r="G2089" s="133"/>
      <c r="H2089" s="180"/>
      <c r="I2089" s="116"/>
    </row>
    <row r="2090" ht="15.6" spans="1:9">
      <c r="A2090" s="116">
        <v>16</v>
      </c>
      <c r="B2090" s="179" t="s">
        <v>557</v>
      </c>
      <c r="C2090" s="170"/>
      <c r="D2090" s="133"/>
      <c r="E2090" s="133"/>
      <c r="F2090" s="180">
        <v>53</v>
      </c>
      <c r="G2090" s="133"/>
      <c r="H2090" s="180"/>
      <c r="I2090" s="116"/>
    </row>
    <row r="2091" ht="15.6" spans="1:9">
      <c r="A2091" s="116">
        <v>17</v>
      </c>
      <c r="B2091" s="179" t="s">
        <v>1381</v>
      </c>
      <c r="C2091" s="170"/>
      <c r="D2091" s="133"/>
      <c r="E2091" s="133"/>
      <c r="F2091" s="180">
        <f>119+30</f>
        <v>149</v>
      </c>
      <c r="G2091" s="133"/>
      <c r="H2091" s="180"/>
      <c r="I2091" s="116"/>
    </row>
    <row r="2092" ht="15.6" spans="1:9">
      <c r="A2092" s="116">
        <v>18</v>
      </c>
      <c r="B2092" s="179" t="s">
        <v>178</v>
      </c>
      <c r="C2092" s="170"/>
      <c r="D2092" s="133"/>
      <c r="E2092" s="133"/>
      <c r="F2092" s="180">
        <v>359</v>
      </c>
      <c r="G2092" s="133"/>
      <c r="H2092" s="180"/>
      <c r="I2092" s="116"/>
    </row>
    <row r="2093" ht="15.6" spans="1:9">
      <c r="A2093" s="116">
        <v>19</v>
      </c>
      <c r="B2093" s="179" t="s">
        <v>2304</v>
      </c>
      <c r="C2093" s="170"/>
      <c r="D2093" s="133"/>
      <c r="E2093" s="133"/>
      <c r="F2093" s="180">
        <v>218</v>
      </c>
      <c r="G2093" s="133"/>
      <c r="H2093" s="180"/>
      <c r="I2093" s="116"/>
    </row>
    <row r="2094" ht="15.6" spans="1:9">
      <c r="A2094" s="116">
        <v>20</v>
      </c>
      <c r="B2094" s="179" t="s">
        <v>92</v>
      </c>
      <c r="C2094" s="170"/>
      <c r="D2094" s="133"/>
      <c r="E2094" s="133"/>
      <c r="F2094" s="180">
        <f>5+353</f>
        <v>358</v>
      </c>
      <c r="G2094" s="133"/>
      <c r="H2094" s="119"/>
      <c r="I2094" s="116"/>
    </row>
    <row r="2095" ht="15.6" spans="1:9">
      <c r="A2095" s="116">
        <v>21</v>
      </c>
      <c r="B2095" s="179" t="s">
        <v>206</v>
      </c>
      <c r="C2095" s="170"/>
      <c r="D2095" s="133"/>
      <c r="E2095" s="133"/>
      <c r="F2095" s="180">
        <v>88</v>
      </c>
      <c r="G2095" s="133"/>
      <c r="H2095" s="119"/>
      <c r="I2095" s="116"/>
    </row>
    <row r="2096" ht="15.6" spans="1:9">
      <c r="A2096" s="116">
        <v>22</v>
      </c>
      <c r="B2096" s="179" t="s">
        <v>404</v>
      </c>
      <c r="C2096" s="170"/>
      <c r="D2096" s="133"/>
      <c r="E2096" s="133"/>
      <c r="F2096" s="180">
        <v>60</v>
      </c>
      <c r="G2096" s="133"/>
      <c r="H2096" s="119"/>
      <c r="I2096" s="116"/>
    </row>
    <row r="2097" ht="15.6" spans="1:9">
      <c r="A2097" s="116">
        <v>23</v>
      </c>
      <c r="B2097" s="179" t="s">
        <v>558</v>
      </c>
      <c r="C2097" s="170"/>
      <c r="D2097" s="133"/>
      <c r="E2097" s="133"/>
      <c r="F2097" s="180">
        <v>21</v>
      </c>
      <c r="G2097" s="133"/>
      <c r="H2097" s="119"/>
      <c r="I2097" s="116"/>
    </row>
    <row r="2098" ht="15.6" spans="1:9">
      <c r="A2098" s="116">
        <v>24</v>
      </c>
      <c r="B2098" s="179" t="s">
        <v>2305</v>
      </c>
      <c r="C2098" s="170"/>
      <c r="D2098" s="141"/>
      <c r="E2098" s="141"/>
      <c r="F2098" s="180">
        <v>61</v>
      </c>
      <c r="G2098" s="141"/>
      <c r="H2098" s="141"/>
      <c r="I2098" s="116"/>
    </row>
    <row r="2099" ht="15.6" spans="1:9">
      <c r="A2099" s="116">
        <v>25</v>
      </c>
      <c r="B2099" s="179" t="s">
        <v>1489</v>
      </c>
      <c r="C2099" s="170"/>
      <c r="D2099" s="133"/>
      <c r="E2099" s="133"/>
      <c r="F2099" s="180">
        <v>26</v>
      </c>
      <c r="G2099" s="133"/>
      <c r="H2099" s="133"/>
      <c r="I2099" s="116"/>
    </row>
    <row r="2100" ht="15.6" spans="1:9">
      <c r="A2100" s="116">
        <v>26</v>
      </c>
      <c r="B2100" s="179" t="s">
        <v>73</v>
      </c>
      <c r="C2100" s="170"/>
      <c r="D2100" s="116"/>
      <c r="E2100" s="116"/>
      <c r="F2100" s="180">
        <v>135</v>
      </c>
      <c r="G2100" s="116"/>
      <c r="H2100" s="110"/>
      <c r="I2100" s="116"/>
    </row>
    <row r="2101" ht="15.6" spans="1:9">
      <c r="A2101" s="116">
        <v>27</v>
      </c>
      <c r="B2101" s="179" t="s">
        <v>72</v>
      </c>
      <c r="C2101" s="170"/>
      <c r="D2101" s="116"/>
      <c r="E2101" s="116"/>
      <c r="F2101" s="180">
        <v>41</v>
      </c>
      <c r="G2101" s="116"/>
      <c r="H2101" s="110"/>
      <c r="I2101" s="116"/>
    </row>
    <row r="2102" ht="15.6" spans="1:9">
      <c r="A2102" s="116">
        <v>28</v>
      </c>
      <c r="B2102" s="179" t="s">
        <v>303</v>
      </c>
      <c r="C2102" s="170"/>
      <c r="D2102" s="116"/>
      <c r="E2102" s="116"/>
      <c r="F2102" s="180">
        <f>14+28</f>
        <v>42</v>
      </c>
      <c r="G2102" s="116"/>
      <c r="H2102" s="178"/>
      <c r="I2102" s="116"/>
    </row>
    <row r="2103" ht="15.6" spans="1:9">
      <c r="A2103" s="116"/>
      <c r="B2103" s="134" t="s">
        <v>40</v>
      </c>
      <c r="C2103" s="135" t="s">
        <v>41</v>
      </c>
      <c r="D2103" s="135"/>
      <c r="E2103" s="135"/>
      <c r="F2103" s="116"/>
      <c r="G2103" s="116"/>
      <c r="H2103" s="110"/>
      <c r="I2103" s="116"/>
    </row>
    <row r="2104" ht="15.6" spans="1:9">
      <c r="A2104" s="116"/>
      <c r="B2104" s="134"/>
      <c r="C2104" s="122" t="s">
        <v>42</v>
      </c>
      <c r="D2104" s="122" t="s">
        <v>43</v>
      </c>
      <c r="E2104" s="122" t="s">
        <v>44</v>
      </c>
      <c r="F2104" s="116"/>
      <c r="G2104" s="116"/>
      <c r="H2104" s="110"/>
      <c r="I2104" s="116"/>
    </row>
    <row r="2105" ht="15.6" spans="1:9">
      <c r="A2105" s="116"/>
      <c r="B2105" s="136" t="s">
        <v>220</v>
      </c>
      <c r="C2105" s="137"/>
      <c r="D2105" s="137"/>
      <c r="E2105" s="137"/>
      <c r="F2105" s="116"/>
      <c r="G2105" s="116"/>
      <c r="H2105" s="110"/>
      <c r="I2105" s="116"/>
    </row>
    <row r="2106" ht="15.6" spans="1:9">
      <c r="A2106" s="116"/>
      <c r="B2106" s="134" t="s">
        <v>40</v>
      </c>
      <c r="C2106" s="135" t="s">
        <v>46</v>
      </c>
      <c r="D2106" s="116"/>
      <c r="E2106" s="116"/>
      <c r="F2106" s="116"/>
      <c r="G2106" s="116"/>
      <c r="H2106" s="110"/>
      <c r="I2106" s="116"/>
    </row>
    <row r="2107" ht="15.6" spans="1:9">
      <c r="A2107" s="116"/>
      <c r="B2107" s="134"/>
      <c r="C2107" s="135" t="s">
        <v>47</v>
      </c>
      <c r="D2107" s="116"/>
      <c r="E2107" s="116"/>
      <c r="F2107" s="116"/>
      <c r="G2107" s="116"/>
      <c r="H2107" s="110"/>
      <c r="I2107" s="116"/>
    </row>
    <row r="2108" ht="15.6" spans="1:9">
      <c r="A2108" s="116">
        <v>29</v>
      </c>
      <c r="B2108" s="179" t="s">
        <v>220</v>
      </c>
      <c r="C2108" s="181">
        <f>1073+786</f>
        <v>1859</v>
      </c>
      <c r="D2108" s="116"/>
      <c r="E2108" s="116"/>
      <c r="F2108" s="116"/>
      <c r="G2108" s="116"/>
      <c r="H2108" s="178"/>
      <c r="I2108" s="116"/>
    </row>
    <row r="2109" ht="15.6" spans="1:9">
      <c r="A2109" s="116">
        <v>30</v>
      </c>
      <c r="B2109" s="138" t="s">
        <v>1393</v>
      </c>
      <c r="C2109" s="137">
        <v>2344.7</v>
      </c>
      <c r="D2109" s="116"/>
      <c r="E2109" s="116"/>
      <c r="F2109" s="116"/>
      <c r="G2109" s="116"/>
      <c r="H2109" s="178"/>
      <c r="I2109" s="116"/>
    </row>
    <row r="2110" ht="15.6" spans="1:9">
      <c r="A2110" s="116"/>
      <c r="B2110" s="135" t="s">
        <v>40</v>
      </c>
      <c r="C2110" s="135" t="s">
        <v>287</v>
      </c>
      <c r="D2110" s="135"/>
      <c r="E2110" s="135"/>
      <c r="F2110" s="116"/>
      <c r="G2110" s="116"/>
      <c r="H2110" s="178"/>
      <c r="I2110" s="116"/>
    </row>
    <row r="2111" ht="15.6" spans="1:9">
      <c r="A2111" s="116"/>
      <c r="B2111" s="135"/>
      <c r="C2111" s="122" t="s">
        <v>288</v>
      </c>
      <c r="D2111" s="122" t="s">
        <v>268</v>
      </c>
      <c r="E2111" s="122" t="s">
        <v>289</v>
      </c>
      <c r="F2111" s="116"/>
      <c r="G2111" s="116"/>
      <c r="H2111" s="178"/>
      <c r="I2111" s="116"/>
    </row>
    <row r="2112" ht="15.6" spans="1:9">
      <c r="A2112" s="116"/>
      <c r="B2112" s="137" t="s">
        <v>288</v>
      </c>
      <c r="C2112" s="137"/>
      <c r="D2112" s="137"/>
      <c r="E2112" s="137"/>
      <c r="F2112" s="116"/>
      <c r="G2112" s="116"/>
      <c r="H2112" s="178"/>
      <c r="I2112" s="116"/>
    </row>
    <row r="2113" ht="15.6" spans="1:9">
      <c r="A2113" s="116"/>
      <c r="B2113" s="139" t="s">
        <v>6</v>
      </c>
      <c r="C2113" s="135" t="s">
        <v>49</v>
      </c>
      <c r="D2113" s="135"/>
      <c r="E2113" s="135"/>
      <c r="F2113" s="116"/>
      <c r="G2113" s="116"/>
      <c r="H2113" s="178"/>
      <c r="I2113" s="116"/>
    </row>
    <row r="2114" ht="15.6" spans="1:9">
      <c r="A2114" s="116"/>
      <c r="B2114" s="136" t="s">
        <v>50</v>
      </c>
      <c r="C2114" s="135" t="s">
        <v>9</v>
      </c>
      <c r="D2114" s="135" t="s">
        <v>10</v>
      </c>
      <c r="E2114" s="135" t="s">
        <v>51</v>
      </c>
      <c r="F2114" s="116"/>
      <c r="G2114" s="116"/>
      <c r="H2114" s="178"/>
      <c r="I2114" s="116"/>
    </row>
    <row r="2115" ht="15.6" spans="1:9">
      <c r="A2115" s="116">
        <v>31</v>
      </c>
      <c r="B2115" s="140" t="s">
        <v>53</v>
      </c>
      <c r="C2115" s="141"/>
      <c r="D2115" s="141">
        <v>5</v>
      </c>
      <c r="E2115" s="141"/>
      <c r="F2115" s="116"/>
      <c r="G2115" s="116"/>
      <c r="H2115" s="178"/>
      <c r="I2115" s="116"/>
    </row>
    <row r="2116" ht="15.6" spans="1:9">
      <c r="A2116" s="116">
        <v>32</v>
      </c>
      <c r="B2116" s="140" t="s">
        <v>200</v>
      </c>
      <c r="C2116" s="141"/>
      <c r="D2116" s="141">
        <v>5</v>
      </c>
      <c r="E2116" s="141"/>
      <c r="F2116" s="116"/>
      <c r="G2116" s="116"/>
      <c r="H2116" s="110"/>
      <c r="I2116" s="116"/>
    </row>
    <row r="2117" ht="15.6" spans="1:9">
      <c r="A2117" s="116">
        <v>33</v>
      </c>
      <c r="B2117" s="140" t="s">
        <v>253</v>
      </c>
      <c r="C2117" s="141"/>
      <c r="D2117" s="141">
        <v>6</v>
      </c>
      <c r="E2117" s="141"/>
      <c r="F2117" s="116"/>
      <c r="G2117" s="116"/>
      <c r="H2117" s="110"/>
      <c r="I2117" s="116"/>
    </row>
    <row r="2118" ht="15.6" spans="1:9">
      <c r="A2118" s="116">
        <v>34</v>
      </c>
      <c r="B2118" s="174" t="s">
        <v>52</v>
      </c>
      <c r="C2118" s="169"/>
      <c r="D2118" s="167">
        <v>20</v>
      </c>
      <c r="E2118" s="169"/>
      <c r="F2118" s="169"/>
      <c r="G2118" s="169"/>
      <c r="H2118" s="170"/>
      <c r="I2118" s="170"/>
    </row>
    <row r="2119" ht="31.2" spans="1:9">
      <c r="A2119" s="159" t="s">
        <v>2306</v>
      </c>
      <c r="B2119" s="160"/>
      <c r="C2119" s="160"/>
      <c r="D2119" s="160"/>
      <c r="E2119" s="160"/>
      <c r="F2119" s="160"/>
      <c r="G2119" s="161"/>
      <c r="H2119" s="111" t="s">
        <v>2307</v>
      </c>
      <c r="I2119" s="112" t="s">
        <v>615</v>
      </c>
    </row>
    <row r="2120" s="98" customFormat="1" ht="31.2" spans="1:9">
      <c r="A2120" s="129" t="s">
        <v>5</v>
      </c>
      <c r="B2120" s="132" t="s">
        <v>6</v>
      </c>
      <c r="C2120" s="115" t="s">
        <v>7</v>
      </c>
      <c r="D2120" s="115"/>
      <c r="E2120" s="115"/>
      <c r="F2120" s="116"/>
      <c r="G2120" s="116"/>
      <c r="H2120" s="110"/>
      <c r="I2120" s="116"/>
    </row>
    <row r="2121" s="98" customFormat="1" ht="15.6" spans="1:9">
      <c r="A2121" s="116"/>
      <c r="B2121" s="132"/>
      <c r="C2121" s="115"/>
      <c r="D2121" s="115"/>
      <c r="E2121" s="115"/>
      <c r="F2121" s="116"/>
      <c r="G2121" s="116"/>
      <c r="H2121" s="110"/>
      <c r="I2121" s="116"/>
    </row>
    <row r="2122" s="98" customFormat="1" ht="15.6" spans="1:9">
      <c r="A2122" s="116"/>
      <c r="B2122" s="130" t="s">
        <v>8</v>
      </c>
      <c r="C2122" s="133" t="s">
        <v>9</v>
      </c>
      <c r="D2122" s="133" t="s">
        <v>10</v>
      </c>
      <c r="E2122" s="133" t="s">
        <v>11</v>
      </c>
      <c r="F2122" s="116"/>
      <c r="G2122" s="116"/>
      <c r="H2122" s="110"/>
      <c r="I2122" s="116"/>
    </row>
    <row r="2123" s="98" customFormat="1" ht="15.6" spans="1:9">
      <c r="A2123" s="116">
        <v>1</v>
      </c>
      <c r="B2123" s="130" t="s">
        <v>91</v>
      </c>
      <c r="C2123" s="131">
        <v>145.7</v>
      </c>
      <c r="D2123" s="131"/>
      <c r="E2123" s="131"/>
      <c r="F2123" s="116"/>
      <c r="G2123" s="116"/>
      <c r="H2123" s="110"/>
      <c r="I2123" s="116"/>
    </row>
    <row r="2124" s="99" customFormat="1" ht="31.2" spans="1:9">
      <c r="A2124" s="144" t="s">
        <v>2308</v>
      </c>
      <c r="B2124" s="144"/>
      <c r="C2124" s="144"/>
      <c r="D2124" s="144"/>
      <c r="E2124" s="144"/>
      <c r="F2124" s="144"/>
      <c r="G2124" s="144"/>
      <c r="H2124" s="150" t="s">
        <v>2309</v>
      </c>
      <c r="I2124" s="151" t="s">
        <v>615</v>
      </c>
    </row>
    <row r="2125" s="99" customFormat="1" ht="15.6" spans="1:9">
      <c r="A2125" s="146"/>
      <c r="B2125" s="126" t="s">
        <v>6</v>
      </c>
      <c r="C2125" s="122" t="s">
        <v>24</v>
      </c>
      <c r="D2125" s="122"/>
      <c r="E2125" s="122"/>
      <c r="F2125" s="122"/>
      <c r="G2125" s="122"/>
      <c r="H2125" s="144"/>
      <c r="I2125" s="145"/>
    </row>
    <row r="2126" s="99" customFormat="1" ht="15.6" spans="1:9">
      <c r="A2126" s="147"/>
      <c r="B2126" s="125" t="s">
        <v>16</v>
      </c>
      <c r="C2126" s="122" t="s">
        <v>17</v>
      </c>
      <c r="D2126" s="122" t="s">
        <v>18</v>
      </c>
      <c r="E2126" s="122" t="s">
        <v>19</v>
      </c>
      <c r="F2126" s="122" t="s">
        <v>20</v>
      </c>
      <c r="G2126" s="122" t="s">
        <v>21</v>
      </c>
      <c r="H2126" s="144"/>
      <c r="I2126" s="145"/>
    </row>
    <row r="2127" s="99" customFormat="1" ht="15.6" spans="1:9">
      <c r="A2127" s="144">
        <v>1</v>
      </c>
      <c r="B2127" s="127" t="s">
        <v>2310</v>
      </c>
      <c r="C2127" s="128"/>
      <c r="D2127" s="128">
        <v>10</v>
      </c>
      <c r="E2127" s="128"/>
      <c r="F2127" s="128"/>
      <c r="G2127" s="128"/>
      <c r="H2127" s="144"/>
      <c r="I2127" s="145"/>
    </row>
    <row r="2128" s="99" customFormat="1" ht="15.6" spans="1:9">
      <c r="A2128" s="144"/>
      <c r="B2128" s="121" t="s">
        <v>124</v>
      </c>
      <c r="C2128" s="122"/>
      <c r="D2128" s="122"/>
      <c r="E2128" s="122"/>
      <c r="F2128" s="122">
        <v>1</v>
      </c>
      <c r="G2128" s="144"/>
      <c r="H2128" s="144"/>
      <c r="I2128" s="145"/>
    </row>
    <row r="2129" s="99" customFormat="1" ht="15.6" spans="1:9">
      <c r="A2129" s="146"/>
      <c r="B2129" s="114" t="s">
        <v>6</v>
      </c>
      <c r="C2129" s="115" t="s">
        <v>7</v>
      </c>
      <c r="D2129" s="115"/>
      <c r="E2129" s="115"/>
      <c r="F2129" s="182"/>
      <c r="G2129" s="182"/>
      <c r="H2129" s="115"/>
      <c r="I2129" s="145"/>
    </row>
    <row r="2130" s="99" customFormat="1" ht="15.6" spans="1:9">
      <c r="A2130" s="148"/>
      <c r="B2130" s="114"/>
      <c r="C2130" s="115"/>
      <c r="D2130" s="115"/>
      <c r="E2130" s="115"/>
      <c r="F2130" s="182"/>
      <c r="G2130" s="182"/>
      <c r="H2130" s="115"/>
      <c r="I2130" s="145"/>
    </row>
    <row r="2131" s="99" customFormat="1" ht="15.6" spans="1:9">
      <c r="A2131" s="147"/>
      <c r="B2131" s="118" t="s">
        <v>8</v>
      </c>
      <c r="C2131" s="119" t="s">
        <v>9</v>
      </c>
      <c r="D2131" s="119" t="s">
        <v>10</v>
      </c>
      <c r="E2131" s="119" t="s">
        <v>11</v>
      </c>
      <c r="F2131" s="119"/>
      <c r="G2131" s="119"/>
      <c r="H2131" s="119"/>
      <c r="I2131" s="145"/>
    </row>
    <row r="2132" s="99" customFormat="1" ht="15.6" spans="1:9">
      <c r="A2132" s="144">
        <v>2</v>
      </c>
      <c r="B2132" s="118" t="s">
        <v>230</v>
      </c>
      <c r="C2132" s="120">
        <f>28+8.1</f>
        <v>36.1</v>
      </c>
      <c r="D2132" s="120"/>
      <c r="E2132" s="120"/>
      <c r="F2132" s="120"/>
      <c r="G2132" s="120"/>
      <c r="H2132" s="131"/>
      <c r="I2132" s="145"/>
    </row>
    <row r="2133" s="99" customFormat="1" ht="15.6" spans="1:9">
      <c r="A2133" s="144">
        <v>3</v>
      </c>
      <c r="B2133" s="118" t="s">
        <v>228</v>
      </c>
      <c r="C2133" s="120">
        <f>40+15+17+12</f>
        <v>84</v>
      </c>
      <c r="D2133" s="120"/>
      <c r="E2133" s="120"/>
      <c r="F2133" s="120"/>
      <c r="G2133" s="120"/>
      <c r="H2133" s="131"/>
      <c r="I2133" s="145"/>
    </row>
    <row r="2134" s="99" customFormat="1" ht="15.6" spans="1:9">
      <c r="A2134" s="144">
        <v>4</v>
      </c>
      <c r="B2134" s="118" t="s">
        <v>117</v>
      </c>
      <c r="C2134" s="120">
        <v>40</v>
      </c>
      <c r="D2134" s="120"/>
      <c r="E2134" s="120"/>
      <c r="F2134" s="120"/>
      <c r="G2134" s="120"/>
      <c r="H2134" s="131"/>
      <c r="I2134" s="145"/>
    </row>
    <row r="2135" s="99" customFormat="1" ht="15.6" spans="1:9">
      <c r="A2135" s="144">
        <v>5</v>
      </c>
      <c r="B2135" s="118" t="s">
        <v>188</v>
      </c>
      <c r="C2135" s="120">
        <f>10+3.5+41</f>
        <v>54.5</v>
      </c>
      <c r="D2135" s="120"/>
      <c r="E2135" s="120"/>
      <c r="F2135" s="120"/>
      <c r="G2135" s="120"/>
      <c r="H2135" s="131"/>
      <c r="I2135" s="145"/>
    </row>
    <row r="2136" s="99" customFormat="1" ht="15.6" spans="1:9">
      <c r="A2136" s="144">
        <v>6</v>
      </c>
      <c r="B2136" s="118" t="s">
        <v>206</v>
      </c>
      <c r="C2136" s="120">
        <f>42.5+30</f>
        <v>72.5</v>
      </c>
      <c r="D2136" s="120"/>
      <c r="E2136" s="120"/>
      <c r="F2136" s="120"/>
      <c r="G2136" s="120"/>
      <c r="H2136" s="131"/>
      <c r="I2136" s="145"/>
    </row>
    <row r="2137" s="99" customFormat="1" ht="15.6" spans="1:9">
      <c r="A2137" s="144">
        <v>7</v>
      </c>
      <c r="B2137" s="121" t="s">
        <v>2311</v>
      </c>
      <c r="C2137" s="122">
        <v>39.3</v>
      </c>
      <c r="D2137" s="144"/>
      <c r="E2137" s="144"/>
      <c r="F2137" s="144"/>
      <c r="G2137" s="144"/>
      <c r="H2137" s="144"/>
      <c r="I2137" s="145"/>
    </row>
    <row r="2138" s="99" customFormat="1" ht="15.6" spans="1:9">
      <c r="A2138" s="146"/>
      <c r="B2138" s="121" t="s">
        <v>40</v>
      </c>
      <c r="C2138" s="122" t="s">
        <v>46</v>
      </c>
      <c r="D2138" s="144"/>
      <c r="E2138" s="144"/>
      <c r="F2138" s="144"/>
      <c r="G2138" s="144"/>
      <c r="H2138" s="144"/>
      <c r="I2138" s="145"/>
    </row>
    <row r="2139" s="99" customFormat="1" ht="15.6" spans="1:9">
      <c r="A2139" s="147"/>
      <c r="B2139" s="121"/>
      <c r="C2139" s="122" t="s">
        <v>47</v>
      </c>
      <c r="D2139" s="144"/>
      <c r="E2139" s="144"/>
      <c r="F2139" s="144"/>
      <c r="G2139" s="144"/>
      <c r="H2139" s="144"/>
      <c r="I2139" s="145"/>
    </row>
    <row r="2140" s="99" customFormat="1" ht="15.6" spans="1:9">
      <c r="A2140" s="144">
        <v>8</v>
      </c>
      <c r="B2140" s="123" t="s">
        <v>1861</v>
      </c>
      <c r="C2140" s="124">
        <v>37.5</v>
      </c>
      <c r="D2140" s="144"/>
      <c r="E2140" s="144"/>
      <c r="F2140" s="144"/>
      <c r="G2140" s="144"/>
      <c r="H2140" s="144"/>
      <c r="I2140" s="145"/>
    </row>
    <row r="2141" s="99" customFormat="1" ht="15.6" spans="1:9">
      <c r="A2141" s="146"/>
      <c r="B2141" s="121" t="s">
        <v>40</v>
      </c>
      <c r="C2141" s="122" t="s">
        <v>41</v>
      </c>
      <c r="D2141" s="122"/>
      <c r="E2141" s="122"/>
      <c r="F2141" s="144"/>
      <c r="G2141" s="144"/>
      <c r="H2141" s="144"/>
      <c r="I2141" s="145"/>
    </row>
    <row r="2142" s="99" customFormat="1" ht="15.6" spans="1:9">
      <c r="A2142" s="147"/>
      <c r="B2142" s="121"/>
      <c r="C2142" s="122" t="s">
        <v>42</v>
      </c>
      <c r="D2142" s="122" t="s">
        <v>43</v>
      </c>
      <c r="E2142" s="122" t="s">
        <v>44</v>
      </c>
      <c r="F2142" s="144"/>
      <c r="G2142" s="144"/>
      <c r="H2142" s="144"/>
      <c r="I2142" s="145"/>
    </row>
    <row r="2143" s="99" customFormat="1" ht="15.6" spans="1:9">
      <c r="A2143" s="144">
        <v>9</v>
      </c>
      <c r="B2143" s="125" t="s">
        <v>191</v>
      </c>
      <c r="C2143" s="124"/>
      <c r="D2143" s="124"/>
      <c r="E2143" s="124">
        <v>356.1</v>
      </c>
      <c r="F2143" s="144"/>
      <c r="G2143" s="144"/>
      <c r="H2143" s="144"/>
      <c r="I2143" s="145"/>
    </row>
    <row r="2144" s="99" customFormat="1" ht="31.2" spans="1:9">
      <c r="A2144" s="144" t="s">
        <v>2312</v>
      </c>
      <c r="B2144" s="144"/>
      <c r="C2144" s="144"/>
      <c r="D2144" s="144"/>
      <c r="E2144" s="144"/>
      <c r="F2144" s="144"/>
      <c r="G2144" s="144"/>
      <c r="H2144" s="150" t="s">
        <v>2313</v>
      </c>
      <c r="I2144" s="151" t="s">
        <v>615</v>
      </c>
    </row>
    <row r="2145" s="99" customFormat="1" ht="31.2" spans="1:9">
      <c r="A2145" s="143" t="s">
        <v>5</v>
      </c>
      <c r="B2145" s="126" t="s">
        <v>6</v>
      </c>
      <c r="C2145" s="122" t="s">
        <v>15</v>
      </c>
      <c r="D2145" s="122"/>
      <c r="E2145" s="122"/>
      <c r="F2145" s="122"/>
      <c r="G2145" s="122"/>
      <c r="H2145" s="144"/>
      <c r="I2145" s="145"/>
    </row>
    <row r="2146" s="99" customFormat="1" ht="15.6" spans="1:9">
      <c r="A2146" s="144"/>
      <c r="B2146" s="125" t="s">
        <v>16</v>
      </c>
      <c r="C2146" s="122" t="s">
        <v>17</v>
      </c>
      <c r="D2146" s="122" t="s">
        <v>18</v>
      </c>
      <c r="E2146" s="122" t="s">
        <v>19</v>
      </c>
      <c r="F2146" s="122" t="s">
        <v>20</v>
      </c>
      <c r="G2146" s="122" t="s">
        <v>21</v>
      </c>
      <c r="H2146" s="144"/>
      <c r="I2146" s="145"/>
    </row>
    <row r="2147" s="99" customFormat="1" ht="15.6" spans="1:9">
      <c r="A2147" s="144">
        <v>1</v>
      </c>
      <c r="B2147" s="125" t="s">
        <v>2314</v>
      </c>
      <c r="C2147" s="128"/>
      <c r="D2147" s="128"/>
      <c r="E2147" s="128">
        <v>1</v>
      </c>
      <c r="F2147" s="128"/>
      <c r="G2147" s="128"/>
      <c r="H2147" s="144"/>
      <c r="I2147" s="145"/>
    </row>
    <row r="2148" s="99" customFormat="1" ht="15.6" spans="1:9">
      <c r="A2148" s="144">
        <v>2</v>
      </c>
      <c r="B2148" s="125" t="s">
        <v>2315</v>
      </c>
      <c r="C2148" s="122">
        <v>1</v>
      </c>
      <c r="D2148" s="122"/>
      <c r="E2148" s="122"/>
      <c r="F2148" s="122"/>
      <c r="G2148" s="122"/>
      <c r="H2148" s="144"/>
      <c r="I2148" s="145"/>
    </row>
    <row r="2149" s="99" customFormat="1" ht="15.6" spans="1:9">
      <c r="A2149" s="144">
        <v>3</v>
      </c>
      <c r="B2149" s="121" t="s">
        <v>22</v>
      </c>
      <c r="C2149" s="122"/>
      <c r="D2149" s="122">
        <v>1</v>
      </c>
      <c r="E2149" s="122"/>
      <c r="F2149" s="122"/>
      <c r="G2149" s="122"/>
      <c r="H2149" s="144"/>
      <c r="I2149" s="145"/>
    </row>
    <row r="2150" s="99" customFormat="1" ht="15.6" spans="1:9">
      <c r="A2150" s="144">
        <v>4</v>
      </c>
      <c r="B2150" s="121" t="s">
        <v>115</v>
      </c>
      <c r="C2150" s="122"/>
      <c r="D2150" s="122"/>
      <c r="E2150" s="122">
        <v>3</v>
      </c>
      <c r="F2150" s="122"/>
      <c r="G2150" s="122"/>
      <c r="H2150" s="144"/>
      <c r="I2150" s="145"/>
    </row>
    <row r="2151" s="99" customFormat="1" ht="15.6" spans="1:9">
      <c r="A2151" s="146"/>
      <c r="B2151" s="126" t="s">
        <v>6</v>
      </c>
      <c r="C2151" s="122" t="s">
        <v>24</v>
      </c>
      <c r="D2151" s="122"/>
      <c r="E2151" s="122"/>
      <c r="F2151" s="122"/>
      <c r="G2151" s="122"/>
      <c r="H2151" s="144"/>
      <c r="I2151" s="145"/>
    </row>
    <row r="2152" s="99" customFormat="1" ht="15.6" spans="1:9">
      <c r="A2152" s="147"/>
      <c r="B2152" s="125" t="s">
        <v>16</v>
      </c>
      <c r="C2152" s="122" t="s">
        <v>17</v>
      </c>
      <c r="D2152" s="122" t="s">
        <v>18</v>
      </c>
      <c r="E2152" s="122" t="s">
        <v>19</v>
      </c>
      <c r="F2152" s="122" t="s">
        <v>20</v>
      </c>
      <c r="G2152" s="122" t="s">
        <v>21</v>
      </c>
      <c r="H2152" s="144"/>
      <c r="I2152" s="145"/>
    </row>
    <row r="2153" s="99" customFormat="1" ht="15.6" spans="1:9">
      <c r="A2153" s="144">
        <v>5</v>
      </c>
      <c r="B2153" s="127" t="s">
        <v>62</v>
      </c>
      <c r="C2153" s="128"/>
      <c r="D2153" s="128"/>
      <c r="E2153" s="128"/>
      <c r="F2153" s="128"/>
      <c r="G2153" s="128">
        <v>1</v>
      </c>
      <c r="H2153" s="144"/>
      <c r="I2153" s="145"/>
    </row>
    <row r="2154" s="99" customFormat="1" ht="15.6" spans="1:9">
      <c r="A2154" s="144">
        <v>6</v>
      </c>
      <c r="B2154" s="118" t="s">
        <v>141</v>
      </c>
      <c r="C2154" s="115"/>
      <c r="D2154" s="115">
        <v>2</v>
      </c>
      <c r="E2154" s="115"/>
      <c r="F2154" s="144"/>
      <c r="G2154" s="144"/>
      <c r="H2154" s="144"/>
      <c r="I2154" s="145"/>
    </row>
    <row r="2155" s="99" customFormat="1" ht="15.6" spans="1:9">
      <c r="A2155" s="146"/>
      <c r="B2155" s="114" t="s">
        <v>6</v>
      </c>
      <c r="C2155" s="115" t="s">
        <v>7</v>
      </c>
      <c r="D2155" s="115"/>
      <c r="E2155" s="115"/>
      <c r="F2155" s="144"/>
      <c r="G2155" s="144"/>
      <c r="H2155" s="144"/>
      <c r="I2155" s="145"/>
    </row>
    <row r="2156" s="99" customFormat="1" ht="15.6" spans="1:9">
      <c r="A2156" s="148"/>
      <c r="B2156" s="114"/>
      <c r="C2156" s="115"/>
      <c r="D2156" s="115"/>
      <c r="E2156" s="115"/>
      <c r="F2156" s="144"/>
      <c r="G2156" s="144"/>
      <c r="H2156" s="144"/>
      <c r="I2156" s="145"/>
    </row>
    <row r="2157" s="99" customFormat="1" ht="15.6" spans="1:9">
      <c r="A2157" s="147"/>
      <c r="B2157" s="118" t="s">
        <v>8</v>
      </c>
      <c r="C2157" s="119" t="s">
        <v>9</v>
      </c>
      <c r="D2157" s="119" t="s">
        <v>10</v>
      </c>
      <c r="E2157" s="119" t="s">
        <v>11</v>
      </c>
      <c r="F2157" s="144"/>
      <c r="G2157" s="144"/>
      <c r="H2157" s="144"/>
      <c r="I2157" s="145"/>
    </row>
    <row r="2158" s="99" customFormat="1" ht="15.6" spans="1:9">
      <c r="A2158" s="144">
        <v>7</v>
      </c>
      <c r="B2158" s="118" t="s">
        <v>91</v>
      </c>
      <c r="C2158" s="120">
        <v>90</v>
      </c>
      <c r="D2158" s="120"/>
      <c r="E2158" s="120"/>
      <c r="F2158" s="144"/>
      <c r="G2158" s="144"/>
      <c r="H2158" s="144"/>
      <c r="I2158" s="145"/>
    </row>
    <row r="2159" s="99" customFormat="1" ht="15.6" spans="1:9">
      <c r="A2159" s="144">
        <v>8</v>
      </c>
      <c r="B2159" s="121" t="s">
        <v>1861</v>
      </c>
      <c r="C2159" s="122">
        <v>90</v>
      </c>
      <c r="D2159" s="122"/>
      <c r="E2159" s="122"/>
      <c r="F2159" s="144"/>
      <c r="G2159" s="144"/>
      <c r="H2159" s="144"/>
      <c r="I2159" s="145"/>
    </row>
    <row r="2160" s="99" customFormat="1" ht="15.6" spans="1:9">
      <c r="A2160" s="146"/>
      <c r="B2160" s="121" t="s">
        <v>40</v>
      </c>
      <c r="C2160" s="122" t="s">
        <v>41</v>
      </c>
      <c r="D2160" s="122"/>
      <c r="E2160" s="122"/>
      <c r="F2160" s="144"/>
      <c r="G2160" s="144"/>
      <c r="H2160" s="144"/>
      <c r="I2160" s="145"/>
    </row>
    <row r="2161" s="99" customFormat="1" ht="15.6" spans="1:9">
      <c r="A2161" s="147"/>
      <c r="B2161" s="121"/>
      <c r="C2161" s="122" t="s">
        <v>42</v>
      </c>
      <c r="D2161" s="122" t="s">
        <v>43</v>
      </c>
      <c r="E2161" s="122" t="s">
        <v>44</v>
      </c>
      <c r="F2161" s="144"/>
      <c r="G2161" s="144"/>
      <c r="H2161" s="144"/>
      <c r="I2161" s="145"/>
    </row>
    <row r="2162" s="99" customFormat="1" ht="15.6" spans="1:9">
      <c r="A2162" s="144">
        <v>9</v>
      </c>
      <c r="B2162" s="125" t="s">
        <v>191</v>
      </c>
      <c r="C2162" s="124"/>
      <c r="D2162" s="124"/>
      <c r="E2162" s="124">
        <v>90</v>
      </c>
      <c r="F2162" s="144"/>
      <c r="G2162" s="144"/>
      <c r="H2162" s="144"/>
      <c r="I2162" s="145"/>
    </row>
    <row r="2163" s="99" customFormat="1" ht="15.6" spans="1:9">
      <c r="A2163" s="146"/>
      <c r="B2163" s="126" t="s">
        <v>6</v>
      </c>
      <c r="C2163" s="122" t="s">
        <v>49</v>
      </c>
      <c r="D2163" s="122"/>
      <c r="E2163" s="122"/>
      <c r="F2163" s="144"/>
      <c r="G2163" s="144"/>
      <c r="H2163" s="144"/>
      <c r="I2163" s="145"/>
    </row>
    <row r="2164" s="99" customFormat="1" ht="15.6" spans="1:9">
      <c r="A2164" s="147"/>
      <c r="B2164" s="125" t="s">
        <v>50</v>
      </c>
      <c r="C2164" s="122">
        <v>100</v>
      </c>
      <c r="D2164" s="122">
        <v>200</v>
      </c>
      <c r="E2164" s="122" t="s">
        <v>51</v>
      </c>
      <c r="F2164" s="144"/>
      <c r="G2164" s="144"/>
      <c r="H2164" s="144"/>
      <c r="I2164" s="145"/>
    </row>
    <row r="2165" s="99" customFormat="1" ht="15.6" spans="1:9">
      <c r="A2165" s="144">
        <v>10</v>
      </c>
      <c r="B2165" s="127" t="s">
        <v>985</v>
      </c>
      <c r="C2165" s="128"/>
      <c r="D2165" s="128"/>
      <c r="E2165" s="128">
        <v>1</v>
      </c>
      <c r="F2165" s="144"/>
      <c r="G2165" s="144"/>
      <c r="H2165" s="144"/>
      <c r="I2165" s="145"/>
    </row>
    <row r="2166" ht="31.2" spans="1:9">
      <c r="A2166" s="159" t="s">
        <v>2316</v>
      </c>
      <c r="B2166" s="160"/>
      <c r="C2166" s="160"/>
      <c r="D2166" s="160"/>
      <c r="E2166" s="160"/>
      <c r="F2166" s="160"/>
      <c r="G2166" s="161"/>
      <c r="H2166" s="111" t="s">
        <v>2317</v>
      </c>
      <c r="I2166" s="112" t="s">
        <v>615</v>
      </c>
    </row>
    <row r="2167" s="98" customFormat="1" ht="31.2" spans="1:9">
      <c r="A2167" s="129" t="s">
        <v>5</v>
      </c>
      <c r="B2167" s="132" t="s">
        <v>6</v>
      </c>
      <c r="C2167" s="115" t="s">
        <v>7</v>
      </c>
      <c r="D2167" s="115"/>
      <c r="E2167" s="115"/>
      <c r="F2167" s="116"/>
      <c r="G2167" s="116"/>
      <c r="H2167" s="110"/>
      <c r="I2167" s="116"/>
    </row>
    <row r="2168" s="98" customFormat="1" ht="15.6" spans="1:9">
      <c r="A2168" s="116"/>
      <c r="B2168" s="132"/>
      <c r="C2168" s="115"/>
      <c r="D2168" s="115"/>
      <c r="E2168" s="115"/>
      <c r="F2168" s="116"/>
      <c r="G2168" s="116"/>
      <c r="H2168" s="110"/>
      <c r="I2168" s="116"/>
    </row>
    <row r="2169" s="98" customFormat="1" ht="15.6" spans="1:9">
      <c r="A2169" s="116"/>
      <c r="B2169" s="130" t="s">
        <v>8</v>
      </c>
      <c r="C2169" s="133" t="s">
        <v>9</v>
      </c>
      <c r="D2169" s="133" t="s">
        <v>10</v>
      </c>
      <c r="E2169" s="133" t="s">
        <v>11</v>
      </c>
      <c r="F2169" s="116"/>
      <c r="G2169" s="116"/>
      <c r="H2169" s="110"/>
      <c r="I2169" s="116"/>
    </row>
    <row r="2170" s="98" customFormat="1" ht="15.6" spans="1:9">
      <c r="A2170" s="116">
        <v>1</v>
      </c>
      <c r="B2170" s="175" t="s">
        <v>117</v>
      </c>
      <c r="C2170" s="176">
        <v>415</v>
      </c>
      <c r="D2170" s="133"/>
      <c r="E2170" s="133"/>
      <c r="F2170" s="116"/>
      <c r="G2170" s="116"/>
      <c r="H2170" s="110"/>
      <c r="I2170" s="116"/>
    </row>
    <row r="2171" s="98" customFormat="1" ht="15.6" spans="1:9">
      <c r="A2171" s="116">
        <v>2</v>
      </c>
      <c r="B2171" s="175" t="s">
        <v>241</v>
      </c>
      <c r="C2171" s="176">
        <v>586.4</v>
      </c>
      <c r="D2171" s="133"/>
      <c r="E2171" s="133"/>
      <c r="F2171" s="116"/>
      <c r="G2171" s="116"/>
      <c r="H2171" s="110"/>
      <c r="I2171" s="116"/>
    </row>
    <row r="2172" s="98" customFormat="1" ht="15.6" spans="1:9">
      <c r="A2172" s="116">
        <v>3</v>
      </c>
      <c r="B2172" s="175" t="s">
        <v>1751</v>
      </c>
      <c r="C2172" s="176">
        <v>407</v>
      </c>
      <c r="D2172" s="133"/>
      <c r="E2172" s="133"/>
      <c r="F2172" s="116"/>
      <c r="G2172" s="116"/>
      <c r="H2172" s="110"/>
      <c r="I2172" s="116"/>
    </row>
    <row r="2173" ht="15.6" spans="1:9">
      <c r="A2173" s="116"/>
      <c r="B2173" s="139" t="s">
        <v>6</v>
      </c>
      <c r="C2173" s="135" t="s">
        <v>49</v>
      </c>
      <c r="D2173" s="135"/>
      <c r="E2173" s="135"/>
      <c r="F2173" s="116"/>
      <c r="G2173" s="116"/>
      <c r="H2173" s="178"/>
      <c r="I2173" s="116"/>
    </row>
    <row r="2174" ht="15.6" spans="1:9">
      <c r="A2174" s="116"/>
      <c r="B2174" s="136" t="s">
        <v>50</v>
      </c>
      <c r="C2174" s="135" t="s">
        <v>9</v>
      </c>
      <c r="D2174" s="135" t="s">
        <v>10</v>
      </c>
      <c r="E2174" s="135" t="s">
        <v>51</v>
      </c>
      <c r="F2174" s="116"/>
      <c r="G2174" s="116"/>
      <c r="H2174" s="178"/>
      <c r="I2174" s="116"/>
    </row>
    <row r="2175" ht="15.6" spans="1:9">
      <c r="A2175" s="116">
        <v>4</v>
      </c>
      <c r="B2175" s="175" t="s">
        <v>2318</v>
      </c>
      <c r="C2175" s="141"/>
      <c r="D2175" s="176">
        <f>12*3+3</f>
        <v>39</v>
      </c>
      <c r="E2175" s="141"/>
      <c r="F2175" s="116"/>
      <c r="G2175" s="116"/>
      <c r="H2175" s="110"/>
      <c r="I2175" s="116"/>
    </row>
    <row r="2176" ht="31.2" spans="1:9">
      <c r="A2176" s="159" t="s">
        <v>2319</v>
      </c>
      <c r="B2176" s="160"/>
      <c r="C2176" s="160"/>
      <c r="D2176" s="160"/>
      <c r="E2176" s="160"/>
      <c r="F2176" s="160"/>
      <c r="G2176" s="161"/>
      <c r="H2176" s="111" t="s">
        <v>2320</v>
      </c>
      <c r="I2176" s="112" t="s">
        <v>615</v>
      </c>
    </row>
    <row r="2177" ht="15.6" spans="1:9">
      <c r="A2177" s="116"/>
      <c r="B2177" s="139" t="s">
        <v>6</v>
      </c>
      <c r="C2177" s="122" t="s">
        <v>35</v>
      </c>
      <c r="D2177" s="122"/>
      <c r="E2177" s="122"/>
      <c r="F2177" s="122"/>
      <c r="G2177" s="116"/>
      <c r="H2177" s="110"/>
      <c r="I2177" s="116"/>
    </row>
    <row r="2178" ht="15.6" spans="1:9">
      <c r="A2178" s="116"/>
      <c r="B2178" s="136" t="s">
        <v>8</v>
      </c>
      <c r="C2178" s="122">
        <v>100</v>
      </c>
      <c r="D2178" s="122">
        <v>200</v>
      </c>
      <c r="E2178" s="122">
        <v>300</v>
      </c>
      <c r="F2178" s="122" t="s">
        <v>31</v>
      </c>
      <c r="G2178" s="116"/>
      <c r="H2178" s="110"/>
      <c r="I2178" s="116"/>
    </row>
    <row r="2179" ht="15.6" spans="1:9">
      <c r="A2179" s="116">
        <v>1</v>
      </c>
      <c r="B2179" s="183" t="s">
        <v>90</v>
      </c>
      <c r="C2179" s="122"/>
      <c r="D2179" s="122"/>
      <c r="E2179" s="178"/>
      <c r="F2179" s="178">
        <v>58</v>
      </c>
      <c r="G2179" s="116"/>
      <c r="H2179" s="110"/>
      <c r="I2179" s="116"/>
    </row>
    <row r="2180" ht="15.6" spans="1:9">
      <c r="A2180" s="116">
        <v>2</v>
      </c>
      <c r="B2180" s="179"/>
      <c r="C2180" s="141"/>
      <c r="D2180" s="141"/>
      <c r="E2180" s="178"/>
      <c r="F2180" s="178"/>
      <c r="G2180" s="116"/>
      <c r="H2180" s="110"/>
      <c r="I2180" s="116"/>
    </row>
    <row r="2181" s="98" customFormat="1" ht="31.2" spans="1:9">
      <c r="A2181" s="129" t="s">
        <v>5</v>
      </c>
      <c r="B2181" s="132" t="s">
        <v>6</v>
      </c>
      <c r="C2181" s="115" t="s">
        <v>7</v>
      </c>
      <c r="D2181" s="115"/>
      <c r="E2181" s="115"/>
      <c r="F2181" s="116"/>
      <c r="G2181" s="116"/>
      <c r="H2181" s="110"/>
      <c r="I2181" s="116"/>
    </row>
    <row r="2182" s="98" customFormat="1" ht="15.6" spans="1:9">
      <c r="A2182" s="116"/>
      <c r="B2182" s="132"/>
      <c r="C2182" s="115"/>
      <c r="D2182" s="115"/>
      <c r="E2182" s="115"/>
      <c r="F2182" s="116"/>
      <c r="G2182" s="116"/>
      <c r="H2182" s="110"/>
      <c r="I2182" s="116"/>
    </row>
    <row r="2183" s="98" customFormat="1" ht="15.6" spans="1:9">
      <c r="A2183" s="116"/>
      <c r="B2183" s="130" t="s">
        <v>8</v>
      </c>
      <c r="C2183" s="133" t="s">
        <v>9</v>
      </c>
      <c r="D2183" s="133" t="s">
        <v>10</v>
      </c>
      <c r="E2183" s="133" t="s">
        <v>11</v>
      </c>
      <c r="F2183" s="116"/>
      <c r="G2183" s="116"/>
      <c r="H2183" s="110"/>
      <c r="I2183" s="116"/>
    </row>
    <row r="2184" s="98" customFormat="1" ht="15.6" spans="1:9">
      <c r="A2184" s="116">
        <v>1</v>
      </c>
      <c r="B2184" s="175" t="s">
        <v>92</v>
      </c>
      <c r="C2184" s="164">
        <v>581</v>
      </c>
      <c r="D2184" s="133"/>
      <c r="E2184" s="133"/>
      <c r="F2184" s="116"/>
      <c r="G2184" s="116"/>
      <c r="H2184" s="110"/>
      <c r="I2184" s="116"/>
    </row>
    <row r="2185" ht="15.6" spans="1:9">
      <c r="A2185" s="184"/>
      <c r="B2185" s="184"/>
      <c r="C2185" s="184"/>
      <c r="D2185" s="184"/>
      <c r="E2185" s="184"/>
      <c r="F2185" s="184"/>
      <c r="G2185" s="184"/>
      <c r="H2185" s="185"/>
      <c r="I2185" s="186"/>
    </row>
    <row r="2186" ht="15.6" spans="1:9">
      <c r="A2186" s="184"/>
      <c r="B2186" s="184"/>
      <c r="C2186" s="184"/>
      <c r="D2186" s="184"/>
      <c r="E2186" s="184"/>
      <c r="F2186" s="184"/>
      <c r="G2186" s="184"/>
      <c r="H2186" s="185"/>
      <c r="I2186" s="186"/>
    </row>
  </sheetData>
  <mergeCells count="707">
    <mergeCell ref="A1:I1"/>
    <mergeCell ref="A2:I2"/>
    <mergeCell ref="A3:G3"/>
    <mergeCell ref="A10:G10"/>
    <mergeCell ref="A20:G20"/>
    <mergeCell ref="A28:G28"/>
    <mergeCell ref="C36:E36"/>
    <mergeCell ref="C44:E44"/>
    <mergeCell ref="A48:G48"/>
    <mergeCell ref="A59:G59"/>
    <mergeCell ref="C60:G60"/>
    <mergeCell ref="C64:G64"/>
    <mergeCell ref="C70:F70"/>
    <mergeCell ref="C76:F76"/>
    <mergeCell ref="C82:E82"/>
    <mergeCell ref="A85:G85"/>
    <mergeCell ref="C93:E93"/>
    <mergeCell ref="A99:G99"/>
    <mergeCell ref="A106:G106"/>
    <mergeCell ref="C114:E114"/>
    <mergeCell ref="C120:E120"/>
    <mergeCell ref="A125:G125"/>
    <mergeCell ref="A131:G131"/>
    <mergeCell ref="A139:G139"/>
    <mergeCell ref="C140:G140"/>
    <mergeCell ref="C145:G145"/>
    <mergeCell ref="C151:F151"/>
    <mergeCell ref="C159:E159"/>
    <mergeCell ref="C168:E168"/>
    <mergeCell ref="C171:E171"/>
    <mergeCell ref="A174:G174"/>
    <mergeCell ref="C175:G175"/>
    <mergeCell ref="C178:G178"/>
    <mergeCell ref="C183:F183"/>
    <mergeCell ref="C186:E186"/>
    <mergeCell ref="C194:E194"/>
    <mergeCell ref="C197:E197"/>
    <mergeCell ref="A202:G202"/>
    <mergeCell ref="C203:G203"/>
    <mergeCell ref="C213:G213"/>
    <mergeCell ref="C225:F225"/>
    <mergeCell ref="C233:F233"/>
    <mergeCell ref="C254:E254"/>
    <mergeCell ref="C262:E262"/>
    <mergeCell ref="C265:E265"/>
    <mergeCell ref="A277:G277"/>
    <mergeCell ref="C278:G278"/>
    <mergeCell ref="C281:G281"/>
    <mergeCell ref="C285:F285"/>
    <mergeCell ref="C300:E300"/>
    <mergeCell ref="C303:E303"/>
    <mergeCell ref="A309:G309"/>
    <mergeCell ref="C310:G310"/>
    <mergeCell ref="C313:G313"/>
    <mergeCell ref="C318:F318"/>
    <mergeCell ref="C329:E329"/>
    <mergeCell ref="A336:G336"/>
    <mergeCell ref="C337:G337"/>
    <mergeCell ref="C341:G341"/>
    <mergeCell ref="C345:F345"/>
    <mergeCell ref="C348:F348"/>
    <mergeCell ref="C358:E358"/>
    <mergeCell ref="A362:G362"/>
    <mergeCell ref="C363:G363"/>
    <mergeCell ref="C367:G367"/>
    <mergeCell ref="C372:F372"/>
    <mergeCell ref="C376:F376"/>
    <mergeCell ref="C384:E384"/>
    <mergeCell ref="C390:E390"/>
    <mergeCell ref="A394:G394"/>
    <mergeCell ref="C395:G395"/>
    <mergeCell ref="C401:G401"/>
    <mergeCell ref="C404:F404"/>
    <mergeCell ref="C411:F411"/>
    <mergeCell ref="C424:E424"/>
    <mergeCell ref="C433:E433"/>
    <mergeCell ref="C436:E436"/>
    <mergeCell ref="A442:G442"/>
    <mergeCell ref="A452:G452"/>
    <mergeCell ref="C453:F453"/>
    <mergeCell ref="C466:E466"/>
    <mergeCell ref="A469:G469"/>
    <mergeCell ref="C470:G470"/>
    <mergeCell ref="C473:F473"/>
    <mergeCell ref="C489:E489"/>
    <mergeCell ref="A494:G494"/>
    <mergeCell ref="C495:G495"/>
    <mergeCell ref="C500:F500"/>
    <mergeCell ref="C513:E513"/>
    <mergeCell ref="C525:E525"/>
    <mergeCell ref="A529:G529"/>
    <mergeCell ref="C530:F530"/>
    <mergeCell ref="C545:E545"/>
    <mergeCell ref="A548:G548"/>
    <mergeCell ref="C558:E558"/>
    <mergeCell ref="A561:G561"/>
    <mergeCell ref="A573:G573"/>
    <mergeCell ref="C574:G574"/>
    <mergeCell ref="C587:E587"/>
    <mergeCell ref="A594:G594"/>
    <mergeCell ref="C605:E605"/>
    <mergeCell ref="A608:G608"/>
    <mergeCell ref="A614:G614"/>
    <mergeCell ref="C619:E619"/>
    <mergeCell ref="A623:G623"/>
    <mergeCell ref="C634:E634"/>
    <mergeCell ref="A638:G638"/>
    <mergeCell ref="A643:G643"/>
    <mergeCell ref="C644:G644"/>
    <mergeCell ref="C656:G656"/>
    <mergeCell ref="C665:F665"/>
    <mergeCell ref="C677:F677"/>
    <mergeCell ref="C704:E704"/>
    <mergeCell ref="C713:E713"/>
    <mergeCell ref="A723:G723"/>
    <mergeCell ref="C724:G724"/>
    <mergeCell ref="C727:F727"/>
    <mergeCell ref="C731:F731"/>
    <mergeCell ref="C734:E734"/>
    <mergeCell ref="C741:E741"/>
    <mergeCell ref="C744:E744"/>
    <mergeCell ref="A748:G748"/>
    <mergeCell ref="C749:G749"/>
    <mergeCell ref="C757:G757"/>
    <mergeCell ref="C768:F768"/>
    <mergeCell ref="C777:F777"/>
    <mergeCell ref="C801:E801"/>
    <mergeCell ref="C811:E811"/>
    <mergeCell ref="C814:E814"/>
    <mergeCell ref="A822:G822"/>
    <mergeCell ref="C823:G823"/>
    <mergeCell ref="C826:F826"/>
    <mergeCell ref="A837:G837"/>
    <mergeCell ref="C838:G838"/>
    <mergeCell ref="C843:F843"/>
    <mergeCell ref="C856:E856"/>
    <mergeCell ref="A863:G863"/>
    <mergeCell ref="C864:G864"/>
    <mergeCell ref="C869:G869"/>
    <mergeCell ref="C874:F874"/>
    <mergeCell ref="C884:F884"/>
    <mergeCell ref="C898:E898"/>
    <mergeCell ref="C908:E908"/>
    <mergeCell ref="A911:G911"/>
    <mergeCell ref="C912:G912"/>
    <mergeCell ref="C915:F915"/>
    <mergeCell ref="A924:G924"/>
    <mergeCell ref="C925:G925"/>
    <mergeCell ref="C928:G928"/>
    <mergeCell ref="C932:F932"/>
    <mergeCell ref="C937:F937"/>
    <mergeCell ref="C948:E948"/>
    <mergeCell ref="A952:G952"/>
    <mergeCell ref="C953:G953"/>
    <mergeCell ref="C957:G957"/>
    <mergeCell ref="C961:F961"/>
    <mergeCell ref="C964:F964"/>
    <mergeCell ref="C977:E977"/>
    <mergeCell ref="A982:G982"/>
    <mergeCell ref="C983:G983"/>
    <mergeCell ref="C986:G986"/>
    <mergeCell ref="C989:F989"/>
    <mergeCell ref="C995:F995"/>
    <mergeCell ref="C1004:E1004"/>
    <mergeCell ref="C1014:E1014"/>
    <mergeCell ref="A1017:G1017"/>
    <mergeCell ref="C1018:G1018"/>
    <mergeCell ref="C1021:G1021"/>
    <mergeCell ref="A1032:G1032"/>
    <mergeCell ref="C1033:G1033"/>
    <mergeCell ref="C1036:G1036"/>
    <mergeCell ref="C1039:F1039"/>
    <mergeCell ref="C1054:E1054"/>
    <mergeCell ref="A1057:G1057"/>
    <mergeCell ref="C1058:F1058"/>
    <mergeCell ref="C1065:E1065"/>
    <mergeCell ref="A1068:G1068"/>
    <mergeCell ref="C1069:F1069"/>
    <mergeCell ref="C1072:F1072"/>
    <mergeCell ref="C1087:E1087"/>
    <mergeCell ref="A1093:G1093"/>
    <mergeCell ref="C1094:G1094"/>
    <mergeCell ref="C1097:G1097"/>
    <mergeCell ref="C1101:F1101"/>
    <mergeCell ref="C1104:F1104"/>
    <mergeCell ref="C1115:E1115"/>
    <mergeCell ref="A1118:G1118"/>
    <mergeCell ref="A1123:G1123"/>
    <mergeCell ref="C1124:G1124"/>
    <mergeCell ref="C1129:G1129"/>
    <mergeCell ref="C1138:F1138"/>
    <mergeCell ref="C1145:F1145"/>
    <mergeCell ref="C1164:E1164"/>
    <mergeCell ref="C1172:E1172"/>
    <mergeCell ref="A1177:G1177"/>
    <mergeCell ref="C1178:G1178"/>
    <mergeCell ref="C1184:G1184"/>
    <mergeCell ref="C1189:F1189"/>
    <mergeCell ref="C1193:F1193"/>
    <mergeCell ref="C1204:E1204"/>
    <mergeCell ref="C1214:E1214"/>
    <mergeCell ref="A1219:G1219"/>
    <mergeCell ref="C1220:G1220"/>
    <mergeCell ref="C1224:G1224"/>
    <mergeCell ref="C1229:F1229"/>
    <mergeCell ref="C1234:F1234"/>
    <mergeCell ref="C1258:E1258"/>
    <mergeCell ref="A1262:G1262"/>
    <mergeCell ref="C1263:G1263"/>
    <mergeCell ref="C1267:F1267"/>
    <mergeCell ref="C1270:F1270"/>
    <mergeCell ref="C1278:E1278"/>
    <mergeCell ref="A1285:G1285"/>
    <mergeCell ref="C1286:G1286"/>
    <mergeCell ref="C1289:F1289"/>
    <mergeCell ref="C1295:F1295"/>
    <mergeCell ref="C1305:E1305"/>
    <mergeCell ref="C1316:E1316"/>
    <mergeCell ref="A1320:G1320"/>
    <mergeCell ref="C1321:G1321"/>
    <mergeCell ref="C1324:G1324"/>
    <mergeCell ref="C1330:F1330"/>
    <mergeCell ref="C1338:F1338"/>
    <mergeCell ref="C1364:E1364"/>
    <mergeCell ref="C1375:E1375"/>
    <mergeCell ref="C1378:E1378"/>
    <mergeCell ref="A1386:G1386"/>
    <mergeCell ref="C1387:G1387"/>
    <mergeCell ref="C1390:G1390"/>
    <mergeCell ref="C1394:F1394"/>
    <mergeCell ref="C1404:E1404"/>
    <mergeCell ref="C1406:E1406"/>
    <mergeCell ref="C1413:E1413"/>
    <mergeCell ref="A1417:G1417"/>
    <mergeCell ref="C1418:G1418"/>
    <mergeCell ref="C1422:G1422"/>
    <mergeCell ref="C1425:F1425"/>
    <mergeCell ref="C1428:F1428"/>
    <mergeCell ref="C1441:E1441"/>
    <mergeCell ref="A1444:G1444"/>
    <mergeCell ref="C1445:G1445"/>
    <mergeCell ref="C1449:G1449"/>
    <mergeCell ref="C1454:F1454"/>
    <mergeCell ref="C1457:F1457"/>
    <mergeCell ref="C1468:E1468"/>
    <mergeCell ref="A1471:G1471"/>
    <mergeCell ref="C1478:E1478"/>
    <mergeCell ref="A1484:G1484"/>
    <mergeCell ref="A1493:G1493"/>
    <mergeCell ref="A1502:G1502"/>
    <mergeCell ref="A1511:G1511"/>
    <mergeCell ref="C1512:G1512"/>
    <mergeCell ref="C1516:F1516"/>
    <mergeCell ref="C1520:F1520"/>
    <mergeCell ref="C1523:E1523"/>
    <mergeCell ref="C1530:E1530"/>
    <mergeCell ref="C1533:E1533"/>
    <mergeCell ref="A1537:G1537"/>
    <mergeCell ref="C1538:G1538"/>
    <mergeCell ref="C1541:F1541"/>
    <mergeCell ref="A1552:G1552"/>
    <mergeCell ref="C1553:G1553"/>
    <mergeCell ref="C1557:G1557"/>
    <mergeCell ref="C1561:F1561"/>
    <mergeCell ref="C1565:F1565"/>
    <mergeCell ref="C1577:E1577"/>
    <mergeCell ref="A1580:G1580"/>
    <mergeCell ref="C1581:G1581"/>
    <mergeCell ref="C1585:G1585"/>
    <mergeCell ref="C1590:F1590"/>
    <mergeCell ref="C1594:F1594"/>
    <mergeCell ref="C1608:E1608"/>
    <mergeCell ref="C1624:E1624"/>
    <mergeCell ref="A1629:G1629"/>
    <mergeCell ref="C1630:G1630"/>
    <mergeCell ref="C1633:G1633"/>
    <mergeCell ref="C1637:F1637"/>
    <mergeCell ref="C1643:F1643"/>
    <mergeCell ref="A1654:G1654"/>
    <mergeCell ref="C1655:G1655"/>
    <mergeCell ref="C1661:E1661"/>
    <mergeCell ref="A1664:G1664"/>
    <mergeCell ref="C1665:G1665"/>
    <mergeCell ref="C1669:G1669"/>
    <mergeCell ref="C1673:F1673"/>
    <mergeCell ref="C1683:E1683"/>
    <mergeCell ref="C1691:E1691"/>
    <mergeCell ref="A1694:G1694"/>
    <mergeCell ref="C1695:G1695"/>
    <mergeCell ref="C1702:G1702"/>
    <mergeCell ref="C1715:F1715"/>
    <mergeCell ref="C1720:F1720"/>
    <mergeCell ref="C1730:E1730"/>
    <mergeCell ref="C1739:E1739"/>
    <mergeCell ref="C1742:E1742"/>
    <mergeCell ref="C1749:E1749"/>
    <mergeCell ref="A1753:G1753"/>
    <mergeCell ref="C1754:G1754"/>
    <mergeCell ref="C1758:G1758"/>
    <mergeCell ref="C1761:F1761"/>
    <mergeCell ref="C1764:F1764"/>
    <mergeCell ref="C1772:E1772"/>
    <mergeCell ref="C1778:E1778"/>
    <mergeCell ref="A1781:G1781"/>
    <mergeCell ref="C1782:G1782"/>
    <mergeCell ref="C1786:G1786"/>
    <mergeCell ref="C1790:F1790"/>
    <mergeCell ref="C1793:F1793"/>
    <mergeCell ref="C1801:E1801"/>
    <mergeCell ref="C1808:E1808"/>
    <mergeCell ref="A1812:G1812"/>
    <mergeCell ref="C1813:G1813"/>
    <mergeCell ref="C1817:G1817"/>
    <mergeCell ref="C1824:F1824"/>
    <mergeCell ref="C1838:E1838"/>
    <mergeCell ref="C1844:E1844"/>
    <mergeCell ref="A1849:G1849"/>
    <mergeCell ref="A1854:G1854"/>
    <mergeCell ref="C1855:G1855"/>
    <mergeCell ref="C1865:E1865"/>
    <mergeCell ref="C1872:E1872"/>
    <mergeCell ref="C1875:E1875"/>
    <mergeCell ref="A1879:G1879"/>
    <mergeCell ref="C1880:G1880"/>
    <mergeCell ref="A1891:G1891"/>
    <mergeCell ref="A1899:G1899"/>
    <mergeCell ref="C1900:F1900"/>
    <mergeCell ref="C1908:E1908"/>
    <mergeCell ref="C1914:E1914"/>
    <mergeCell ref="A1917:G1917"/>
    <mergeCell ref="C1918:G1918"/>
    <mergeCell ref="C1922:G1922"/>
    <mergeCell ref="C1925:F1925"/>
    <mergeCell ref="C1935:E1935"/>
    <mergeCell ref="C1938:E1938"/>
    <mergeCell ref="A1941:G1941"/>
    <mergeCell ref="C1942:G1942"/>
    <mergeCell ref="C1949:G1949"/>
    <mergeCell ref="C1952:F1952"/>
    <mergeCell ref="C1978:E1978"/>
    <mergeCell ref="C1983:E1983"/>
    <mergeCell ref="A1986:G1986"/>
    <mergeCell ref="C1987:G1987"/>
    <mergeCell ref="C1991:G1991"/>
    <mergeCell ref="C1997:F1997"/>
    <mergeCell ref="C2006:E2006"/>
    <mergeCell ref="C2016:E2016"/>
    <mergeCell ref="C2019:E2019"/>
    <mergeCell ref="A2027:G2027"/>
    <mergeCell ref="A2037:G2037"/>
    <mergeCell ref="A2042:G2042"/>
    <mergeCell ref="A2047:G2047"/>
    <mergeCell ref="C2055:E2055"/>
    <mergeCell ref="A2058:G2058"/>
    <mergeCell ref="A2063:G2063"/>
    <mergeCell ref="C2064:G2064"/>
    <mergeCell ref="C2068:G2068"/>
    <mergeCell ref="C2074:F2074"/>
    <mergeCell ref="C2077:F2077"/>
    <mergeCell ref="C2103:E2103"/>
    <mergeCell ref="C2110:E2110"/>
    <mergeCell ref="C2113:E2113"/>
    <mergeCell ref="A2119:G2119"/>
    <mergeCell ref="A2124:G2124"/>
    <mergeCell ref="C2125:G2125"/>
    <mergeCell ref="C2141:E2141"/>
    <mergeCell ref="A2144:G2144"/>
    <mergeCell ref="C2145:G2145"/>
    <mergeCell ref="C2151:G2151"/>
    <mergeCell ref="C2160:E2160"/>
    <mergeCell ref="C2163:E2163"/>
    <mergeCell ref="A2166:G2166"/>
    <mergeCell ref="C2173:E2173"/>
    <mergeCell ref="A2176:G2176"/>
    <mergeCell ref="C2177:F2177"/>
    <mergeCell ref="A4:A5"/>
    <mergeCell ref="A11:A12"/>
    <mergeCell ref="A21:A22"/>
    <mergeCell ref="A29:A30"/>
    <mergeCell ref="A49:A50"/>
    <mergeCell ref="A86:A87"/>
    <mergeCell ref="A100:A101"/>
    <mergeCell ref="A107:A108"/>
    <mergeCell ref="A126:A127"/>
    <mergeCell ref="A132:A133"/>
    <mergeCell ref="A281:A282"/>
    <mergeCell ref="A285:A286"/>
    <mergeCell ref="A289:A291"/>
    <mergeCell ref="A300:A301"/>
    <mergeCell ref="A303:A304"/>
    <mergeCell ref="A313:A314"/>
    <mergeCell ref="A318:A319"/>
    <mergeCell ref="A322:A324"/>
    <mergeCell ref="A329:A330"/>
    <mergeCell ref="A2125:A2126"/>
    <mergeCell ref="A2129:A2131"/>
    <mergeCell ref="A2138:A2139"/>
    <mergeCell ref="A2141:A2142"/>
    <mergeCell ref="A2151:A2152"/>
    <mergeCell ref="A2155:A2157"/>
    <mergeCell ref="A2160:A2161"/>
    <mergeCell ref="A2163:A2164"/>
    <mergeCell ref="B4:B5"/>
    <mergeCell ref="B11:B12"/>
    <mergeCell ref="B17:B18"/>
    <mergeCell ref="B21:B22"/>
    <mergeCell ref="B29:B30"/>
    <mergeCell ref="B36:B37"/>
    <mergeCell ref="B40:B41"/>
    <mergeCell ref="B49:B50"/>
    <mergeCell ref="B56:B57"/>
    <mergeCell ref="B79:B80"/>
    <mergeCell ref="B86:B87"/>
    <mergeCell ref="B93:B94"/>
    <mergeCell ref="B96:B97"/>
    <mergeCell ref="B100:B101"/>
    <mergeCell ref="B107:B108"/>
    <mergeCell ref="B114:B115"/>
    <mergeCell ref="B117:B118"/>
    <mergeCell ref="B126:B127"/>
    <mergeCell ref="B132:B133"/>
    <mergeCell ref="B136:B137"/>
    <mergeCell ref="B154:B155"/>
    <mergeCell ref="B159:B160"/>
    <mergeCell ref="B162:B163"/>
    <mergeCell ref="B168:B169"/>
    <mergeCell ref="B186:B187"/>
    <mergeCell ref="B189:B190"/>
    <mergeCell ref="B194:B195"/>
    <mergeCell ref="B240:B241"/>
    <mergeCell ref="B254:B255"/>
    <mergeCell ref="B257:B258"/>
    <mergeCell ref="B262:B263"/>
    <mergeCell ref="B289:B290"/>
    <mergeCell ref="B300:B301"/>
    <mergeCell ref="B322:B323"/>
    <mergeCell ref="B351:B352"/>
    <mergeCell ref="B355:B356"/>
    <mergeCell ref="B379:B380"/>
    <mergeCell ref="B384:B385"/>
    <mergeCell ref="B387:B388"/>
    <mergeCell ref="B415:B416"/>
    <mergeCell ref="B424:B425"/>
    <mergeCell ref="B428:B429"/>
    <mergeCell ref="B433:B434"/>
    <mergeCell ref="B443:B444"/>
    <mergeCell ref="B449:B450"/>
    <mergeCell ref="B456:B457"/>
    <mergeCell ref="B462:B463"/>
    <mergeCell ref="B479:B480"/>
    <mergeCell ref="B485:B486"/>
    <mergeCell ref="B505:B506"/>
    <mergeCell ref="B513:B514"/>
    <mergeCell ref="B516:B517"/>
    <mergeCell ref="B533:B534"/>
    <mergeCell ref="B540:B541"/>
    <mergeCell ref="B549:B550"/>
    <mergeCell ref="B553:B554"/>
    <mergeCell ref="B562:B563"/>
    <mergeCell ref="B570:B571"/>
    <mergeCell ref="B577:B578"/>
    <mergeCell ref="B582:B583"/>
    <mergeCell ref="B595:B596"/>
    <mergeCell ref="B599:B600"/>
    <mergeCell ref="B609:B610"/>
    <mergeCell ref="B615:B616"/>
    <mergeCell ref="B624:B625"/>
    <mergeCell ref="B628:B629"/>
    <mergeCell ref="B639:B640"/>
    <mergeCell ref="B689:B690"/>
    <mergeCell ref="B704:B705"/>
    <mergeCell ref="B708:B709"/>
    <mergeCell ref="B734:B735"/>
    <mergeCell ref="B737:B738"/>
    <mergeCell ref="B741:B742"/>
    <mergeCell ref="B782:B783"/>
    <mergeCell ref="B801:B802"/>
    <mergeCell ref="B805:B806"/>
    <mergeCell ref="B811:B812"/>
    <mergeCell ref="B829:B830"/>
    <mergeCell ref="B834:B835"/>
    <mergeCell ref="B847:B848"/>
    <mergeCell ref="B851:B852"/>
    <mergeCell ref="B889:B890"/>
    <mergeCell ref="B898:B899"/>
    <mergeCell ref="B901:B902"/>
    <mergeCell ref="B918:B919"/>
    <mergeCell ref="B940:B941"/>
    <mergeCell ref="B945:B946"/>
    <mergeCell ref="B968:B969"/>
    <mergeCell ref="B973:B974"/>
    <mergeCell ref="B998:B999"/>
    <mergeCell ref="B1004:B1005"/>
    <mergeCell ref="B1007:B1008"/>
    <mergeCell ref="B1011:B1012"/>
    <mergeCell ref="B1024:B1025"/>
    <mergeCell ref="B1043:B1044"/>
    <mergeCell ref="B1051:B1052"/>
    <mergeCell ref="B1062:B1063"/>
    <mergeCell ref="B1075:B1076"/>
    <mergeCell ref="B1081:B1082"/>
    <mergeCell ref="B1107:B1108"/>
    <mergeCell ref="B1111:B1112"/>
    <mergeCell ref="B1119:B1120"/>
    <mergeCell ref="B1151:B1152"/>
    <mergeCell ref="B1164:B1165"/>
    <mergeCell ref="B1168:B1169"/>
    <mergeCell ref="B1196:B1197"/>
    <mergeCell ref="B1204:B1205"/>
    <mergeCell ref="B1208:B1209"/>
    <mergeCell ref="B1239:B1240"/>
    <mergeCell ref="B1253:B1254"/>
    <mergeCell ref="B1273:B1274"/>
    <mergeCell ref="B1278:B1279"/>
    <mergeCell ref="B1281:B1282"/>
    <mergeCell ref="B1299:B1300"/>
    <mergeCell ref="B1305:B1306"/>
    <mergeCell ref="B1308:B1309"/>
    <mergeCell ref="B1344:B1345"/>
    <mergeCell ref="B1364:B1365"/>
    <mergeCell ref="B1367:B1368"/>
    <mergeCell ref="B1375:B1376"/>
    <mergeCell ref="B1397:B1398"/>
    <mergeCell ref="B1404:B1405"/>
    <mergeCell ref="B1406:B1407"/>
    <mergeCell ref="B1410:B1411"/>
    <mergeCell ref="B1431:B1432"/>
    <mergeCell ref="B1438:B1439"/>
    <mergeCell ref="B1461:B1462"/>
    <mergeCell ref="B1465:B1466"/>
    <mergeCell ref="B1472:B1473"/>
    <mergeCell ref="B1478:B1479"/>
    <mergeCell ref="B1481:B1482"/>
    <mergeCell ref="B1485:B1486"/>
    <mergeCell ref="B1490:B1491"/>
    <mergeCell ref="B1494:B1495"/>
    <mergeCell ref="B1499:B1500"/>
    <mergeCell ref="B1503:B1504"/>
    <mergeCell ref="B1508:B1509"/>
    <mergeCell ref="B1523:B1524"/>
    <mergeCell ref="B1527:B1528"/>
    <mergeCell ref="B1530:B1531"/>
    <mergeCell ref="B1545:B1546"/>
    <mergeCell ref="B1549:B1550"/>
    <mergeCell ref="B1569:B1570"/>
    <mergeCell ref="B1573:B1574"/>
    <mergeCell ref="B1597:B1598"/>
    <mergeCell ref="B1608:B1609"/>
    <mergeCell ref="B1612:B1613"/>
    <mergeCell ref="B1621:B1622"/>
    <mergeCell ref="B1647:B1648"/>
    <mergeCell ref="B1651:B1652"/>
    <mergeCell ref="B1658:B1659"/>
    <mergeCell ref="B1677:B1678"/>
    <mergeCell ref="B1683:B1684"/>
    <mergeCell ref="B1686:B1687"/>
    <mergeCell ref="B1723:B1724"/>
    <mergeCell ref="B1730:B1731"/>
    <mergeCell ref="B1733:B1734"/>
    <mergeCell ref="B1739:B1740"/>
    <mergeCell ref="B1742:B1743"/>
    <mergeCell ref="B1746:B1747"/>
    <mergeCell ref="B1767:B1768"/>
    <mergeCell ref="B1772:B1773"/>
    <mergeCell ref="B1775:B1776"/>
    <mergeCell ref="B1797:B1798"/>
    <mergeCell ref="B1801:B1802"/>
    <mergeCell ref="B1804:B1805"/>
    <mergeCell ref="B1828:B1829"/>
    <mergeCell ref="B1838:B1839"/>
    <mergeCell ref="B1841:B1842"/>
    <mergeCell ref="B1850:B1851"/>
    <mergeCell ref="B1860:B1861"/>
    <mergeCell ref="B1865:B1866"/>
    <mergeCell ref="B1868:B1869"/>
    <mergeCell ref="B1872:B1873"/>
    <mergeCell ref="B1884:B1885"/>
    <mergeCell ref="B1888:B1889"/>
    <mergeCell ref="B1892:B1893"/>
    <mergeCell ref="B1896:B1897"/>
    <mergeCell ref="B1903:B1904"/>
    <mergeCell ref="B1908:B1909"/>
    <mergeCell ref="B1911:B1912"/>
    <mergeCell ref="B1928:B1929"/>
    <mergeCell ref="B1932:B1933"/>
    <mergeCell ref="B1935:B1936"/>
    <mergeCell ref="B1958:B1959"/>
    <mergeCell ref="B1974:B1975"/>
    <mergeCell ref="B1978:B1979"/>
    <mergeCell ref="B2000:B2001"/>
    <mergeCell ref="B2006:B2007"/>
    <mergeCell ref="B2009:B2010"/>
    <mergeCell ref="B2016:B2017"/>
    <mergeCell ref="B2028:B2029"/>
    <mergeCell ref="B2033:B2034"/>
    <mergeCell ref="B2038:B2039"/>
    <mergeCell ref="B2043:B2044"/>
    <mergeCell ref="B2048:B2049"/>
    <mergeCell ref="B2059:B2060"/>
    <mergeCell ref="B2081:B2082"/>
    <mergeCell ref="B2103:B2104"/>
    <mergeCell ref="B2106:B2107"/>
    <mergeCell ref="B2110:B2111"/>
    <mergeCell ref="B2120:B2121"/>
    <mergeCell ref="B2129:B2130"/>
    <mergeCell ref="B2138:B2139"/>
    <mergeCell ref="B2141:B2142"/>
    <mergeCell ref="B2155:B2156"/>
    <mergeCell ref="B2160:B2161"/>
    <mergeCell ref="B2167:B2168"/>
    <mergeCell ref="B2181:B2182"/>
    <mergeCell ref="C1011:C1012"/>
    <mergeCell ref="C1621:C1622"/>
    <mergeCell ref="C1746:C1747"/>
    <mergeCell ref="C2167:E2168"/>
    <mergeCell ref="C2181:E2182"/>
    <mergeCell ref="C2155:E2156"/>
    <mergeCell ref="C2129:E2130"/>
    <mergeCell ref="C2120:E2121"/>
    <mergeCell ref="C2081:E2082"/>
    <mergeCell ref="F2081:G2082"/>
    <mergeCell ref="C2048:E2049"/>
    <mergeCell ref="C2059:E2060"/>
    <mergeCell ref="C2038:E2039"/>
    <mergeCell ref="C2043:E2044"/>
    <mergeCell ref="C2028:E2029"/>
    <mergeCell ref="F2028:G2029"/>
    <mergeCell ref="C2033:E2034"/>
    <mergeCell ref="C2000:E2001"/>
    <mergeCell ref="F2000:G2001"/>
    <mergeCell ref="C1958:E1959"/>
    <mergeCell ref="C1928:E1929"/>
    <mergeCell ref="C1903:E1904"/>
    <mergeCell ref="C1892:E1893"/>
    <mergeCell ref="C1884:E1885"/>
    <mergeCell ref="C1860:E1861"/>
    <mergeCell ref="C1850:E1851"/>
    <mergeCell ref="C1828:E1829"/>
    <mergeCell ref="F1828:G1829"/>
    <mergeCell ref="C1797:E1798"/>
    <mergeCell ref="C1767:E1768"/>
    <mergeCell ref="C1723:E1724"/>
    <mergeCell ref="C1677:E1678"/>
    <mergeCell ref="C1647:E1648"/>
    <mergeCell ref="C1597:E1598"/>
    <mergeCell ref="C1569:E1570"/>
    <mergeCell ref="C1545:E1546"/>
    <mergeCell ref="C1503:E1504"/>
    <mergeCell ref="C1494:E1495"/>
    <mergeCell ref="C1485:E1486"/>
    <mergeCell ref="C1461:E1462"/>
    <mergeCell ref="C1472:E1473"/>
    <mergeCell ref="C1431:E1432"/>
    <mergeCell ref="C1397:E1398"/>
    <mergeCell ref="C1344:E1345"/>
    <mergeCell ref="C1299:E1300"/>
    <mergeCell ref="C1273:E1274"/>
    <mergeCell ref="C1239:E1240"/>
    <mergeCell ref="C1196:E1197"/>
    <mergeCell ref="C1151:E1152"/>
    <mergeCell ref="C1119:E1120"/>
    <mergeCell ref="C1107:E1108"/>
    <mergeCell ref="C1075:E1076"/>
    <mergeCell ref="C1043:E1044"/>
    <mergeCell ref="C1024:E1025"/>
    <mergeCell ref="C998:E999"/>
    <mergeCell ref="C968:E969"/>
    <mergeCell ref="F968:G969"/>
    <mergeCell ref="C940:E941"/>
    <mergeCell ref="C918:E919"/>
    <mergeCell ref="C889:E890"/>
    <mergeCell ref="C847:E848"/>
    <mergeCell ref="C829:E830"/>
    <mergeCell ref="C782:E783"/>
    <mergeCell ref="C689:E690"/>
    <mergeCell ref="C639:E640"/>
    <mergeCell ref="C615:E616"/>
    <mergeCell ref="C624:E625"/>
    <mergeCell ref="C595:E596"/>
    <mergeCell ref="C609:E610"/>
    <mergeCell ref="C577:E578"/>
    <mergeCell ref="C562:E563"/>
    <mergeCell ref="C549:E550"/>
    <mergeCell ref="C533:E534"/>
    <mergeCell ref="C505:E506"/>
    <mergeCell ref="C479:E480"/>
    <mergeCell ref="C456:E457"/>
    <mergeCell ref="C443:E444"/>
    <mergeCell ref="C415:E416"/>
    <mergeCell ref="C379:E380"/>
    <mergeCell ref="C351:E352"/>
    <mergeCell ref="C322:E323"/>
    <mergeCell ref="C289:E290"/>
    <mergeCell ref="C240:E241"/>
    <mergeCell ref="C154:E155"/>
    <mergeCell ref="C132:E133"/>
    <mergeCell ref="C126:E127"/>
    <mergeCell ref="C107:E108"/>
    <mergeCell ref="F107:G108"/>
    <mergeCell ref="C100:E101"/>
    <mergeCell ref="C86:E87"/>
    <mergeCell ref="C49:E50"/>
    <mergeCell ref="C29:E30"/>
    <mergeCell ref="F29:G30"/>
    <mergeCell ref="C11:E12"/>
    <mergeCell ref="C4:E5"/>
    <mergeCell ref="C21:E22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0"/>
  <sheetViews>
    <sheetView workbookViewId="0">
      <selection activeCell="A1" sqref="$A1:$XFD1048576"/>
    </sheetView>
  </sheetViews>
  <sheetFormatPr defaultColWidth="8.87037037037037" defaultRowHeight="14.4"/>
  <cols>
    <col min="1" max="1" width="5.39814814814815" style="59" customWidth="1"/>
    <col min="2" max="2" width="20.8703703703704" style="60" customWidth="1"/>
    <col min="3" max="3" width="11" style="59" customWidth="1"/>
    <col min="4" max="4" width="10.462962962963" style="59" customWidth="1"/>
    <col min="5" max="5" width="9.87037037037037" style="59" customWidth="1"/>
    <col min="6" max="7" width="8.73148148148148" style="59" customWidth="1"/>
    <col min="8" max="8" width="12.462962962963" style="61" customWidth="1"/>
    <col min="9" max="9" width="9.60185185185185" style="61" customWidth="1"/>
    <col min="10" max="16384" width="8.87037037037037" style="61"/>
  </cols>
  <sheetData>
    <row r="1" s="58" customFormat="1" ht="35.45" customHeight="1" spans="1:9">
      <c r="A1" s="62" t="s">
        <v>2321</v>
      </c>
      <c r="B1" s="63"/>
      <c r="C1" s="62"/>
      <c r="D1" s="62"/>
      <c r="E1" s="62"/>
      <c r="F1" s="62"/>
      <c r="G1" s="62"/>
      <c r="H1" s="64"/>
      <c r="I1" s="62"/>
    </row>
    <row r="2" s="58" customFormat="1" ht="15.6" spans="1:9">
      <c r="A2" s="65" t="s">
        <v>2322</v>
      </c>
      <c r="B2" s="66"/>
      <c r="C2" s="67"/>
      <c r="D2" s="65"/>
      <c r="E2" s="65"/>
      <c r="F2" s="65"/>
      <c r="G2" s="65"/>
      <c r="H2" s="68"/>
      <c r="I2" s="65"/>
    </row>
    <row r="3" s="58" customFormat="1" ht="31.2" spans="1:9">
      <c r="A3" s="69" t="s">
        <v>2323</v>
      </c>
      <c r="B3" s="69"/>
      <c r="C3" s="69"/>
      <c r="D3" s="69"/>
      <c r="E3" s="69"/>
      <c r="F3" s="69"/>
      <c r="G3" s="69"/>
      <c r="H3" s="70" t="s">
        <v>2324</v>
      </c>
      <c r="I3" s="71" t="s">
        <v>615</v>
      </c>
    </row>
    <row r="4" s="58" customFormat="1" ht="31.2" spans="1:9">
      <c r="A4" s="72" t="s">
        <v>5</v>
      </c>
      <c r="B4" s="73" t="s">
        <v>6</v>
      </c>
      <c r="C4" s="74" t="s">
        <v>15</v>
      </c>
      <c r="D4" s="74"/>
      <c r="E4" s="74"/>
      <c r="F4" s="74"/>
      <c r="G4" s="74"/>
      <c r="H4" s="69"/>
      <c r="I4" s="75"/>
    </row>
    <row r="5" s="58" customFormat="1" ht="15.6" spans="1:9">
      <c r="A5" s="69"/>
      <c r="B5" s="76" t="s">
        <v>16</v>
      </c>
      <c r="C5" s="74" t="s">
        <v>17</v>
      </c>
      <c r="D5" s="74" t="s">
        <v>18</v>
      </c>
      <c r="E5" s="74" t="s">
        <v>19</v>
      </c>
      <c r="F5" s="74" t="s">
        <v>20</v>
      </c>
      <c r="G5" s="74" t="s">
        <v>21</v>
      </c>
      <c r="H5" s="69"/>
      <c r="I5" s="75"/>
    </row>
    <row r="6" s="58" customFormat="1" ht="15.6" spans="1:9">
      <c r="A6" s="69">
        <v>1</v>
      </c>
      <c r="B6" s="76" t="s">
        <v>89</v>
      </c>
      <c r="C6" s="77" t="s">
        <v>787</v>
      </c>
      <c r="D6" s="77" t="s">
        <v>680</v>
      </c>
      <c r="E6" s="77" t="s">
        <v>787</v>
      </c>
      <c r="F6" s="77" t="s">
        <v>787</v>
      </c>
      <c r="G6" s="77" t="s">
        <v>787</v>
      </c>
      <c r="H6" s="69"/>
      <c r="I6" s="75"/>
    </row>
    <row r="7" s="58" customFormat="1" ht="15.6" spans="1:9">
      <c r="A7" s="69"/>
      <c r="B7" s="73" t="s">
        <v>6</v>
      </c>
      <c r="C7" s="74" t="s">
        <v>24</v>
      </c>
      <c r="D7" s="74"/>
      <c r="E7" s="74"/>
      <c r="F7" s="74"/>
      <c r="G7" s="74"/>
      <c r="H7" s="69"/>
      <c r="I7" s="75"/>
    </row>
    <row r="8" s="58" customFormat="1" ht="15.6" spans="1:9">
      <c r="A8" s="69"/>
      <c r="B8" s="76" t="s">
        <v>16</v>
      </c>
      <c r="C8" s="74" t="s">
        <v>17</v>
      </c>
      <c r="D8" s="74" t="s">
        <v>18</v>
      </c>
      <c r="E8" s="74" t="s">
        <v>19</v>
      </c>
      <c r="F8" s="74" t="s">
        <v>20</v>
      </c>
      <c r="G8" s="74" t="s">
        <v>21</v>
      </c>
      <c r="H8" s="69"/>
      <c r="I8" s="75"/>
    </row>
    <row r="9" s="58" customFormat="1" ht="15.6" spans="1:9">
      <c r="A9" s="69">
        <v>2</v>
      </c>
      <c r="B9" s="78" t="s">
        <v>25</v>
      </c>
      <c r="C9" s="77" t="s">
        <v>684</v>
      </c>
      <c r="D9" s="77" t="s">
        <v>678</v>
      </c>
      <c r="E9" s="77" t="s">
        <v>787</v>
      </c>
      <c r="F9" s="77" t="s">
        <v>787</v>
      </c>
      <c r="G9" s="77" t="s">
        <v>787</v>
      </c>
      <c r="H9" s="69"/>
      <c r="I9" s="75"/>
    </row>
    <row r="10" s="58" customFormat="1" ht="15.6" spans="1:9">
      <c r="A10" s="69"/>
      <c r="B10" s="79" t="s">
        <v>6</v>
      </c>
      <c r="C10" s="80" t="s">
        <v>7</v>
      </c>
      <c r="D10" s="80"/>
      <c r="E10" s="80"/>
      <c r="F10" s="69"/>
      <c r="G10" s="69"/>
      <c r="H10" s="69"/>
      <c r="I10" s="75"/>
    </row>
    <row r="11" s="58" customFormat="1" ht="15.6" spans="1:9">
      <c r="A11" s="69"/>
      <c r="B11" s="79"/>
      <c r="C11" s="80"/>
      <c r="D11" s="80"/>
      <c r="E11" s="80"/>
      <c r="F11" s="69"/>
      <c r="G11" s="69"/>
      <c r="H11" s="69"/>
      <c r="I11" s="75"/>
    </row>
    <row r="12" s="58" customFormat="1" ht="15.6" spans="1:9">
      <c r="A12" s="69"/>
      <c r="B12" s="81" t="s">
        <v>8</v>
      </c>
      <c r="C12" s="82" t="s">
        <v>9</v>
      </c>
      <c r="D12" s="82" t="s">
        <v>10</v>
      </c>
      <c r="E12" s="82" t="s">
        <v>11</v>
      </c>
      <c r="F12" s="69"/>
      <c r="G12" s="69"/>
      <c r="H12" s="69"/>
      <c r="I12" s="75"/>
    </row>
    <row r="13" s="58" customFormat="1" ht="15.6" spans="1:9">
      <c r="A13" s="69">
        <v>3</v>
      </c>
      <c r="B13" s="81" t="s">
        <v>63</v>
      </c>
      <c r="C13" s="83" t="s">
        <v>787</v>
      </c>
      <c r="D13" s="83" t="s">
        <v>787</v>
      </c>
      <c r="E13" s="83" t="s">
        <v>2325</v>
      </c>
      <c r="F13" s="69"/>
      <c r="G13" s="69"/>
      <c r="H13" s="69"/>
      <c r="I13" s="75"/>
    </row>
    <row r="14" s="58" customFormat="1" ht="15.6" spans="1:9">
      <c r="A14" s="69">
        <v>4</v>
      </c>
      <c r="B14" s="81" t="s">
        <v>38</v>
      </c>
      <c r="C14" s="83" t="s">
        <v>2326</v>
      </c>
      <c r="D14" s="83" t="s">
        <v>787</v>
      </c>
      <c r="E14" s="83" t="s">
        <v>787</v>
      </c>
      <c r="F14" s="69"/>
      <c r="G14" s="69"/>
      <c r="H14" s="69"/>
      <c r="I14" s="75"/>
    </row>
    <row r="15" s="58" customFormat="1" ht="15.6" spans="1:9">
      <c r="A15" s="69">
        <v>5</v>
      </c>
      <c r="B15" s="81" t="s">
        <v>125</v>
      </c>
      <c r="C15" s="83" t="s">
        <v>1300</v>
      </c>
      <c r="D15" s="83" t="s">
        <v>2327</v>
      </c>
      <c r="E15" s="83" t="s">
        <v>787</v>
      </c>
      <c r="F15" s="69"/>
      <c r="G15" s="69"/>
      <c r="H15" s="69"/>
      <c r="I15" s="75"/>
    </row>
    <row r="16" s="58" customFormat="1" ht="15.6" spans="1:9">
      <c r="A16" s="69">
        <v>6</v>
      </c>
      <c r="B16" s="81" t="s">
        <v>82</v>
      </c>
      <c r="C16" s="83" t="s">
        <v>688</v>
      </c>
      <c r="D16" s="83" t="s">
        <v>787</v>
      </c>
      <c r="E16" s="83" t="s">
        <v>787</v>
      </c>
      <c r="F16" s="69"/>
      <c r="G16" s="69"/>
      <c r="H16" s="69"/>
      <c r="I16" s="75"/>
    </row>
    <row r="17" s="58" customFormat="1" ht="15.6" spans="1:9">
      <c r="A17" s="69"/>
      <c r="B17" s="84" t="s">
        <v>40</v>
      </c>
      <c r="C17" s="74" t="s">
        <v>41</v>
      </c>
      <c r="D17" s="74"/>
      <c r="E17" s="74"/>
      <c r="F17" s="69"/>
      <c r="G17" s="69"/>
      <c r="H17" s="69"/>
      <c r="I17" s="75"/>
    </row>
    <row r="18" s="58" customFormat="1" ht="15.6" spans="1:9">
      <c r="A18" s="69"/>
      <c r="B18" s="84"/>
      <c r="C18" s="74" t="s">
        <v>42</v>
      </c>
      <c r="D18" s="74" t="s">
        <v>43</v>
      </c>
      <c r="E18" s="74" t="s">
        <v>44</v>
      </c>
      <c r="F18" s="69"/>
      <c r="G18" s="69"/>
      <c r="H18" s="69"/>
      <c r="I18" s="75"/>
    </row>
    <row r="19" s="58" customFormat="1" ht="15.6" spans="1:9">
      <c r="A19" s="69">
        <v>7</v>
      </c>
      <c r="B19" s="76" t="s">
        <v>191</v>
      </c>
      <c r="C19" s="85" t="s">
        <v>787</v>
      </c>
      <c r="D19" s="85" t="s">
        <v>787</v>
      </c>
      <c r="E19" s="85" t="s">
        <v>2328</v>
      </c>
      <c r="F19" s="69"/>
      <c r="G19" s="69"/>
      <c r="H19" s="69"/>
      <c r="I19" s="75"/>
    </row>
    <row r="20" s="58" customFormat="1" ht="15.6" spans="1:9">
      <c r="A20" s="69"/>
      <c r="B20" s="84" t="s">
        <v>40</v>
      </c>
      <c r="C20" s="74" t="s">
        <v>46</v>
      </c>
      <c r="D20" s="69"/>
      <c r="E20" s="69"/>
      <c r="F20" s="69"/>
      <c r="G20" s="69"/>
      <c r="H20" s="69"/>
      <c r="I20" s="75"/>
    </row>
    <row r="21" s="58" customFormat="1" ht="15.6" spans="1:9">
      <c r="A21" s="69"/>
      <c r="B21" s="84"/>
      <c r="C21" s="74" t="s">
        <v>47</v>
      </c>
      <c r="D21" s="69"/>
      <c r="E21" s="69"/>
      <c r="F21" s="69"/>
      <c r="G21" s="69"/>
      <c r="H21" s="69"/>
      <c r="I21" s="75"/>
    </row>
    <row r="22" s="58" customFormat="1" ht="15.6" spans="1:9">
      <c r="A22" s="69">
        <v>8</v>
      </c>
      <c r="B22" s="86" t="s">
        <v>112</v>
      </c>
      <c r="C22" s="85" t="s">
        <v>2329</v>
      </c>
      <c r="D22" s="69"/>
      <c r="E22" s="69"/>
      <c r="F22" s="69"/>
      <c r="G22" s="69"/>
      <c r="H22" s="69"/>
      <c r="I22" s="75"/>
    </row>
    <row r="23" s="58" customFormat="1" ht="31.2" spans="1:9">
      <c r="A23" s="69" t="s">
        <v>2330</v>
      </c>
      <c r="B23" s="69"/>
      <c r="C23" s="69"/>
      <c r="D23" s="69"/>
      <c r="E23" s="69"/>
      <c r="F23" s="69"/>
      <c r="G23" s="69"/>
      <c r="H23" s="70" t="s">
        <v>2331</v>
      </c>
      <c r="I23" s="71" t="s">
        <v>615</v>
      </c>
    </row>
    <row r="24" s="58" customFormat="1" ht="15.6" spans="1:9">
      <c r="A24" s="69"/>
      <c r="B24" s="73" t="s">
        <v>6</v>
      </c>
      <c r="C24" s="74" t="s">
        <v>24</v>
      </c>
      <c r="D24" s="74"/>
      <c r="E24" s="74"/>
      <c r="F24" s="74"/>
      <c r="G24" s="74"/>
      <c r="H24" s="69"/>
      <c r="I24" s="75"/>
    </row>
    <row r="25" s="58" customFormat="1" ht="15.6" spans="1:9">
      <c r="A25" s="69"/>
      <c r="B25" s="76" t="s">
        <v>16</v>
      </c>
      <c r="C25" s="74" t="s">
        <v>17</v>
      </c>
      <c r="D25" s="74" t="s">
        <v>18</v>
      </c>
      <c r="E25" s="74" t="s">
        <v>19</v>
      </c>
      <c r="F25" s="74" t="s">
        <v>20</v>
      </c>
      <c r="G25" s="74" t="s">
        <v>21</v>
      </c>
      <c r="H25" s="69"/>
      <c r="I25" s="75"/>
    </row>
    <row r="26" s="58" customFormat="1" ht="15.6" spans="1:9">
      <c r="A26" s="69">
        <v>1</v>
      </c>
      <c r="B26" s="78" t="s">
        <v>107</v>
      </c>
      <c r="C26" s="77" t="s">
        <v>787</v>
      </c>
      <c r="D26" s="77" t="s">
        <v>678</v>
      </c>
      <c r="E26" s="77" t="s">
        <v>787</v>
      </c>
      <c r="F26" s="77" t="s">
        <v>787</v>
      </c>
      <c r="G26" s="77" t="s">
        <v>787</v>
      </c>
      <c r="H26" s="69"/>
      <c r="I26" s="75"/>
    </row>
    <row r="27" s="58" customFormat="1" ht="15.6" spans="1:9">
      <c r="A27" s="69"/>
      <c r="B27" s="73" t="s">
        <v>6</v>
      </c>
      <c r="C27" s="74" t="s">
        <v>30</v>
      </c>
      <c r="D27" s="74"/>
      <c r="E27" s="74"/>
      <c r="F27" s="74"/>
      <c r="G27" s="69"/>
      <c r="H27" s="69"/>
      <c r="I27" s="75"/>
    </row>
    <row r="28" s="58" customFormat="1" ht="15.6" spans="1:9">
      <c r="A28" s="69"/>
      <c r="B28" s="76" t="s">
        <v>8</v>
      </c>
      <c r="C28" s="74">
        <v>100</v>
      </c>
      <c r="D28" s="74">
        <v>200</v>
      </c>
      <c r="E28" s="74">
        <v>300</v>
      </c>
      <c r="F28" s="74" t="s">
        <v>31</v>
      </c>
      <c r="G28" s="69"/>
      <c r="H28" s="69"/>
      <c r="I28" s="75"/>
    </row>
    <row r="29" s="58" customFormat="1" ht="15.6" spans="1:9">
      <c r="A29" s="69">
        <v>2</v>
      </c>
      <c r="B29" s="78" t="s">
        <v>2332</v>
      </c>
      <c r="C29" s="77" t="s">
        <v>787</v>
      </c>
      <c r="D29" s="77" t="s">
        <v>683</v>
      </c>
      <c r="E29" s="77" t="s">
        <v>787</v>
      </c>
      <c r="F29" s="77" t="s">
        <v>787</v>
      </c>
      <c r="G29" s="69"/>
      <c r="H29" s="69"/>
      <c r="I29" s="75"/>
    </row>
    <row r="30" s="58" customFormat="1" ht="15.6" spans="1:9">
      <c r="A30" s="69"/>
      <c r="B30" s="79" t="s">
        <v>6</v>
      </c>
      <c r="C30" s="80" t="s">
        <v>37</v>
      </c>
      <c r="D30" s="80"/>
      <c r="E30" s="80"/>
      <c r="F30" s="80" t="s">
        <v>7</v>
      </c>
      <c r="G30" s="80"/>
      <c r="H30" s="80"/>
      <c r="I30" s="75"/>
    </row>
    <row r="31" s="58" customFormat="1" ht="15.6" spans="1:9">
      <c r="A31" s="69"/>
      <c r="B31" s="79"/>
      <c r="C31" s="80"/>
      <c r="D31" s="80"/>
      <c r="E31" s="80"/>
      <c r="F31" s="80"/>
      <c r="G31" s="80"/>
      <c r="H31" s="80"/>
      <c r="I31" s="75"/>
    </row>
    <row r="32" s="58" customFormat="1" ht="15.6" spans="1:9">
      <c r="A32" s="69"/>
      <c r="B32" s="81" t="s">
        <v>8</v>
      </c>
      <c r="C32" s="82" t="s">
        <v>9</v>
      </c>
      <c r="D32" s="82" t="s">
        <v>10</v>
      </c>
      <c r="E32" s="82" t="s">
        <v>11</v>
      </c>
      <c r="F32" s="82" t="s">
        <v>9</v>
      </c>
      <c r="G32" s="82" t="s">
        <v>10</v>
      </c>
      <c r="H32" s="82"/>
      <c r="I32" s="75"/>
    </row>
    <row r="33" s="58" customFormat="1" ht="15.6" spans="1:9">
      <c r="A33" s="69">
        <v>3</v>
      </c>
      <c r="B33" s="81" t="s">
        <v>111</v>
      </c>
      <c r="C33" s="83" t="s">
        <v>787</v>
      </c>
      <c r="D33" s="83" t="s">
        <v>787</v>
      </c>
      <c r="E33" s="83" t="s">
        <v>787</v>
      </c>
      <c r="F33" s="83" t="s">
        <v>2161</v>
      </c>
      <c r="G33" s="83" t="s">
        <v>787</v>
      </c>
      <c r="H33" s="87"/>
      <c r="I33" s="75"/>
    </row>
    <row r="34" s="58" customFormat="1" ht="15.6" spans="1:9">
      <c r="A34" s="69">
        <v>4</v>
      </c>
      <c r="B34" s="81" t="s">
        <v>117</v>
      </c>
      <c r="C34" s="83" t="s">
        <v>787</v>
      </c>
      <c r="D34" s="83" t="s">
        <v>787</v>
      </c>
      <c r="E34" s="83" t="s">
        <v>787</v>
      </c>
      <c r="F34" s="83" t="s">
        <v>787</v>
      </c>
      <c r="G34" s="83" t="s">
        <v>787</v>
      </c>
      <c r="H34" s="87"/>
      <c r="I34" s="75"/>
    </row>
    <row r="35" s="58" customFormat="1" ht="15.6" spans="1:9">
      <c r="A35" s="69">
        <v>5</v>
      </c>
      <c r="B35" s="81" t="s">
        <v>91</v>
      </c>
      <c r="C35" s="83" t="s">
        <v>787</v>
      </c>
      <c r="D35" s="83" t="s">
        <v>787</v>
      </c>
      <c r="E35" s="83" t="s">
        <v>787</v>
      </c>
      <c r="F35" s="83" t="s">
        <v>752</v>
      </c>
      <c r="G35" s="83" t="s">
        <v>787</v>
      </c>
      <c r="H35" s="87"/>
      <c r="I35" s="75"/>
    </row>
    <row r="36" s="58" customFormat="1" ht="15.6" spans="1:9">
      <c r="A36" s="69">
        <v>6</v>
      </c>
      <c r="B36" s="81" t="s">
        <v>177</v>
      </c>
      <c r="C36" s="83" t="s">
        <v>787</v>
      </c>
      <c r="D36" s="83" t="s">
        <v>787</v>
      </c>
      <c r="E36" s="83" t="s">
        <v>787</v>
      </c>
      <c r="F36" s="83" t="s">
        <v>787</v>
      </c>
      <c r="G36" s="83" t="s">
        <v>800</v>
      </c>
      <c r="H36" s="87"/>
      <c r="I36" s="75"/>
    </row>
    <row r="37" s="58" customFormat="1" ht="15.6" spans="1:9">
      <c r="A37" s="69">
        <v>7</v>
      </c>
      <c r="B37" s="81" t="s">
        <v>12</v>
      </c>
      <c r="C37" s="83" t="s">
        <v>787</v>
      </c>
      <c r="D37" s="83" t="s">
        <v>787</v>
      </c>
      <c r="E37" s="83" t="s">
        <v>2333</v>
      </c>
      <c r="F37" s="83" t="s">
        <v>787</v>
      </c>
      <c r="G37" s="83" t="s">
        <v>787</v>
      </c>
      <c r="H37" s="87"/>
      <c r="I37" s="75"/>
    </row>
    <row r="38" s="58" customFormat="1" ht="15.6" spans="1:9">
      <c r="A38" s="69"/>
      <c r="B38" s="84" t="s">
        <v>40</v>
      </c>
      <c r="C38" s="74" t="s">
        <v>46</v>
      </c>
      <c r="D38" s="69"/>
      <c r="E38" s="69"/>
      <c r="F38" s="69"/>
      <c r="G38" s="69"/>
      <c r="H38" s="69"/>
      <c r="I38" s="75"/>
    </row>
    <row r="39" s="58" customFormat="1" ht="15.6" spans="1:9">
      <c r="A39" s="69"/>
      <c r="B39" s="84"/>
      <c r="C39" s="74" t="s">
        <v>47</v>
      </c>
      <c r="D39" s="69"/>
      <c r="E39" s="69"/>
      <c r="F39" s="69"/>
      <c r="G39" s="69"/>
      <c r="H39" s="69"/>
      <c r="I39" s="75"/>
    </row>
    <row r="40" s="58" customFormat="1" ht="15.6" spans="1:9">
      <c r="A40" s="69">
        <v>8</v>
      </c>
      <c r="B40" s="86" t="s">
        <v>48</v>
      </c>
      <c r="C40" s="85">
        <f>162.8-52.4</f>
        <v>110.4</v>
      </c>
      <c r="D40" s="69"/>
      <c r="E40" s="69"/>
      <c r="F40" s="69"/>
      <c r="G40" s="69"/>
      <c r="H40" s="69"/>
      <c r="I40" s="75"/>
    </row>
    <row r="41" s="58" customFormat="1" ht="15.6" spans="1:9">
      <c r="A41" s="69"/>
      <c r="B41" s="73" t="s">
        <v>6</v>
      </c>
      <c r="C41" s="74" t="s">
        <v>49</v>
      </c>
      <c r="D41" s="74"/>
      <c r="E41" s="74"/>
      <c r="F41" s="69"/>
      <c r="G41" s="69"/>
      <c r="H41" s="69"/>
      <c r="I41" s="75"/>
    </row>
    <row r="42" s="58" customFormat="1" ht="15.6" spans="1:9">
      <c r="A42" s="69"/>
      <c r="B42" s="76" t="s">
        <v>50</v>
      </c>
      <c r="C42" s="74">
        <v>100</v>
      </c>
      <c r="D42" s="74">
        <v>200</v>
      </c>
      <c r="E42" s="74" t="s">
        <v>51</v>
      </c>
      <c r="F42" s="69"/>
      <c r="G42" s="69"/>
      <c r="H42" s="69"/>
      <c r="I42" s="75"/>
    </row>
    <row r="43" s="58" customFormat="1" ht="15.6" spans="1:9">
      <c r="A43" s="69">
        <v>9</v>
      </c>
      <c r="B43" s="78" t="s">
        <v>52</v>
      </c>
      <c r="C43" s="77" t="s">
        <v>787</v>
      </c>
      <c r="D43" s="77" t="s">
        <v>706</v>
      </c>
      <c r="E43" s="77" t="s">
        <v>787</v>
      </c>
      <c r="F43" s="69"/>
      <c r="G43" s="69"/>
      <c r="H43" s="69"/>
      <c r="I43" s="75"/>
    </row>
    <row r="44" s="58" customFormat="1" ht="31.2" spans="1:9">
      <c r="A44" s="69" t="s">
        <v>2334</v>
      </c>
      <c r="B44" s="69"/>
      <c r="C44" s="69"/>
      <c r="D44" s="69"/>
      <c r="E44" s="69"/>
      <c r="F44" s="69"/>
      <c r="G44" s="69"/>
      <c r="H44" s="70" t="s">
        <v>2335</v>
      </c>
      <c r="I44" s="71" t="s">
        <v>615</v>
      </c>
    </row>
    <row r="45" s="58" customFormat="1" ht="31.2" spans="1:9">
      <c r="A45" s="72" t="s">
        <v>5</v>
      </c>
      <c r="B45" s="73" t="s">
        <v>6</v>
      </c>
      <c r="C45" s="74" t="s">
        <v>15</v>
      </c>
      <c r="D45" s="74"/>
      <c r="E45" s="74"/>
      <c r="F45" s="74"/>
      <c r="G45" s="74"/>
      <c r="H45" s="69"/>
      <c r="I45" s="75"/>
    </row>
    <row r="46" s="58" customFormat="1" ht="15.6" spans="1:9">
      <c r="A46" s="69"/>
      <c r="B46" s="76" t="s">
        <v>16</v>
      </c>
      <c r="C46" s="74" t="s">
        <v>17</v>
      </c>
      <c r="D46" s="74" t="s">
        <v>18</v>
      </c>
      <c r="E46" s="74" t="s">
        <v>19</v>
      </c>
      <c r="F46" s="74" t="s">
        <v>20</v>
      </c>
      <c r="G46" s="74" t="s">
        <v>21</v>
      </c>
      <c r="H46" s="69"/>
      <c r="I46" s="75"/>
    </row>
    <row r="47" s="58" customFormat="1" ht="15.6" spans="1:9">
      <c r="A47" s="69">
        <v>1</v>
      </c>
      <c r="B47" s="76" t="s">
        <v>2336</v>
      </c>
      <c r="C47" s="77" t="s">
        <v>682</v>
      </c>
      <c r="D47" s="77" t="s">
        <v>787</v>
      </c>
      <c r="E47" s="77" t="s">
        <v>787</v>
      </c>
      <c r="F47" s="77" t="s">
        <v>787</v>
      </c>
      <c r="G47" s="77" t="s">
        <v>787</v>
      </c>
      <c r="H47" s="69"/>
      <c r="I47" s="75"/>
    </row>
    <row r="48" s="58" customFormat="1" ht="15.6" spans="1:9">
      <c r="A48" s="69">
        <v>2</v>
      </c>
      <c r="B48" s="76" t="s">
        <v>59</v>
      </c>
      <c r="C48" s="77" t="s">
        <v>682</v>
      </c>
      <c r="D48" s="77" t="s">
        <v>787</v>
      </c>
      <c r="E48" s="77" t="s">
        <v>787</v>
      </c>
      <c r="F48" s="77" t="s">
        <v>787</v>
      </c>
      <c r="G48" s="77" t="s">
        <v>787</v>
      </c>
      <c r="H48" s="69"/>
      <c r="I48" s="75"/>
    </row>
    <row r="49" s="58" customFormat="1" ht="15.6" spans="1:9">
      <c r="A49" s="69">
        <v>3</v>
      </c>
      <c r="B49" s="76" t="s">
        <v>115</v>
      </c>
      <c r="C49" s="77" t="s">
        <v>787</v>
      </c>
      <c r="D49" s="77" t="s">
        <v>1957</v>
      </c>
      <c r="E49" s="77" t="s">
        <v>706</v>
      </c>
      <c r="F49" s="77" t="s">
        <v>787</v>
      </c>
      <c r="G49" s="77" t="s">
        <v>787</v>
      </c>
      <c r="H49" s="69"/>
      <c r="I49" s="75"/>
    </row>
    <row r="50" s="58" customFormat="1" ht="15.6" spans="1:9">
      <c r="A50" s="69">
        <v>4</v>
      </c>
      <c r="B50" s="76" t="s">
        <v>22</v>
      </c>
      <c r="C50" s="77" t="s">
        <v>678</v>
      </c>
      <c r="D50" s="77" t="s">
        <v>787</v>
      </c>
      <c r="E50" s="77" t="s">
        <v>787</v>
      </c>
      <c r="F50" s="77" t="s">
        <v>787</v>
      </c>
      <c r="G50" s="77" t="s">
        <v>787</v>
      </c>
      <c r="H50" s="69"/>
      <c r="I50" s="75"/>
    </row>
    <row r="51" s="58" customFormat="1" ht="15.6" spans="1:9">
      <c r="A51" s="69">
        <v>5</v>
      </c>
      <c r="B51" s="76" t="s">
        <v>2337</v>
      </c>
      <c r="C51" s="77" t="s">
        <v>787</v>
      </c>
      <c r="D51" s="77" t="s">
        <v>683</v>
      </c>
      <c r="E51" s="77" t="s">
        <v>787</v>
      </c>
      <c r="F51" s="77" t="s">
        <v>787</v>
      </c>
      <c r="G51" s="77" t="s">
        <v>787</v>
      </c>
      <c r="H51" s="69"/>
      <c r="I51" s="75"/>
    </row>
    <row r="52" s="58" customFormat="1" ht="15.6" spans="1:9">
      <c r="A52" s="69">
        <v>6</v>
      </c>
      <c r="B52" s="76" t="s">
        <v>1416</v>
      </c>
      <c r="C52" s="77" t="s">
        <v>787</v>
      </c>
      <c r="D52" s="77" t="s">
        <v>682</v>
      </c>
      <c r="E52" s="77" t="s">
        <v>678</v>
      </c>
      <c r="F52" s="77" t="s">
        <v>787</v>
      </c>
      <c r="G52" s="77" t="s">
        <v>787</v>
      </c>
      <c r="H52" s="69"/>
      <c r="I52" s="75"/>
    </row>
    <row r="53" s="58" customFormat="1" ht="15.6" spans="1:9">
      <c r="A53" s="69">
        <v>7</v>
      </c>
      <c r="B53" s="76" t="s">
        <v>89</v>
      </c>
      <c r="C53" s="77" t="s">
        <v>787</v>
      </c>
      <c r="D53" s="77" t="s">
        <v>706</v>
      </c>
      <c r="E53" s="77" t="s">
        <v>681</v>
      </c>
      <c r="F53" s="77" t="s">
        <v>679</v>
      </c>
      <c r="G53" s="77" t="s">
        <v>787</v>
      </c>
      <c r="H53" s="69"/>
      <c r="I53" s="75"/>
    </row>
    <row r="54" s="58" customFormat="1" ht="15.6" spans="1:9">
      <c r="A54" s="69"/>
      <c r="B54" s="73" t="s">
        <v>6</v>
      </c>
      <c r="C54" s="74" t="s">
        <v>24</v>
      </c>
      <c r="D54" s="74"/>
      <c r="E54" s="74"/>
      <c r="F54" s="74"/>
      <c r="G54" s="74"/>
      <c r="H54" s="69"/>
      <c r="I54" s="75"/>
    </row>
    <row r="55" s="58" customFormat="1" ht="15.6" spans="1:9">
      <c r="A55" s="69"/>
      <c r="B55" s="76" t="s">
        <v>16</v>
      </c>
      <c r="C55" s="74" t="s">
        <v>17</v>
      </c>
      <c r="D55" s="74" t="s">
        <v>18</v>
      </c>
      <c r="E55" s="74" t="s">
        <v>19</v>
      </c>
      <c r="F55" s="74" t="s">
        <v>20</v>
      </c>
      <c r="G55" s="74" t="s">
        <v>21</v>
      </c>
      <c r="H55" s="69"/>
      <c r="I55" s="75"/>
    </row>
    <row r="56" s="58" customFormat="1" ht="15.6" spans="1:9">
      <c r="A56" s="69">
        <v>8</v>
      </c>
      <c r="B56" s="78" t="s">
        <v>2338</v>
      </c>
      <c r="C56" s="77" t="s">
        <v>787</v>
      </c>
      <c r="D56" s="77" t="s">
        <v>680</v>
      </c>
      <c r="E56" s="77" t="s">
        <v>683</v>
      </c>
      <c r="F56" s="77" t="s">
        <v>682</v>
      </c>
      <c r="G56" s="77" t="s">
        <v>787</v>
      </c>
      <c r="H56" s="69"/>
      <c r="I56" s="75"/>
    </row>
    <row r="57" s="58" customFormat="1" ht="15.6" spans="1:9">
      <c r="A57" s="69">
        <v>9</v>
      </c>
      <c r="B57" s="78" t="s">
        <v>726</v>
      </c>
      <c r="C57" s="77" t="s">
        <v>787</v>
      </c>
      <c r="D57" s="77" t="s">
        <v>787</v>
      </c>
      <c r="E57" s="77" t="s">
        <v>787</v>
      </c>
      <c r="F57" s="77" t="s">
        <v>680</v>
      </c>
      <c r="G57" s="77" t="s">
        <v>787</v>
      </c>
      <c r="H57" s="69"/>
      <c r="I57" s="75"/>
    </row>
    <row r="58" s="58" customFormat="1" ht="15.6" spans="1:9">
      <c r="A58" s="69">
        <v>10</v>
      </c>
      <c r="B58" s="78" t="s">
        <v>61</v>
      </c>
      <c r="C58" s="77" t="s">
        <v>683</v>
      </c>
      <c r="D58" s="77" t="s">
        <v>678</v>
      </c>
      <c r="E58" s="77" t="s">
        <v>787</v>
      </c>
      <c r="F58" s="77" t="s">
        <v>787</v>
      </c>
      <c r="G58" s="77" t="s">
        <v>787</v>
      </c>
      <c r="H58" s="69"/>
      <c r="I58" s="75"/>
    </row>
    <row r="59" s="58" customFormat="1" ht="15.6" spans="1:9">
      <c r="A59" s="69">
        <v>11</v>
      </c>
      <c r="B59" s="78" t="s">
        <v>1485</v>
      </c>
      <c r="C59" s="77" t="s">
        <v>787</v>
      </c>
      <c r="D59" s="77" t="s">
        <v>787</v>
      </c>
      <c r="E59" s="77" t="s">
        <v>787</v>
      </c>
      <c r="F59" s="77" t="s">
        <v>682</v>
      </c>
      <c r="G59" s="77" t="s">
        <v>787</v>
      </c>
      <c r="H59" s="69"/>
      <c r="I59" s="75"/>
    </row>
    <row r="60" s="58" customFormat="1" ht="15.6" spans="1:9">
      <c r="A60" s="69">
        <v>12</v>
      </c>
      <c r="B60" s="78" t="s">
        <v>116</v>
      </c>
      <c r="C60" s="77" t="s">
        <v>787</v>
      </c>
      <c r="D60" s="77" t="s">
        <v>787</v>
      </c>
      <c r="E60" s="77" t="s">
        <v>683</v>
      </c>
      <c r="F60" s="77" t="s">
        <v>682</v>
      </c>
      <c r="G60" s="77" t="s">
        <v>787</v>
      </c>
      <c r="H60" s="69"/>
      <c r="I60" s="75"/>
    </row>
    <row r="61" s="58" customFormat="1" ht="15.6" spans="1:9">
      <c r="A61" s="69">
        <v>13</v>
      </c>
      <c r="B61" s="78" t="s">
        <v>147</v>
      </c>
      <c r="C61" s="77" t="s">
        <v>787</v>
      </c>
      <c r="D61" s="77" t="s">
        <v>787</v>
      </c>
      <c r="E61" s="77" t="s">
        <v>787</v>
      </c>
      <c r="F61" s="77" t="s">
        <v>680</v>
      </c>
      <c r="G61" s="77" t="s">
        <v>787</v>
      </c>
      <c r="H61" s="69"/>
      <c r="I61" s="75"/>
    </row>
    <row r="62" s="58" customFormat="1" ht="15.6" spans="1:9">
      <c r="A62" s="69">
        <v>14</v>
      </c>
      <c r="B62" s="78" t="s">
        <v>26</v>
      </c>
      <c r="C62" s="77" t="s">
        <v>787</v>
      </c>
      <c r="D62" s="77" t="s">
        <v>2339</v>
      </c>
      <c r="E62" s="77" t="s">
        <v>1002</v>
      </c>
      <c r="F62" s="77" t="s">
        <v>787</v>
      </c>
      <c r="G62" s="77" t="s">
        <v>787</v>
      </c>
      <c r="H62" s="69"/>
      <c r="I62" s="75"/>
    </row>
    <row r="63" s="58" customFormat="1" ht="15.6" spans="1:9">
      <c r="A63" s="69">
        <v>15</v>
      </c>
      <c r="B63" s="78" t="s">
        <v>2237</v>
      </c>
      <c r="C63" s="77" t="s">
        <v>787</v>
      </c>
      <c r="D63" s="77" t="s">
        <v>764</v>
      </c>
      <c r="E63" s="77" t="s">
        <v>683</v>
      </c>
      <c r="F63" s="77" t="s">
        <v>787</v>
      </c>
      <c r="G63" s="77" t="s">
        <v>787</v>
      </c>
      <c r="H63" s="69"/>
      <c r="I63" s="75"/>
    </row>
    <row r="64" s="58" customFormat="1" ht="15.6" spans="1:9">
      <c r="A64" s="69">
        <v>16</v>
      </c>
      <c r="B64" s="78" t="s">
        <v>748</v>
      </c>
      <c r="C64" s="77" t="s">
        <v>787</v>
      </c>
      <c r="D64" s="77" t="s">
        <v>682</v>
      </c>
      <c r="E64" s="77" t="s">
        <v>684</v>
      </c>
      <c r="F64" s="77" t="s">
        <v>787</v>
      </c>
      <c r="G64" s="77" t="s">
        <v>787</v>
      </c>
      <c r="H64" s="69"/>
      <c r="I64" s="75"/>
    </row>
    <row r="65" s="58" customFormat="1" ht="15.6" spans="1:9">
      <c r="A65" s="69">
        <v>17</v>
      </c>
      <c r="B65" s="78" t="s">
        <v>124</v>
      </c>
      <c r="C65" s="77" t="s">
        <v>787</v>
      </c>
      <c r="D65" s="77" t="s">
        <v>787</v>
      </c>
      <c r="E65" s="77" t="s">
        <v>787</v>
      </c>
      <c r="F65" s="77" t="s">
        <v>680</v>
      </c>
      <c r="G65" s="77" t="s">
        <v>787</v>
      </c>
      <c r="H65" s="69"/>
      <c r="I65" s="75"/>
    </row>
    <row r="66" s="58" customFormat="1" ht="15.6" spans="1:9">
      <c r="A66" s="69">
        <v>18</v>
      </c>
      <c r="B66" s="78" t="s">
        <v>29</v>
      </c>
      <c r="C66" s="77" t="s">
        <v>680</v>
      </c>
      <c r="D66" s="77" t="s">
        <v>787</v>
      </c>
      <c r="E66" s="77" t="s">
        <v>787</v>
      </c>
      <c r="F66" s="77" t="s">
        <v>787</v>
      </c>
      <c r="G66" s="77" t="s">
        <v>787</v>
      </c>
      <c r="H66" s="69"/>
      <c r="I66" s="75"/>
    </row>
    <row r="67" s="58" customFormat="1" ht="15.6" spans="1:9">
      <c r="A67" s="69">
        <v>19</v>
      </c>
      <c r="B67" s="78" t="s">
        <v>90</v>
      </c>
      <c r="C67" s="77" t="s">
        <v>850</v>
      </c>
      <c r="D67" s="77" t="s">
        <v>787</v>
      </c>
      <c r="E67" s="77" t="s">
        <v>787</v>
      </c>
      <c r="F67" s="77" t="s">
        <v>787</v>
      </c>
      <c r="G67" s="77" t="s">
        <v>787</v>
      </c>
      <c r="H67" s="69"/>
      <c r="I67" s="75"/>
    </row>
    <row r="68" s="58" customFormat="1" ht="15.6" spans="1:9">
      <c r="A68" s="69"/>
      <c r="B68" s="73" t="s">
        <v>6</v>
      </c>
      <c r="C68" s="74" t="s">
        <v>30</v>
      </c>
      <c r="D68" s="74"/>
      <c r="E68" s="74"/>
      <c r="F68" s="74"/>
      <c r="G68" s="69"/>
      <c r="H68" s="69"/>
      <c r="I68" s="75"/>
    </row>
    <row r="69" s="58" customFormat="1" ht="15.6" spans="1:9">
      <c r="A69" s="69"/>
      <c r="B69" s="76" t="s">
        <v>8</v>
      </c>
      <c r="C69" s="74">
        <v>100</v>
      </c>
      <c r="D69" s="74">
        <v>200</v>
      </c>
      <c r="E69" s="74">
        <v>300</v>
      </c>
      <c r="F69" s="74" t="s">
        <v>31</v>
      </c>
      <c r="G69" s="69"/>
      <c r="H69" s="69"/>
      <c r="I69" s="75"/>
    </row>
    <row r="70" s="58" customFormat="1" ht="15.6" spans="1:9">
      <c r="A70" s="69">
        <v>20</v>
      </c>
      <c r="B70" s="78" t="s">
        <v>63</v>
      </c>
      <c r="C70" s="77" t="s">
        <v>716</v>
      </c>
      <c r="D70" s="77" t="s">
        <v>679</v>
      </c>
      <c r="E70" s="77" t="s">
        <v>787</v>
      </c>
      <c r="F70" s="77" t="s">
        <v>787</v>
      </c>
      <c r="G70" s="69"/>
      <c r="H70" s="69"/>
      <c r="I70" s="75"/>
    </row>
    <row r="71" s="58" customFormat="1" ht="15.6" spans="1:9">
      <c r="A71" s="69">
        <v>21</v>
      </c>
      <c r="B71" s="78" t="s">
        <v>2340</v>
      </c>
      <c r="C71" s="77" t="s">
        <v>787</v>
      </c>
      <c r="D71" s="77" t="s">
        <v>787</v>
      </c>
      <c r="E71" s="77" t="s">
        <v>1430</v>
      </c>
      <c r="F71" s="77" t="s">
        <v>679</v>
      </c>
      <c r="G71" s="69"/>
      <c r="H71" s="69"/>
      <c r="I71" s="75"/>
    </row>
    <row r="72" s="58" customFormat="1" ht="15.6" spans="1:9">
      <c r="A72" s="69">
        <v>22</v>
      </c>
      <c r="B72" s="78" t="s">
        <v>32</v>
      </c>
      <c r="C72" s="77" t="s">
        <v>787</v>
      </c>
      <c r="D72" s="77" t="s">
        <v>787</v>
      </c>
      <c r="E72" s="77" t="s">
        <v>819</v>
      </c>
      <c r="F72" s="77" t="s">
        <v>885</v>
      </c>
      <c r="G72" s="69"/>
      <c r="H72" s="69"/>
      <c r="I72" s="75"/>
    </row>
    <row r="73" s="58" customFormat="1" ht="15.6" spans="1:9">
      <c r="A73" s="69">
        <v>23</v>
      </c>
      <c r="B73" s="78" t="s">
        <v>65</v>
      </c>
      <c r="C73" s="77" t="s">
        <v>678</v>
      </c>
      <c r="D73" s="77" t="s">
        <v>684</v>
      </c>
      <c r="E73" s="77" t="s">
        <v>787</v>
      </c>
      <c r="F73" s="77" t="s">
        <v>787</v>
      </c>
      <c r="G73" s="69"/>
      <c r="H73" s="69"/>
      <c r="I73" s="75"/>
    </row>
    <row r="74" s="58" customFormat="1" ht="15.6" spans="1:9">
      <c r="A74" s="69"/>
      <c r="B74" s="73" t="s">
        <v>6</v>
      </c>
      <c r="C74" s="74" t="s">
        <v>35</v>
      </c>
      <c r="D74" s="74"/>
      <c r="E74" s="74"/>
      <c r="F74" s="74"/>
      <c r="G74" s="69"/>
      <c r="H74" s="69"/>
      <c r="I74" s="75"/>
    </row>
    <row r="75" s="58" customFormat="1" ht="15.6" spans="1:9">
      <c r="A75" s="69"/>
      <c r="B75" s="76" t="s">
        <v>8</v>
      </c>
      <c r="C75" s="74">
        <v>100</v>
      </c>
      <c r="D75" s="74">
        <v>200</v>
      </c>
      <c r="E75" s="74">
        <v>300</v>
      </c>
      <c r="F75" s="74" t="s">
        <v>31</v>
      </c>
      <c r="G75" s="69"/>
      <c r="H75" s="69"/>
      <c r="I75" s="75"/>
    </row>
    <row r="76" s="58" customFormat="1" ht="15.6" spans="1:9">
      <c r="A76" s="69">
        <v>24</v>
      </c>
      <c r="B76" s="78" t="s">
        <v>68</v>
      </c>
      <c r="C76" s="77" t="s">
        <v>787</v>
      </c>
      <c r="D76" s="77" t="s">
        <v>787</v>
      </c>
      <c r="E76" s="77" t="s">
        <v>787</v>
      </c>
      <c r="F76" s="77" t="s">
        <v>683</v>
      </c>
      <c r="G76" s="69"/>
      <c r="H76" s="69"/>
      <c r="I76" s="75"/>
    </row>
    <row r="77" s="58" customFormat="1" ht="15.6" spans="1:9">
      <c r="A77" s="69">
        <v>25</v>
      </c>
      <c r="B77" s="78" t="s">
        <v>141</v>
      </c>
      <c r="C77" s="77" t="s">
        <v>787</v>
      </c>
      <c r="D77" s="77" t="s">
        <v>787</v>
      </c>
      <c r="E77" s="77" t="s">
        <v>680</v>
      </c>
      <c r="F77" s="77" t="s">
        <v>787</v>
      </c>
      <c r="G77" s="69"/>
      <c r="H77" s="69"/>
      <c r="I77" s="75"/>
    </row>
    <row r="78" s="58" customFormat="1" ht="15.6" spans="1:9">
      <c r="A78" s="69">
        <v>26</v>
      </c>
      <c r="B78" s="78" t="s">
        <v>142</v>
      </c>
      <c r="C78" s="77" t="s">
        <v>787</v>
      </c>
      <c r="D78" s="77" t="s">
        <v>683</v>
      </c>
      <c r="E78" s="77" t="s">
        <v>787</v>
      </c>
      <c r="F78" s="77" t="s">
        <v>787</v>
      </c>
      <c r="G78" s="69"/>
      <c r="H78" s="69"/>
      <c r="I78" s="75"/>
    </row>
    <row r="79" s="58" customFormat="1" ht="15.6" spans="1:9">
      <c r="A79" s="69">
        <v>27</v>
      </c>
      <c r="B79" s="78" t="s">
        <v>36</v>
      </c>
      <c r="C79" s="77" t="s">
        <v>787</v>
      </c>
      <c r="D79" s="77" t="s">
        <v>787</v>
      </c>
      <c r="E79" s="77" t="s">
        <v>684</v>
      </c>
      <c r="F79" s="77" t="s">
        <v>787</v>
      </c>
      <c r="G79" s="69"/>
      <c r="H79" s="69"/>
      <c r="I79" s="75"/>
    </row>
    <row r="80" s="58" customFormat="1" ht="15.6" spans="1:9">
      <c r="A80" s="69">
        <v>28</v>
      </c>
      <c r="B80" s="78" t="s">
        <v>69</v>
      </c>
      <c r="C80" s="77" t="s">
        <v>787</v>
      </c>
      <c r="D80" s="77" t="s">
        <v>787</v>
      </c>
      <c r="E80" s="77" t="s">
        <v>684</v>
      </c>
      <c r="F80" s="77" t="s">
        <v>758</v>
      </c>
      <c r="G80" s="69"/>
      <c r="H80" s="69"/>
      <c r="I80" s="75"/>
    </row>
    <row r="81" s="58" customFormat="1" ht="15.6" spans="1:9">
      <c r="A81" s="69"/>
      <c r="B81" s="79" t="s">
        <v>6</v>
      </c>
      <c r="C81" s="80" t="s">
        <v>7</v>
      </c>
      <c r="D81" s="80"/>
      <c r="E81" s="80"/>
      <c r="F81" s="69"/>
      <c r="G81" s="69"/>
      <c r="H81" s="69"/>
      <c r="I81" s="75"/>
    </row>
    <row r="82" s="58" customFormat="1" ht="15.6" spans="1:9">
      <c r="A82" s="69"/>
      <c r="B82" s="79"/>
      <c r="C82" s="80"/>
      <c r="D82" s="80"/>
      <c r="E82" s="80"/>
      <c r="F82" s="69"/>
      <c r="G82" s="69"/>
      <c r="H82" s="69"/>
      <c r="I82" s="75"/>
    </row>
    <row r="83" s="58" customFormat="1" ht="15.6" spans="1:9">
      <c r="A83" s="69"/>
      <c r="B83" s="81" t="s">
        <v>8</v>
      </c>
      <c r="C83" s="82" t="s">
        <v>9</v>
      </c>
      <c r="D83" s="82" t="s">
        <v>10</v>
      </c>
      <c r="E83" s="82" t="s">
        <v>11</v>
      </c>
      <c r="F83" s="69"/>
      <c r="G83" s="69"/>
      <c r="H83" s="69"/>
      <c r="I83" s="75"/>
    </row>
    <row r="84" s="58" customFormat="1" ht="15.6" spans="1:9">
      <c r="A84" s="69">
        <v>29</v>
      </c>
      <c r="B84" s="81" t="s">
        <v>63</v>
      </c>
      <c r="C84" s="83" t="s">
        <v>2341</v>
      </c>
      <c r="D84" s="83" t="s">
        <v>2342</v>
      </c>
      <c r="E84" s="83" t="s">
        <v>787</v>
      </c>
      <c r="F84" s="69"/>
      <c r="G84" s="69"/>
      <c r="H84" s="69"/>
      <c r="I84" s="75"/>
    </row>
    <row r="85" s="58" customFormat="1" ht="15.6" spans="1:9">
      <c r="A85" s="69">
        <v>30</v>
      </c>
      <c r="B85" s="81" t="s">
        <v>111</v>
      </c>
      <c r="C85" s="83" t="s">
        <v>2125</v>
      </c>
      <c r="D85" s="83" t="s">
        <v>787</v>
      </c>
      <c r="E85" s="83" t="s">
        <v>2343</v>
      </c>
      <c r="F85" s="69"/>
      <c r="G85" s="69"/>
      <c r="H85" s="69"/>
      <c r="I85" s="75"/>
    </row>
    <row r="86" s="58" customFormat="1" ht="15.6" spans="1:9">
      <c r="A86" s="69">
        <v>31</v>
      </c>
      <c r="B86" s="81" t="s">
        <v>96</v>
      </c>
      <c r="C86" s="83" t="s">
        <v>2344</v>
      </c>
      <c r="D86" s="83" t="s">
        <v>2345</v>
      </c>
      <c r="E86" s="83" t="s">
        <v>787</v>
      </c>
      <c r="F86" s="69"/>
      <c r="G86" s="69"/>
      <c r="H86" s="69"/>
      <c r="I86" s="75"/>
    </row>
    <row r="87" s="58" customFormat="1" ht="15.6" spans="1:9">
      <c r="A87" s="69">
        <v>32</v>
      </c>
      <c r="B87" s="81" t="s">
        <v>2336</v>
      </c>
      <c r="C87" s="83" t="s">
        <v>1505</v>
      </c>
      <c r="D87" s="83" t="s">
        <v>787</v>
      </c>
      <c r="E87" s="83" t="s">
        <v>787</v>
      </c>
      <c r="F87" s="69"/>
      <c r="G87" s="69"/>
      <c r="H87" s="69"/>
      <c r="I87" s="75"/>
    </row>
    <row r="88" s="58" customFormat="1" ht="15.6" spans="1:9">
      <c r="A88" s="69">
        <v>33</v>
      </c>
      <c r="B88" s="81" t="s">
        <v>91</v>
      </c>
      <c r="C88" s="83" t="s">
        <v>886</v>
      </c>
      <c r="D88" s="83" t="s">
        <v>2346</v>
      </c>
      <c r="E88" s="83" t="s">
        <v>787</v>
      </c>
      <c r="F88" s="69"/>
      <c r="G88" s="69"/>
      <c r="H88" s="69"/>
      <c r="I88" s="75"/>
    </row>
    <row r="89" s="58" customFormat="1" ht="15.6" spans="1:9">
      <c r="A89" s="69">
        <v>34</v>
      </c>
      <c r="B89" s="81" t="s">
        <v>80</v>
      </c>
      <c r="C89" s="83" t="s">
        <v>899</v>
      </c>
      <c r="D89" s="83" t="s">
        <v>787</v>
      </c>
      <c r="E89" s="83" t="s">
        <v>787</v>
      </c>
      <c r="F89" s="69"/>
      <c r="G89" s="69"/>
      <c r="H89" s="69"/>
      <c r="I89" s="75"/>
    </row>
    <row r="90" s="58" customFormat="1" ht="15.6" spans="1:9">
      <c r="A90" s="69">
        <v>35</v>
      </c>
      <c r="B90" s="81" t="s">
        <v>33</v>
      </c>
      <c r="C90" s="83" t="s">
        <v>822</v>
      </c>
      <c r="D90" s="83" t="s">
        <v>787</v>
      </c>
      <c r="E90" s="83" t="s">
        <v>787</v>
      </c>
      <c r="F90" s="69"/>
      <c r="G90" s="69"/>
      <c r="H90" s="69"/>
      <c r="I90" s="75"/>
    </row>
    <row r="91" s="58" customFormat="1" ht="15.6" spans="1:9">
      <c r="A91" s="69">
        <v>36</v>
      </c>
      <c r="B91" s="81" t="s">
        <v>59</v>
      </c>
      <c r="C91" s="83" t="s">
        <v>2347</v>
      </c>
      <c r="D91" s="83" t="s">
        <v>2348</v>
      </c>
      <c r="E91" s="83" t="s">
        <v>787</v>
      </c>
      <c r="F91" s="69"/>
      <c r="G91" s="69"/>
      <c r="H91" s="69"/>
      <c r="I91" s="75"/>
    </row>
    <row r="92" s="58" customFormat="1" ht="15.6" spans="1:9">
      <c r="A92" s="69">
        <v>37</v>
      </c>
      <c r="B92" s="81" t="s">
        <v>34</v>
      </c>
      <c r="C92" s="83" t="s">
        <v>2349</v>
      </c>
      <c r="D92" s="83" t="s">
        <v>1208</v>
      </c>
      <c r="E92" s="83" t="s">
        <v>787</v>
      </c>
      <c r="F92" s="69"/>
      <c r="G92" s="69"/>
      <c r="H92" s="69"/>
      <c r="I92" s="75"/>
    </row>
    <row r="93" s="58" customFormat="1" ht="15.6" spans="1:9">
      <c r="A93" s="69">
        <v>38</v>
      </c>
      <c r="B93" s="81" t="s">
        <v>12</v>
      </c>
      <c r="C93" s="83" t="s">
        <v>787</v>
      </c>
      <c r="D93" s="83" t="s">
        <v>2350</v>
      </c>
      <c r="E93" s="83" t="s">
        <v>787</v>
      </c>
      <c r="F93" s="69"/>
      <c r="G93" s="69"/>
      <c r="H93" s="69"/>
      <c r="I93" s="75"/>
    </row>
    <row r="94" s="58" customFormat="1" ht="15.6" spans="1:9">
      <c r="A94" s="69"/>
      <c r="B94" s="84" t="s">
        <v>40</v>
      </c>
      <c r="C94" s="74" t="s">
        <v>41</v>
      </c>
      <c r="D94" s="74"/>
      <c r="E94" s="74"/>
      <c r="F94" s="69"/>
      <c r="G94" s="69"/>
      <c r="H94" s="69"/>
      <c r="I94" s="75"/>
    </row>
    <row r="95" s="58" customFormat="1" ht="15.6" spans="1:9">
      <c r="A95" s="69"/>
      <c r="B95" s="84"/>
      <c r="C95" s="74" t="s">
        <v>42</v>
      </c>
      <c r="D95" s="74" t="s">
        <v>43</v>
      </c>
      <c r="E95" s="74" t="s">
        <v>44</v>
      </c>
      <c r="F95" s="69"/>
      <c r="G95" s="69"/>
      <c r="H95" s="69"/>
      <c r="I95" s="75"/>
    </row>
    <row r="96" s="58" customFormat="1" ht="15.6" spans="1:9">
      <c r="A96" s="69">
        <v>39</v>
      </c>
      <c r="B96" s="76" t="s">
        <v>888</v>
      </c>
      <c r="C96" s="85" t="s">
        <v>787</v>
      </c>
      <c r="D96" s="85" t="s">
        <v>787</v>
      </c>
      <c r="E96" s="85" t="s">
        <v>2351</v>
      </c>
      <c r="F96" s="69"/>
      <c r="G96" s="69"/>
      <c r="H96" s="69"/>
      <c r="I96" s="75"/>
    </row>
    <row r="97" s="58" customFormat="1" ht="15.6" spans="1:9">
      <c r="A97" s="69">
        <v>40</v>
      </c>
      <c r="B97" s="76" t="s">
        <v>191</v>
      </c>
      <c r="C97" s="85" t="s">
        <v>787</v>
      </c>
      <c r="D97" s="85" t="s">
        <v>787</v>
      </c>
      <c r="E97" s="85" t="s">
        <v>2352</v>
      </c>
      <c r="F97" s="69"/>
      <c r="G97" s="69"/>
      <c r="H97" s="69"/>
      <c r="I97" s="75"/>
    </row>
    <row r="98" s="58" customFormat="1" ht="15.6" spans="1:9">
      <c r="A98" s="69"/>
      <c r="B98" s="84" t="s">
        <v>40</v>
      </c>
      <c r="C98" s="74" t="s">
        <v>46</v>
      </c>
      <c r="D98" s="69"/>
      <c r="E98" s="69"/>
      <c r="F98" s="69"/>
      <c r="G98" s="69"/>
      <c r="H98" s="69"/>
      <c r="I98" s="75"/>
    </row>
    <row r="99" s="58" customFormat="1" ht="15.6" spans="1:9">
      <c r="A99" s="69"/>
      <c r="B99" s="84"/>
      <c r="C99" s="74" t="s">
        <v>47</v>
      </c>
      <c r="D99" s="69"/>
      <c r="E99" s="69"/>
      <c r="F99" s="69"/>
      <c r="G99" s="69"/>
      <c r="H99" s="69"/>
      <c r="I99" s="75"/>
    </row>
    <row r="100" s="58" customFormat="1" ht="15.6" spans="1:9">
      <c r="A100" s="69">
        <v>41</v>
      </c>
      <c r="B100" s="86" t="s">
        <v>143</v>
      </c>
      <c r="C100" s="85" t="s">
        <v>2353</v>
      </c>
      <c r="D100" s="69"/>
      <c r="E100" s="69"/>
      <c r="F100" s="69"/>
      <c r="G100" s="69"/>
      <c r="H100" s="69"/>
      <c r="I100" s="75"/>
    </row>
    <row r="101" s="58" customFormat="1" ht="15.6" spans="1:9">
      <c r="A101" s="69">
        <v>42</v>
      </c>
      <c r="B101" s="86" t="s">
        <v>48</v>
      </c>
      <c r="C101" s="85" t="s">
        <v>2354</v>
      </c>
      <c r="D101" s="69"/>
      <c r="E101" s="69"/>
      <c r="F101" s="69"/>
      <c r="G101" s="69"/>
      <c r="H101" s="69"/>
      <c r="I101" s="75"/>
    </row>
    <row r="102" s="58" customFormat="1" ht="15.6" spans="1:9">
      <c r="A102" s="69"/>
      <c r="B102" s="84" t="s">
        <v>40</v>
      </c>
      <c r="C102" s="74" t="s">
        <v>194</v>
      </c>
      <c r="D102" s="74"/>
      <c r="E102" s="74"/>
      <c r="F102" s="69"/>
      <c r="G102" s="69"/>
      <c r="H102" s="69"/>
      <c r="I102" s="75"/>
    </row>
    <row r="103" s="58" customFormat="1" ht="31.2" spans="1:9">
      <c r="A103" s="69"/>
      <c r="B103" s="84"/>
      <c r="C103" s="88" t="s">
        <v>195</v>
      </c>
      <c r="D103" s="88" t="s">
        <v>196</v>
      </c>
      <c r="E103" s="88" t="s">
        <v>197</v>
      </c>
      <c r="F103" s="69"/>
      <c r="G103" s="69"/>
      <c r="H103" s="69"/>
      <c r="I103" s="75"/>
    </row>
    <row r="104" s="58" customFormat="1" ht="15.6" spans="1:9">
      <c r="A104" s="69">
        <v>43</v>
      </c>
      <c r="B104" s="86" t="s">
        <v>1508</v>
      </c>
      <c r="C104" s="85"/>
      <c r="D104" s="85" t="s">
        <v>2355</v>
      </c>
      <c r="E104" s="85" t="s">
        <v>787</v>
      </c>
      <c r="F104" s="69"/>
      <c r="G104" s="69"/>
      <c r="H104" s="69"/>
      <c r="I104" s="75"/>
    </row>
    <row r="105" s="58" customFormat="1" ht="15.6" spans="1:9">
      <c r="A105" s="69"/>
      <c r="B105" s="86" t="s">
        <v>2356</v>
      </c>
      <c r="C105" s="85">
        <v>420.9</v>
      </c>
      <c r="D105" s="85"/>
      <c r="E105" s="85"/>
      <c r="F105" s="69"/>
      <c r="G105" s="69"/>
      <c r="H105" s="69"/>
      <c r="I105" s="75"/>
    </row>
    <row r="106" s="58" customFormat="1" ht="15.6" spans="1:9">
      <c r="A106" s="69"/>
      <c r="B106" s="73" t="s">
        <v>6</v>
      </c>
      <c r="C106" s="74" t="s">
        <v>49</v>
      </c>
      <c r="D106" s="74"/>
      <c r="E106" s="74"/>
      <c r="F106" s="69"/>
      <c r="G106" s="69"/>
      <c r="H106" s="69"/>
      <c r="I106" s="75"/>
    </row>
    <row r="107" s="58" customFormat="1" ht="15.6" spans="1:9">
      <c r="A107" s="69"/>
      <c r="B107" s="76" t="s">
        <v>50</v>
      </c>
      <c r="C107" s="74">
        <v>100</v>
      </c>
      <c r="D107" s="74">
        <v>200</v>
      </c>
      <c r="E107" s="74" t="s">
        <v>51</v>
      </c>
      <c r="F107" s="69"/>
      <c r="G107" s="69"/>
      <c r="H107" s="69"/>
      <c r="I107" s="75"/>
    </row>
    <row r="108" s="58" customFormat="1" ht="15.6" spans="1:9">
      <c r="A108" s="69">
        <v>44</v>
      </c>
      <c r="B108" s="78" t="s">
        <v>2357</v>
      </c>
      <c r="C108" s="77" t="s">
        <v>787</v>
      </c>
      <c r="D108" s="77" t="s">
        <v>682</v>
      </c>
      <c r="E108" s="77" t="s">
        <v>787</v>
      </c>
      <c r="F108" s="69"/>
      <c r="G108" s="69"/>
      <c r="H108" s="69"/>
      <c r="I108" s="75"/>
    </row>
    <row r="109" s="58" customFormat="1" ht="15.6" spans="1:9">
      <c r="A109" s="69">
        <v>45</v>
      </c>
      <c r="B109" s="78" t="s">
        <v>275</v>
      </c>
      <c r="C109" s="77" t="s">
        <v>787</v>
      </c>
      <c r="D109" s="77" t="s">
        <v>680</v>
      </c>
      <c r="E109" s="77" t="s">
        <v>787</v>
      </c>
      <c r="F109" s="69"/>
      <c r="G109" s="69"/>
      <c r="H109" s="69"/>
      <c r="I109" s="75"/>
    </row>
    <row r="110" s="58" customFormat="1" ht="15.6" spans="1:9">
      <c r="A110" s="69">
        <v>46</v>
      </c>
      <c r="B110" s="78" t="s">
        <v>52</v>
      </c>
      <c r="C110" s="77" t="s">
        <v>787</v>
      </c>
      <c r="D110" s="77" t="s">
        <v>678</v>
      </c>
      <c r="E110" s="77" t="s">
        <v>787</v>
      </c>
      <c r="F110" s="69"/>
      <c r="G110" s="69"/>
      <c r="H110" s="69"/>
      <c r="I110" s="75"/>
    </row>
    <row r="111" s="58" customFormat="1" ht="15.6" spans="1:9">
      <c r="A111" s="69">
        <v>47</v>
      </c>
      <c r="B111" s="78" t="s">
        <v>53</v>
      </c>
      <c r="C111" s="77" t="s">
        <v>787</v>
      </c>
      <c r="D111" s="77" t="s">
        <v>683</v>
      </c>
      <c r="E111" s="77" t="s">
        <v>787</v>
      </c>
      <c r="F111" s="69"/>
      <c r="G111" s="69"/>
      <c r="H111" s="69"/>
      <c r="I111" s="75"/>
    </row>
    <row r="112" s="58" customFormat="1" ht="15.6" spans="1:9">
      <c r="A112" s="69">
        <v>48</v>
      </c>
      <c r="B112" s="78" t="s">
        <v>985</v>
      </c>
      <c r="C112" s="77" t="s">
        <v>787</v>
      </c>
      <c r="D112" s="77" t="s">
        <v>680</v>
      </c>
      <c r="E112" s="77" t="s">
        <v>787</v>
      </c>
      <c r="F112" s="69"/>
      <c r="G112" s="69"/>
      <c r="H112" s="69"/>
      <c r="I112" s="75"/>
    </row>
    <row r="113" s="58" customFormat="1" ht="15.6" spans="1:9">
      <c r="A113" s="69">
        <v>49</v>
      </c>
      <c r="B113" s="78" t="s">
        <v>137</v>
      </c>
      <c r="C113" s="77" t="s">
        <v>787</v>
      </c>
      <c r="D113" s="77" t="s">
        <v>684</v>
      </c>
      <c r="E113" s="77" t="s">
        <v>787</v>
      </c>
      <c r="F113" s="69"/>
      <c r="G113" s="69"/>
      <c r="H113" s="69"/>
      <c r="I113" s="75"/>
    </row>
    <row r="114" s="58" customFormat="1" ht="31.2" spans="1:9">
      <c r="A114" s="69" t="s">
        <v>2358</v>
      </c>
      <c r="B114" s="69"/>
      <c r="C114" s="69"/>
      <c r="D114" s="69"/>
      <c r="E114" s="69"/>
      <c r="F114" s="69"/>
      <c r="G114" s="69"/>
      <c r="H114" s="70" t="s">
        <v>2359</v>
      </c>
      <c r="I114" s="71" t="s">
        <v>615</v>
      </c>
    </row>
    <row r="115" s="58" customFormat="1" ht="31.2" spans="1:9">
      <c r="A115" s="72" t="s">
        <v>5</v>
      </c>
      <c r="B115" s="73" t="s">
        <v>6</v>
      </c>
      <c r="C115" s="74" t="s">
        <v>15</v>
      </c>
      <c r="D115" s="74"/>
      <c r="E115" s="74"/>
      <c r="F115" s="74"/>
      <c r="G115" s="74"/>
      <c r="H115" s="69"/>
      <c r="I115" s="75"/>
    </row>
    <row r="116" s="58" customFormat="1" ht="15.6" spans="1:9">
      <c r="A116" s="69"/>
      <c r="B116" s="76" t="s">
        <v>16</v>
      </c>
      <c r="C116" s="74" t="s">
        <v>17</v>
      </c>
      <c r="D116" s="74" t="s">
        <v>18</v>
      </c>
      <c r="E116" s="74" t="s">
        <v>19</v>
      </c>
      <c r="F116" s="74" t="s">
        <v>20</v>
      </c>
      <c r="G116" s="74" t="s">
        <v>21</v>
      </c>
      <c r="H116" s="69"/>
      <c r="I116" s="75"/>
    </row>
    <row r="117" s="58" customFormat="1" ht="15.6" spans="1:9">
      <c r="A117" s="69">
        <v>1</v>
      </c>
      <c r="B117" s="76" t="s">
        <v>89</v>
      </c>
      <c r="C117" s="77" t="s">
        <v>787</v>
      </c>
      <c r="D117" s="77" t="s">
        <v>740</v>
      </c>
      <c r="E117" s="77" t="s">
        <v>731</v>
      </c>
      <c r="F117" s="77" t="s">
        <v>787</v>
      </c>
      <c r="G117" s="77" t="s">
        <v>787</v>
      </c>
      <c r="H117" s="69"/>
      <c r="I117" s="75"/>
    </row>
    <row r="118" s="58" customFormat="1" ht="15.6" spans="1:9">
      <c r="A118" s="69"/>
      <c r="B118" s="73" t="s">
        <v>6</v>
      </c>
      <c r="C118" s="74" t="s">
        <v>24</v>
      </c>
      <c r="D118" s="74"/>
      <c r="E118" s="74"/>
      <c r="F118" s="74"/>
      <c r="G118" s="74"/>
      <c r="H118" s="69"/>
      <c r="I118" s="75"/>
    </row>
    <row r="119" s="58" customFormat="1" ht="15.6" spans="1:9">
      <c r="A119" s="69"/>
      <c r="B119" s="76" t="s">
        <v>16</v>
      </c>
      <c r="C119" s="74" t="s">
        <v>17</v>
      </c>
      <c r="D119" s="74" t="s">
        <v>18</v>
      </c>
      <c r="E119" s="74" t="s">
        <v>19</v>
      </c>
      <c r="F119" s="74" t="s">
        <v>20</v>
      </c>
      <c r="G119" s="74" t="s">
        <v>21</v>
      </c>
      <c r="H119" s="69"/>
      <c r="I119" s="75"/>
    </row>
    <row r="120" s="58" customFormat="1" ht="15.6" spans="1:9">
      <c r="A120" s="69">
        <v>2</v>
      </c>
      <c r="B120" s="78" t="s">
        <v>61</v>
      </c>
      <c r="C120" s="77" t="s">
        <v>920</v>
      </c>
      <c r="D120" s="77" t="s">
        <v>1959</v>
      </c>
      <c r="E120" s="77" t="s">
        <v>787</v>
      </c>
      <c r="F120" s="77" t="s">
        <v>787</v>
      </c>
      <c r="G120" s="77" t="s">
        <v>787</v>
      </c>
      <c r="H120" s="69"/>
      <c r="I120" s="75"/>
    </row>
    <row r="121" s="58" customFormat="1" ht="15.6" spans="1:9">
      <c r="A121" s="69"/>
      <c r="B121" s="79" t="s">
        <v>6</v>
      </c>
      <c r="C121" s="80" t="s">
        <v>7</v>
      </c>
      <c r="D121" s="80"/>
      <c r="E121" s="80"/>
      <c r="F121" s="69"/>
      <c r="G121" s="69"/>
      <c r="H121" s="69"/>
      <c r="I121" s="75"/>
    </row>
    <row r="122" s="58" customFormat="1" ht="15.6" spans="1:9">
      <c r="A122" s="69"/>
      <c r="B122" s="79"/>
      <c r="C122" s="80"/>
      <c r="D122" s="80"/>
      <c r="E122" s="80"/>
      <c r="F122" s="69"/>
      <c r="G122" s="69"/>
      <c r="H122" s="69"/>
      <c r="I122" s="75"/>
    </row>
    <row r="123" s="58" customFormat="1" ht="15.6" spans="1:9">
      <c r="A123" s="69"/>
      <c r="B123" s="81" t="s">
        <v>8</v>
      </c>
      <c r="C123" s="82" t="s">
        <v>9</v>
      </c>
      <c r="D123" s="82" t="s">
        <v>10</v>
      </c>
      <c r="E123" s="82" t="s">
        <v>11</v>
      </c>
      <c r="F123" s="69"/>
      <c r="G123" s="69"/>
      <c r="H123" s="69"/>
      <c r="I123" s="75"/>
    </row>
    <row r="124" s="58" customFormat="1" ht="15.6" spans="1:9">
      <c r="A124" s="69">
        <v>3</v>
      </c>
      <c r="B124" s="81" t="s">
        <v>38</v>
      </c>
      <c r="C124" s="83" t="s">
        <v>2360</v>
      </c>
      <c r="D124" s="83" t="s">
        <v>787</v>
      </c>
      <c r="E124" s="83" t="s">
        <v>787</v>
      </c>
      <c r="F124" s="69"/>
      <c r="G124" s="69"/>
      <c r="H124" s="69"/>
      <c r="I124" s="75"/>
    </row>
    <row r="125" s="58" customFormat="1" ht="15.6" spans="1:9">
      <c r="A125" s="69">
        <v>4</v>
      </c>
      <c r="B125" s="81" t="s">
        <v>12</v>
      </c>
      <c r="C125" s="83" t="s">
        <v>787</v>
      </c>
      <c r="D125" s="83" t="s">
        <v>2361</v>
      </c>
      <c r="E125" s="83" t="s">
        <v>787</v>
      </c>
      <c r="F125" s="69"/>
      <c r="G125" s="69"/>
      <c r="H125" s="69"/>
      <c r="I125" s="75"/>
    </row>
    <row r="126" s="58" customFormat="1" ht="15.6" spans="1:9">
      <c r="A126" s="69">
        <v>5</v>
      </c>
      <c r="B126" s="81" t="s">
        <v>586</v>
      </c>
      <c r="C126" s="83" t="s">
        <v>787</v>
      </c>
      <c r="D126" s="83" t="s">
        <v>1344</v>
      </c>
      <c r="E126" s="83" t="s">
        <v>787</v>
      </c>
      <c r="F126" s="69"/>
      <c r="G126" s="69"/>
      <c r="H126" s="69"/>
      <c r="I126" s="75"/>
    </row>
    <row r="127" s="58" customFormat="1" ht="15.6" spans="1:9">
      <c r="A127" s="69"/>
      <c r="B127" s="84" t="s">
        <v>40</v>
      </c>
      <c r="C127" s="74" t="s">
        <v>41</v>
      </c>
      <c r="D127" s="74"/>
      <c r="E127" s="74"/>
      <c r="F127" s="69"/>
      <c r="G127" s="69"/>
      <c r="H127" s="69"/>
      <c r="I127" s="75"/>
    </row>
    <row r="128" s="58" customFormat="1" ht="15.6" spans="1:9">
      <c r="A128" s="69"/>
      <c r="B128" s="84"/>
      <c r="C128" s="74" t="s">
        <v>42</v>
      </c>
      <c r="D128" s="74" t="s">
        <v>43</v>
      </c>
      <c r="E128" s="74" t="s">
        <v>44</v>
      </c>
      <c r="F128" s="69"/>
      <c r="G128" s="69"/>
      <c r="H128" s="69"/>
      <c r="I128" s="75"/>
    </row>
    <row r="129" s="58" customFormat="1" ht="15.6" spans="1:9">
      <c r="A129" s="69">
        <v>6</v>
      </c>
      <c r="B129" s="76" t="s">
        <v>191</v>
      </c>
      <c r="C129" s="85" t="s">
        <v>787</v>
      </c>
      <c r="D129" s="85" t="s">
        <v>787</v>
      </c>
      <c r="E129" s="85">
        <f>1164.7-17.9</f>
        <v>1146.8</v>
      </c>
      <c r="F129" s="69"/>
      <c r="G129" s="69"/>
      <c r="H129" s="69"/>
      <c r="I129" s="75"/>
    </row>
    <row r="130" s="58" customFormat="1" ht="15.6" spans="1:9">
      <c r="A130" s="69"/>
      <c r="B130" s="73" t="s">
        <v>6</v>
      </c>
      <c r="C130" s="74" t="s">
        <v>49</v>
      </c>
      <c r="D130" s="74"/>
      <c r="E130" s="74"/>
      <c r="F130" s="69"/>
      <c r="G130" s="69"/>
      <c r="H130" s="69"/>
      <c r="I130" s="75"/>
    </row>
    <row r="131" s="58" customFormat="1" ht="15.6" spans="1:9">
      <c r="A131" s="69"/>
      <c r="B131" s="76" t="s">
        <v>50</v>
      </c>
      <c r="C131" s="74">
        <v>100</v>
      </c>
      <c r="D131" s="74">
        <v>200</v>
      </c>
      <c r="E131" s="74" t="s">
        <v>51</v>
      </c>
      <c r="F131" s="69"/>
      <c r="G131" s="69"/>
      <c r="H131" s="69"/>
      <c r="I131" s="75"/>
    </row>
    <row r="132" s="58" customFormat="1" ht="15.6" spans="1:9">
      <c r="A132" s="69">
        <v>7</v>
      </c>
      <c r="B132" s="78" t="s">
        <v>55</v>
      </c>
      <c r="C132" s="77" t="s">
        <v>787</v>
      </c>
      <c r="D132" s="77" t="s">
        <v>1056</v>
      </c>
      <c r="E132" s="77" t="s">
        <v>787</v>
      </c>
      <c r="F132" s="69"/>
      <c r="G132" s="69"/>
      <c r="H132" s="69"/>
      <c r="I132" s="75"/>
    </row>
    <row r="133" s="58" customFormat="1" ht="31.2" spans="1:9">
      <c r="A133" s="69" t="s">
        <v>2362</v>
      </c>
      <c r="B133" s="69"/>
      <c r="C133" s="69"/>
      <c r="D133" s="69"/>
      <c r="E133" s="69"/>
      <c r="F133" s="69"/>
      <c r="G133" s="69"/>
      <c r="H133" s="70" t="s">
        <v>2363</v>
      </c>
      <c r="I133" s="71" t="s">
        <v>615</v>
      </c>
    </row>
    <row r="134" s="58" customFormat="1" ht="31.2" spans="1:9">
      <c r="A134" s="72" t="s">
        <v>5</v>
      </c>
      <c r="B134" s="73" t="s">
        <v>6</v>
      </c>
      <c r="C134" s="74" t="s">
        <v>15</v>
      </c>
      <c r="D134" s="74"/>
      <c r="E134" s="74"/>
      <c r="F134" s="74"/>
      <c r="G134" s="74"/>
      <c r="H134" s="69"/>
      <c r="I134" s="75"/>
    </row>
    <row r="135" s="58" customFormat="1" ht="15.6" spans="1:9">
      <c r="A135" s="69"/>
      <c r="B135" s="76" t="s">
        <v>16</v>
      </c>
      <c r="C135" s="74" t="s">
        <v>17</v>
      </c>
      <c r="D135" s="74" t="s">
        <v>18</v>
      </c>
      <c r="E135" s="74" t="s">
        <v>19</v>
      </c>
      <c r="F135" s="74" t="s">
        <v>20</v>
      </c>
      <c r="G135" s="74" t="s">
        <v>21</v>
      </c>
      <c r="H135" s="69"/>
      <c r="I135" s="75"/>
    </row>
    <row r="136" s="58" customFormat="1" ht="15.6" spans="1:9">
      <c r="A136" s="69">
        <v>1</v>
      </c>
      <c r="B136" s="76" t="s">
        <v>59</v>
      </c>
      <c r="C136" s="77" t="s">
        <v>787</v>
      </c>
      <c r="D136" s="77" t="s">
        <v>787</v>
      </c>
      <c r="E136" s="77" t="s">
        <v>682</v>
      </c>
      <c r="F136" s="77" t="s">
        <v>787</v>
      </c>
      <c r="G136" s="77" t="s">
        <v>787</v>
      </c>
      <c r="H136" s="69"/>
      <c r="I136" s="75"/>
    </row>
    <row r="137" s="58" customFormat="1" ht="15.6" spans="1:9">
      <c r="A137" s="69">
        <v>2</v>
      </c>
      <c r="B137" s="76" t="s">
        <v>115</v>
      </c>
      <c r="C137" s="77" t="s">
        <v>787</v>
      </c>
      <c r="D137" s="77" t="s">
        <v>680</v>
      </c>
      <c r="E137" s="77" t="s">
        <v>787</v>
      </c>
      <c r="F137" s="77" t="s">
        <v>787</v>
      </c>
      <c r="G137" s="77" t="s">
        <v>787</v>
      </c>
      <c r="H137" s="69"/>
      <c r="I137" s="75"/>
    </row>
    <row r="138" s="58" customFormat="1" ht="15.6" spans="1:9">
      <c r="A138" s="69"/>
      <c r="B138" s="73" t="s">
        <v>6</v>
      </c>
      <c r="C138" s="74" t="s">
        <v>24</v>
      </c>
      <c r="D138" s="74"/>
      <c r="E138" s="74"/>
      <c r="F138" s="74"/>
      <c r="G138" s="74"/>
      <c r="H138" s="69"/>
      <c r="I138" s="75"/>
    </row>
    <row r="139" s="58" customFormat="1" ht="15.6" spans="1:9">
      <c r="A139" s="69"/>
      <c r="B139" s="76" t="s">
        <v>16</v>
      </c>
      <c r="C139" s="74" t="s">
        <v>17</v>
      </c>
      <c r="D139" s="74" t="s">
        <v>18</v>
      </c>
      <c r="E139" s="74" t="s">
        <v>19</v>
      </c>
      <c r="F139" s="74" t="s">
        <v>20</v>
      </c>
      <c r="G139" s="74" t="s">
        <v>21</v>
      </c>
      <c r="H139" s="69"/>
      <c r="I139" s="75"/>
    </row>
    <row r="140" s="58" customFormat="1" ht="15.6" spans="1:9">
      <c r="A140" s="69">
        <v>3</v>
      </c>
      <c r="B140" s="78" t="s">
        <v>25</v>
      </c>
      <c r="C140" s="77" t="s">
        <v>787</v>
      </c>
      <c r="D140" s="77" t="s">
        <v>680</v>
      </c>
      <c r="E140" s="77" t="s">
        <v>787</v>
      </c>
      <c r="F140" s="77" t="s">
        <v>787</v>
      </c>
      <c r="G140" s="77" t="s">
        <v>787</v>
      </c>
      <c r="H140" s="69"/>
      <c r="I140" s="75"/>
    </row>
    <row r="141" s="58" customFormat="1" ht="15.6" spans="1:9">
      <c r="A141" s="69">
        <v>4</v>
      </c>
      <c r="B141" s="78" t="s">
        <v>90</v>
      </c>
      <c r="C141" s="77" t="s">
        <v>787</v>
      </c>
      <c r="D141" s="77" t="s">
        <v>680</v>
      </c>
      <c r="E141" s="77" t="s">
        <v>787</v>
      </c>
      <c r="F141" s="77" t="s">
        <v>787</v>
      </c>
      <c r="G141" s="77" t="s">
        <v>787</v>
      </c>
      <c r="H141" s="69"/>
      <c r="I141" s="75"/>
    </row>
    <row r="142" s="58" customFormat="1" ht="15.6" spans="1:9">
      <c r="A142" s="69"/>
      <c r="B142" s="73" t="s">
        <v>6</v>
      </c>
      <c r="C142" s="74" t="s">
        <v>30</v>
      </c>
      <c r="D142" s="74"/>
      <c r="E142" s="74"/>
      <c r="F142" s="74"/>
      <c r="G142" s="69"/>
      <c r="H142" s="69"/>
      <c r="I142" s="75"/>
    </row>
    <row r="143" s="58" customFormat="1" ht="15.6" spans="1:9">
      <c r="A143" s="69"/>
      <c r="B143" s="76" t="s">
        <v>8</v>
      </c>
      <c r="C143" s="74">
        <v>100</v>
      </c>
      <c r="D143" s="74">
        <v>200</v>
      </c>
      <c r="E143" s="74">
        <v>300</v>
      </c>
      <c r="F143" s="74" t="s">
        <v>31</v>
      </c>
      <c r="G143" s="69"/>
      <c r="H143" s="69"/>
      <c r="I143" s="75"/>
    </row>
    <row r="144" s="58" customFormat="1" ht="15.6" spans="1:9">
      <c r="A144" s="69">
        <v>5</v>
      </c>
      <c r="B144" s="78" t="s">
        <v>63</v>
      </c>
      <c r="C144" s="77" t="s">
        <v>787</v>
      </c>
      <c r="D144" s="77" t="s">
        <v>740</v>
      </c>
      <c r="E144" s="77" t="s">
        <v>787</v>
      </c>
      <c r="F144" s="77" t="s">
        <v>787</v>
      </c>
      <c r="G144" s="69"/>
      <c r="H144" s="69"/>
      <c r="I144" s="75"/>
    </row>
    <row r="145" s="58" customFormat="1" ht="15.6" spans="1:9">
      <c r="A145" s="69">
        <v>6</v>
      </c>
      <c r="B145" s="78" t="s">
        <v>32</v>
      </c>
      <c r="C145" s="77" t="s">
        <v>787</v>
      </c>
      <c r="D145" s="77" t="s">
        <v>787</v>
      </c>
      <c r="E145" s="77" t="s">
        <v>706</v>
      </c>
      <c r="F145" s="77" t="s">
        <v>787</v>
      </c>
      <c r="G145" s="69"/>
      <c r="H145" s="69"/>
      <c r="I145" s="75"/>
    </row>
    <row r="146" s="58" customFormat="1" ht="15.6" spans="1:9">
      <c r="A146" s="69"/>
      <c r="B146" s="73" t="s">
        <v>6</v>
      </c>
      <c r="C146" s="74" t="s">
        <v>35</v>
      </c>
      <c r="D146" s="74"/>
      <c r="E146" s="74"/>
      <c r="F146" s="74"/>
      <c r="G146" s="69"/>
      <c r="H146" s="69"/>
      <c r="I146" s="75"/>
    </row>
    <row r="147" s="58" customFormat="1" ht="15.6" spans="1:9">
      <c r="A147" s="69"/>
      <c r="B147" s="76" t="s">
        <v>8</v>
      </c>
      <c r="C147" s="74">
        <v>100</v>
      </c>
      <c r="D147" s="74">
        <v>200</v>
      </c>
      <c r="E147" s="74">
        <v>300</v>
      </c>
      <c r="F147" s="74" t="s">
        <v>31</v>
      </c>
      <c r="G147" s="69"/>
      <c r="H147" s="69"/>
      <c r="I147" s="75"/>
    </row>
    <row r="148" s="58" customFormat="1" ht="15.6" spans="1:9">
      <c r="A148" s="69">
        <v>7</v>
      </c>
      <c r="B148" s="78" t="s">
        <v>68</v>
      </c>
      <c r="C148" s="77" t="s">
        <v>787</v>
      </c>
      <c r="D148" s="77" t="s">
        <v>787</v>
      </c>
      <c r="E148" s="77" t="s">
        <v>787</v>
      </c>
      <c r="F148" s="77" t="s">
        <v>682</v>
      </c>
      <c r="G148" s="69"/>
      <c r="H148" s="69"/>
      <c r="I148" s="75"/>
    </row>
    <row r="149" s="58" customFormat="1" ht="15.6" spans="1:9">
      <c r="A149" s="69">
        <v>8</v>
      </c>
      <c r="B149" s="78" t="s">
        <v>69</v>
      </c>
      <c r="C149" s="77" t="s">
        <v>787</v>
      </c>
      <c r="D149" s="77" t="s">
        <v>787</v>
      </c>
      <c r="E149" s="77" t="s">
        <v>787</v>
      </c>
      <c r="F149" s="77" t="s">
        <v>680</v>
      </c>
      <c r="G149" s="69"/>
      <c r="H149" s="69"/>
      <c r="I149" s="75"/>
    </row>
    <row r="150" s="58" customFormat="1" ht="15.6" spans="1:9">
      <c r="A150" s="69"/>
      <c r="B150" s="79" t="s">
        <v>6</v>
      </c>
      <c r="C150" s="80" t="s">
        <v>7</v>
      </c>
      <c r="D150" s="80"/>
      <c r="E150" s="80"/>
      <c r="F150" s="69"/>
      <c r="G150" s="69"/>
      <c r="H150" s="69"/>
      <c r="I150" s="75"/>
    </row>
    <row r="151" s="58" customFormat="1" ht="15.6" spans="1:9">
      <c r="A151" s="69"/>
      <c r="B151" s="79"/>
      <c r="C151" s="80"/>
      <c r="D151" s="80"/>
      <c r="E151" s="80"/>
      <c r="F151" s="69"/>
      <c r="G151" s="69"/>
      <c r="H151" s="69"/>
      <c r="I151" s="75"/>
    </row>
    <row r="152" s="58" customFormat="1" ht="15.6" spans="1:9">
      <c r="A152" s="69"/>
      <c r="B152" s="81" t="s">
        <v>8</v>
      </c>
      <c r="C152" s="82" t="s">
        <v>9</v>
      </c>
      <c r="D152" s="82" t="s">
        <v>10</v>
      </c>
      <c r="E152" s="82" t="s">
        <v>11</v>
      </c>
      <c r="F152" s="69"/>
      <c r="G152" s="69"/>
      <c r="H152" s="69"/>
      <c r="I152" s="75"/>
    </row>
    <row r="153" s="58" customFormat="1" ht="15.6" spans="1:9">
      <c r="A153" s="69">
        <v>9</v>
      </c>
      <c r="B153" s="81" t="s">
        <v>91</v>
      </c>
      <c r="C153" s="83" t="s">
        <v>2364</v>
      </c>
      <c r="D153" s="83" t="s">
        <v>787</v>
      </c>
      <c r="E153" s="83" t="s">
        <v>787</v>
      </c>
      <c r="F153" s="69"/>
      <c r="G153" s="69"/>
      <c r="H153" s="69"/>
      <c r="I153" s="75"/>
    </row>
    <row r="154" s="58" customFormat="1" ht="15.6" spans="1:9">
      <c r="A154" s="69">
        <v>10</v>
      </c>
      <c r="B154" s="81" t="s">
        <v>33</v>
      </c>
      <c r="C154" s="83" t="s">
        <v>2365</v>
      </c>
      <c r="D154" s="83" t="s">
        <v>787</v>
      </c>
      <c r="E154" s="83" t="s">
        <v>787</v>
      </c>
      <c r="F154" s="69"/>
      <c r="G154" s="69"/>
      <c r="H154" s="69"/>
      <c r="I154" s="75"/>
    </row>
    <row r="155" s="58" customFormat="1" ht="15.6" spans="1:9">
      <c r="A155" s="69"/>
      <c r="B155" s="84" t="s">
        <v>40</v>
      </c>
      <c r="C155" s="74" t="s">
        <v>41</v>
      </c>
      <c r="D155" s="74"/>
      <c r="E155" s="74"/>
      <c r="F155" s="69"/>
      <c r="G155" s="69"/>
      <c r="H155" s="69"/>
      <c r="I155" s="75"/>
    </row>
    <row r="156" s="58" customFormat="1" ht="15.6" spans="1:9">
      <c r="A156" s="69"/>
      <c r="B156" s="84"/>
      <c r="C156" s="74" t="s">
        <v>42</v>
      </c>
      <c r="D156" s="74" t="s">
        <v>43</v>
      </c>
      <c r="E156" s="74" t="s">
        <v>44</v>
      </c>
      <c r="F156" s="69"/>
      <c r="G156" s="69"/>
      <c r="H156" s="69"/>
      <c r="I156" s="75"/>
    </row>
    <row r="157" s="58" customFormat="1" ht="15.6" spans="1:9">
      <c r="A157" s="69">
        <v>11</v>
      </c>
      <c r="B157" s="76" t="s">
        <v>191</v>
      </c>
      <c r="C157" s="85" t="s">
        <v>787</v>
      </c>
      <c r="D157" s="85" t="s">
        <v>787</v>
      </c>
      <c r="E157" s="85" t="s">
        <v>2366</v>
      </c>
      <c r="F157" s="69"/>
      <c r="G157" s="69"/>
      <c r="H157" s="69"/>
      <c r="I157" s="75"/>
    </row>
    <row r="158" s="58" customFormat="1" ht="15.6" spans="1:9">
      <c r="A158" s="69"/>
      <c r="B158" s="84" t="s">
        <v>40</v>
      </c>
      <c r="C158" s="74" t="s">
        <v>46</v>
      </c>
      <c r="D158" s="69"/>
      <c r="E158" s="69"/>
      <c r="F158" s="69"/>
      <c r="G158" s="69"/>
      <c r="H158" s="69"/>
      <c r="I158" s="75"/>
    </row>
    <row r="159" s="58" customFormat="1" ht="15.6" spans="1:9">
      <c r="A159" s="69"/>
      <c r="B159" s="84"/>
      <c r="C159" s="74" t="s">
        <v>47</v>
      </c>
      <c r="D159" s="69"/>
      <c r="E159" s="69"/>
      <c r="F159" s="69"/>
      <c r="G159" s="69"/>
      <c r="H159" s="69"/>
      <c r="I159" s="75"/>
    </row>
    <row r="160" s="58" customFormat="1" ht="15.6" spans="1:9">
      <c r="A160" s="69">
        <v>12</v>
      </c>
      <c r="B160" s="86" t="s">
        <v>48</v>
      </c>
      <c r="C160" s="85" t="s">
        <v>2367</v>
      </c>
      <c r="D160" s="69"/>
      <c r="E160" s="69"/>
      <c r="F160" s="69"/>
      <c r="G160" s="69"/>
      <c r="H160" s="69"/>
      <c r="I160" s="75"/>
    </row>
    <row r="161" s="58" customFormat="1" ht="15.6" spans="1:9">
      <c r="A161" s="69"/>
      <c r="B161" s="73" t="s">
        <v>6</v>
      </c>
      <c r="C161" s="74" t="s">
        <v>49</v>
      </c>
      <c r="D161" s="74"/>
      <c r="E161" s="74"/>
      <c r="F161" s="69"/>
      <c r="G161" s="69"/>
      <c r="H161" s="69"/>
      <c r="I161" s="75"/>
    </row>
    <row r="162" s="58" customFormat="1" ht="15.6" spans="1:9">
      <c r="A162" s="69"/>
      <c r="B162" s="76" t="s">
        <v>50</v>
      </c>
      <c r="C162" s="74">
        <v>100</v>
      </c>
      <c r="D162" s="74">
        <v>200</v>
      </c>
      <c r="E162" s="74" t="s">
        <v>51</v>
      </c>
      <c r="F162" s="69"/>
      <c r="G162" s="69"/>
      <c r="H162" s="69"/>
      <c r="I162" s="75"/>
    </row>
    <row r="163" s="58" customFormat="1" ht="15.6" spans="1:9">
      <c r="A163" s="69">
        <v>13</v>
      </c>
      <c r="B163" s="78" t="s">
        <v>52</v>
      </c>
      <c r="C163" s="77" t="s">
        <v>787</v>
      </c>
      <c r="D163" s="77" t="s">
        <v>678</v>
      </c>
      <c r="E163" s="77" t="s">
        <v>787</v>
      </c>
      <c r="F163" s="69"/>
      <c r="G163" s="69"/>
      <c r="H163" s="69"/>
      <c r="I163" s="75"/>
    </row>
    <row r="164" s="58" customFormat="1" ht="15.6" spans="1:9">
      <c r="A164" s="69">
        <v>14</v>
      </c>
      <c r="B164" s="78" t="s">
        <v>55</v>
      </c>
      <c r="C164" s="77" t="s">
        <v>787</v>
      </c>
      <c r="D164" s="77" t="s">
        <v>681</v>
      </c>
      <c r="E164" s="77" t="s">
        <v>787</v>
      </c>
      <c r="F164" s="69"/>
      <c r="G164" s="69"/>
      <c r="H164" s="69"/>
      <c r="I164" s="75"/>
    </row>
    <row r="165" s="58" customFormat="1" ht="31.2" spans="1:9">
      <c r="A165" s="69" t="s">
        <v>2368</v>
      </c>
      <c r="B165" s="69"/>
      <c r="C165" s="69"/>
      <c r="D165" s="69"/>
      <c r="E165" s="69"/>
      <c r="F165" s="69"/>
      <c r="G165" s="69"/>
      <c r="H165" s="70" t="s">
        <v>2369</v>
      </c>
      <c r="I165" s="71" t="s">
        <v>615</v>
      </c>
    </row>
    <row r="166" s="58" customFormat="1" ht="31.2" spans="1:9">
      <c r="A166" s="72" t="s">
        <v>5</v>
      </c>
      <c r="B166" s="73" t="s">
        <v>6</v>
      </c>
      <c r="C166" s="74" t="s">
        <v>15</v>
      </c>
      <c r="D166" s="74"/>
      <c r="E166" s="74"/>
      <c r="F166" s="74"/>
      <c r="G166" s="74"/>
      <c r="H166" s="69"/>
      <c r="I166" s="75"/>
    </row>
    <row r="167" s="58" customFormat="1" ht="15.6" spans="1:9">
      <c r="A167" s="69"/>
      <c r="B167" s="76" t="s">
        <v>16</v>
      </c>
      <c r="C167" s="74" t="s">
        <v>17</v>
      </c>
      <c r="D167" s="74" t="s">
        <v>18</v>
      </c>
      <c r="E167" s="74" t="s">
        <v>19</v>
      </c>
      <c r="F167" s="74" t="s">
        <v>20</v>
      </c>
      <c r="G167" s="74" t="s">
        <v>21</v>
      </c>
      <c r="H167" s="69"/>
      <c r="I167" s="75"/>
    </row>
    <row r="168" s="58" customFormat="1" ht="15.6" spans="1:9">
      <c r="A168" s="69">
        <v>1</v>
      </c>
      <c r="B168" s="76" t="s">
        <v>59</v>
      </c>
      <c r="C168" s="77" t="s">
        <v>787</v>
      </c>
      <c r="D168" s="77" t="s">
        <v>678</v>
      </c>
      <c r="E168" s="77" t="s">
        <v>678</v>
      </c>
      <c r="F168" s="77" t="s">
        <v>787</v>
      </c>
      <c r="G168" s="77" t="s">
        <v>787</v>
      </c>
      <c r="H168" s="69"/>
      <c r="I168" s="75"/>
    </row>
    <row r="169" s="58" customFormat="1" ht="15.6" spans="1:9">
      <c r="A169" s="69">
        <v>2</v>
      </c>
      <c r="B169" s="76" t="s">
        <v>76</v>
      </c>
      <c r="C169" s="77" t="s">
        <v>787</v>
      </c>
      <c r="D169" s="77" t="s">
        <v>787</v>
      </c>
      <c r="E169" s="77" t="s">
        <v>680</v>
      </c>
      <c r="F169" s="77" t="s">
        <v>678</v>
      </c>
      <c r="G169" s="77" t="s">
        <v>787</v>
      </c>
      <c r="H169" s="69"/>
      <c r="I169" s="75"/>
    </row>
    <row r="170" s="58" customFormat="1" ht="15.6" spans="1:9">
      <c r="A170" s="69">
        <v>3</v>
      </c>
      <c r="B170" s="76" t="s">
        <v>60</v>
      </c>
      <c r="C170" s="77" t="s">
        <v>787</v>
      </c>
      <c r="D170" s="77" t="s">
        <v>680</v>
      </c>
      <c r="E170" s="77" t="s">
        <v>787</v>
      </c>
      <c r="F170" s="77" t="s">
        <v>787</v>
      </c>
      <c r="G170" s="77" t="s">
        <v>787</v>
      </c>
      <c r="H170" s="69"/>
      <c r="I170" s="75"/>
    </row>
    <row r="171" s="58" customFormat="1" ht="15.6" spans="1:9">
      <c r="A171" s="69"/>
      <c r="B171" s="73" t="s">
        <v>6</v>
      </c>
      <c r="C171" s="74" t="s">
        <v>24</v>
      </c>
      <c r="D171" s="74"/>
      <c r="E171" s="74"/>
      <c r="F171" s="74"/>
      <c r="G171" s="74"/>
      <c r="H171" s="69"/>
      <c r="I171" s="75"/>
    </row>
    <row r="172" s="58" customFormat="1" ht="15.6" spans="1:9">
      <c r="A172" s="69"/>
      <c r="B172" s="76" t="s">
        <v>16</v>
      </c>
      <c r="C172" s="74" t="s">
        <v>17</v>
      </c>
      <c r="D172" s="74" t="s">
        <v>18</v>
      </c>
      <c r="E172" s="74" t="s">
        <v>19</v>
      </c>
      <c r="F172" s="74" t="s">
        <v>20</v>
      </c>
      <c r="G172" s="74" t="s">
        <v>21</v>
      </c>
      <c r="H172" s="69"/>
      <c r="I172" s="75"/>
    </row>
    <row r="173" s="58" customFormat="1" ht="15.6" spans="1:9">
      <c r="A173" s="69">
        <v>4</v>
      </c>
      <c r="B173" s="78" t="s">
        <v>61</v>
      </c>
      <c r="C173" s="77" t="s">
        <v>758</v>
      </c>
      <c r="D173" s="77" t="s">
        <v>787</v>
      </c>
      <c r="E173" s="77" t="s">
        <v>787</v>
      </c>
      <c r="F173" s="77" t="s">
        <v>787</v>
      </c>
      <c r="G173" s="77" t="s">
        <v>787</v>
      </c>
      <c r="H173" s="69"/>
      <c r="I173" s="75"/>
    </row>
    <row r="174" s="58" customFormat="1" ht="15.6" spans="1:9">
      <c r="A174" s="69"/>
      <c r="B174" s="73" t="s">
        <v>6</v>
      </c>
      <c r="C174" s="74" t="s">
        <v>30</v>
      </c>
      <c r="D174" s="74"/>
      <c r="E174" s="74"/>
      <c r="F174" s="74"/>
      <c r="G174" s="69"/>
      <c r="H174" s="69"/>
      <c r="I174" s="75"/>
    </row>
    <row r="175" s="58" customFormat="1" ht="15.6" spans="1:9">
      <c r="A175" s="69"/>
      <c r="B175" s="76" t="s">
        <v>8</v>
      </c>
      <c r="C175" s="74">
        <v>100</v>
      </c>
      <c r="D175" s="74">
        <v>200</v>
      </c>
      <c r="E175" s="74">
        <v>300</v>
      </c>
      <c r="F175" s="74" t="s">
        <v>31</v>
      </c>
      <c r="G175" s="69"/>
      <c r="H175" s="69"/>
      <c r="I175" s="75"/>
    </row>
    <row r="176" s="58" customFormat="1" ht="15.6" spans="1:9">
      <c r="A176" s="69">
        <v>5</v>
      </c>
      <c r="B176" s="78" t="s">
        <v>111</v>
      </c>
      <c r="C176" s="77" t="s">
        <v>787</v>
      </c>
      <c r="D176" s="77" t="s">
        <v>678</v>
      </c>
      <c r="E176" s="77" t="s">
        <v>787</v>
      </c>
      <c r="F176" s="77" t="s">
        <v>787</v>
      </c>
      <c r="G176" s="69"/>
      <c r="H176" s="69"/>
      <c r="I176" s="75"/>
    </row>
    <row r="177" s="58" customFormat="1" ht="15.6" spans="1:9">
      <c r="A177" s="69">
        <v>6</v>
      </c>
      <c r="B177" s="78" t="s">
        <v>96</v>
      </c>
      <c r="C177" s="77" t="s">
        <v>787</v>
      </c>
      <c r="D177" s="77" t="s">
        <v>678</v>
      </c>
      <c r="E177" s="77" t="s">
        <v>787</v>
      </c>
      <c r="F177" s="77" t="s">
        <v>787</v>
      </c>
      <c r="G177" s="69"/>
      <c r="H177" s="69"/>
      <c r="I177" s="75"/>
    </row>
    <row r="178" s="58" customFormat="1" ht="15.6" spans="1:9">
      <c r="A178" s="69">
        <v>7</v>
      </c>
      <c r="B178" s="78" t="s">
        <v>32</v>
      </c>
      <c r="C178" s="77" t="s">
        <v>787</v>
      </c>
      <c r="D178" s="77" t="s">
        <v>787</v>
      </c>
      <c r="E178" s="77" t="s">
        <v>706</v>
      </c>
      <c r="F178" s="77" t="s">
        <v>758</v>
      </c>
      <c r="G178" s="69"/>
      <c r="H178" s="69"/>
      <c r="I178" s="75"/>
    </row>
    <row r="179" s="58" customFormat="1" ht="15.6" spans="1:9">
      <c r="A179" s="69">
        <v>8</v>
      </c>
      <c r="B179" s="78" t="s">
        <v>110</v>
      </c>
      <c r="C179" s="77" t="s">
        <v>787</v>
      </c>
      <c r="D179" s="77" t="s">
        <v>787</v>
      </c>
      <c r="E179" s="77" t="s">
        <v>787</v>
      </c>
      <c r="F179" s="77" t="s">
        <v>680</v>
      </c>
      <c r="G179" s="69"/>
      <c r="H179" s="69"/>
      <c r="I179" s="75"/>
    </row>
    <row r="180" s="58" customFormat="1" ht="15.6" spans="1:9">
      <c r="A180" s="69"/>
      <c r="B180" s="79" t="s">
        <v>6</v>
      </c>
      <c r="C180" s="80" t="s">
        <v>7</v>
      </c>
      <c r="D180" s="80"/>
      <c r="E180" s="80"/>
      <c r="F180" s="69"/>
      <c r="G180" s="69"/>
      <c r="H180" s="69"/>
      <c r="I180" s="75"/>
    </row>
    <row r="181" s="58" customFormat="1" ht="15.6" spans="1:9">
      <c r="A181" s="69"/>
      <c r="B181" s="79"/>
      <c r="C181" s="80"/>
      <c r="D181" s="80"/>
      <c r="E181" s="80"/>
      <c r="F181" s="69"/>
      <c r="G181" s="69"/>
      <c r="H181" s="69"/>
      <c r="I181" s="75"/>
    </row>
    <row r="182" s="58" customFormat="1" ht="15.6" spans="1:9">
      <c r="A182" s="69"/>
      <c r="B182" s="81" t="s">
        <v>8</v>
      </c>
      <c r="C182" s="82" t="s">
        <v>9</v>
      </c>
      <c r="D182" s="82" t="s">
        <v>10</v>
      </c>
      <c r="E182" s="82" t="s">
        <v>11</v>
      </c>
      <c r="F182" s="69"/>
      <c r="G182" s="69"/>
      <c r="H182" s="69"/>
      <c r="I182" s="75"/>
    </row>
    <row r="183" s="58" customFormat="1" ht="15.6" spans="1:9">
      <c r="A183" s="69">
        <v>9</v>
      </c>
      <c r="B183" s="81" t="s">
        <v>91</v>
      </c>
      <c r="C183" s="83" t="s">
        <v>1397</v>
      </c>
      <c r="D183" s="83" t="s">
        <v>2032</v>
      </c>
      <c r="E183" s="83" t="s">
        <v>787</v>
      </c>
      <c r="F183" s="69"/>
      <c r="G183" s="69"/>
      <c r="H183" s="69"/>
      <c r="I183" s="75"/>
    </row>
    <row r="184" s="58" customFormat="1" ht="15.6" spans="1:9">
      <c r="A184" s="69">
        <v>10</v>
      </c>
      <c r="B184" s="81" t="s">
        <v>80</v>
      </c>
      <c r="C184" s="83" t="s">
        <v>787</v>
      </c>
      <c r="D184" s="83" t="s">
        <v>827</v>
      </c>
      <c r="E184" s="83" t="s">
        <v>787</v>
      </c>
      <c r="F184" s="69"/>
      <c r="G184" s="69"/>
      <c r="H184" s="69"/>
      <c r="I184" s="75"/>
    </row>
    <row r="185" s="58" customFormat="1" ht="15.6" spans="1:9">
      <c r="A185" s="69">
        <v>11</v>
      </c>
      <c r="B185" s="81" t="s">
        <v>298</v>
      </c>
      <c r="C185" s="83" t="s">
        <v>1015</v>
      </c>
      <c r="D185" s="83" t="s">
        <v>758</v>
      </c>
      <c r="E185" s="83" t="s">
        <v>787</v>
      </c>
      <c r="F185" s="69"/>
      <c r="G185" s="69"/>
      <c r="H185" s="69"/>
      <c r="I185" s="75"/>
    </row>
    <row r="186" s="58" customFormat="1" ht="15.6" spans="1:9">
      <c r="A186" s="69">
        <v>12</v>
      </c>
      <c r="B186" s="81" t="s">
        <v>12</v>
      </c>
      <c r="C186" s="83" t="s">
        <v>787</v>
      </c>
      <c r="D186" s="83" t="s">
        <v>787</v>
      </c>
      <c r="E186" s="83" t="s">
        <v>2370</v>
      </c>
      <c r="F186" s="69"/>
      <c r="G186" s="69"/>
      <c r="H186" s="69"/>
      <c r="I186" s="75"/>
    </row>
    <row r="187" s="58" customFormat="1" ht="15.6" spans="1:9">
      <c r="A187" s="69"/>
      <c r="B187" s="84" t="s">
        <v>40</v>
      </c>
      <c r="C187" s="74" t="s">
        <v>41</v>
      </c>
      <c r="D187" s="74"/>
      <c r="E187" s="74"/>
      <c r="F187" s="69"/>
      <c r="G187" s="69"/>
      <c r="H187" s="69"/>
      <c r="I187" s="75"/>
    </row>
    <row r="188" s="58" customFormat="1" ht="15.6" spans="1:9">
      <c r="A188" s="69"/>
      <c r="B188" s="84"/>
      <c r="C188" s="74" t="s">
        <v>42</v>
      </c>
      <c r="D188" s="74" t="s">
        <v>43</v>
      </c>
      <c r="E188" s="74" t="s">
        <v>44</v>
      </c>
      <c r="F188" s="69"/>
      <c r="G188" s="69"/>
      <c r="H188" s="69"/>
      <c r="I188" s="75"/>
    </row>
    <row r="189" s="58" customFormat="1" ht="15.6" spans="1:9">
      <c r="A189" s="69">
        <v>13</v>
      </c>
      <c r="B189" s="76" t="s">
        <v>191</v>
      </c>
      <c r="C189" s="85" t="s">
        <v>787</v>
      </c>
      <c r="D189" s="85" t="s">
        <v>787</v>
      </c>
      <c r="E189" s="85" t="s">
        <v>1353</v>
      </c>
      <c r="F189" s="69"/>
      <c r="G189" s="69"/>
      <c r="H189" s="69"/>
      <c r="I189" s="75"/>
    </row>
    <row r="190" s="58" customFormat="1" ht="15.6" spans="1:9">
      <c r="A190" s="69"/>
      <c r="B190" s="84" t="s">
        <v>40</v>
      </c>
      <c r="C190" s="74" t="s">
        <v>46</v>
      </c>
      <c r="D190" s="69"/>
      <c r="E190" s="69"/>
      <c r="F190" s="69"/>
      <c r="G190" s="69"/>
      <c r="H190" s="69"/>
      <c r="I190" s="75"/>
    </row>
    <row r="191" s="58" customFormat="1" ht="15.6" spans="1:9">
      <c r="A191" s="69"/>
      <c r="B191" s="84"/>
      <c r="C191" s="74" t="s">
        <v>47</v>
      </c>
      <c r="D191" s="69"/>
      <c r="E191" s="69"/>
      <c r="F191" s="69"/>
      <c r="G191" s="69"/>
      <c r="H191" s="69"/>
      <c r="I191" s="75"/>
    </row>
    <row r="192" s="58" customFormat="1" ht="15.6" spans="1:9">
      <c r="A192" s="69">
        <v>14</v>
      </c>
      <c r="B192" s="86" t="s">
        <v>73</v>
      </c>
      <c r="C192" s="85">
        <f>170.6+0.1</f>
        <v>170.7</v>
      </c>
      <c r="D192" s="69"/>
      <c r="E192" s="69"/>
      <c r="F192" s="69"/>
      <c r="G192" s="69"/>
      <c r="H192" s="69"/>
      <c r="I192" s="75"/>
    </row>
    <row r="193" s="58" customFormat="1" ht="15.6" spans="1:9">
      <c r="A193" s="69">
        <v>15</v>
      </c>
      <c r="B193" s="86" t="s">
        <v>48</v>
      </c>
      <c r="C193" s="85">
        <v>581.9</v>
      </c>
      <c r="D193" s="69"/>
      <c r="E193" s="69"/>
      <c r="F193" s="69"/>
      <c r="G193" s="69"/>
      <c r="H193" s="69"/>
      <c r="I193" s="75"/>
    </row>
    <row r="194" s="58" customFormat="1" ht="15.6" spans="1:9">
      <c r="A194" s="69">
        <v>16</v>
      </c>
      <c r="B194" s="86" t="s">
        <v>2371</v>
      </c>
      <c r="C194" s="85" t="s">
        <v>1844</v>
      </c>
      <c r="D194" s="69"/>
      <c r="E194" s="69"/>
      <c r="F194" s="69"/>
      <c r="G194" s="69"/>
      <c r="H194" s="69"/>
      <c r="I194" s="75"/>
    </row>
    <row r="195" s="58" customFormat="1" ht="15.6" spans="1:9">
      <c r="A195" s="69"/>
      <c r="B195" s="73" t="s">
        <v>6</v>
      </c>
      <c r="C195" s="74" t="s">
        <v>49</v>
      </c>
      <c r="D195" s="74"/>
      <c r="E195" s="74"/>
      <c r="F195" s="69"/>
      <c r="G195" s="69"/>
      <c r="H195" s="69"/>
      <c r="I195" s="75"/>
    </row>
    <row r="196" s="58" customFormat="1" ht="15.6" spans="1:9">
      <c r="A196" s="69"/>
      <c r="B196" s="76" t="s">
        <v>50</v>
      </c>
      <c r="C196" s="74">
        <v>100</v>
      </c>
      <c r="D196" s="74">
        <v>200</v>
      </c>
      <c r="E196" s="74" t="s">
        <v>51</v>
      </c>
      <c r="F196" s="69"/>
      <c r="G196" s="69"/>
      <c r="H196" s="69"/>
      <c r="I196" s="75"/>
    </row>
    <row r="197" s="58" customFormat="1" ht="15.6" spans="1:9">
      <c r="A197" s="69">
        <v>17</v>
      </c>
      <c r="B197" s="78" t="s">
        <v>52</v>
      </c>
      <c r="C197" s="77" t="s">
        <v>679</v>
      </c>
      <c r="D197" s="77" t="s">
        <v>684</v>
      </c>
      <c r="E197" s="77" t="s">
        <v>787</v>
      </c>
      <c r="F197" s="69"/>
      <c r="G197" s="69"/>
      <c r="H197" s="69"/>
      <c r="I197" s="75"/>
    </row>
    <row r="198" s="58" customFormat="1" ht="15.6" spans="1:9">
      <c r="A198" s="69">
        <v>18</v>
      </c>
      <c r="B198" s="78" t="s">
        <v>53</v>
      </c>
      <c r="C198" s="77" t="s">
        <v>680</v>
      </c>
      <c r="D198" s="77" t="s">
        <v>774</v>
      </c>
      <c r="E198" s="77" t="s">
        <v>787</v>
      </c>
      <c r="F198" s="69"/>
      <c r="G198" s="69"/>
      <c r="H198" s="69"/>
      <c r="I198" s="75"/>
    </row>
    <row r="199" s="58" customFormat="1" ht="15.6" spans="1:9">
      <c r="A199" s="69">
        <v>19</v>
      </c>
      <c r="B199" s="78" t="s">
        <v>55</v>
      </c>
      <c r="C199" s="77" t="s">
        <v>787</v>
      </c>
      <c r="D199" s="77" t="s">
        <v>716</v>
      </c>
      <c r="E199" s="77" t="s">
        <v>787</v>
      </c>
      <c r="F199" s="69"/>
      <c r="G199" s="69"/>
      <c r="H199" s="69"/>
      <c r="I199" s="75"/>
    </row>
    <row r="200" s="58" customFormat="1" ht="31.2" spans="1:9">
      <c r="A200" s="69" t="s">
        <v>2372</v>
      </c>
      <c r="B200" s="69"/>
      <c r="C200" s="69"/>
      <c r="D200" s="69"/>
      <c r="E200" s="69"/>
      <c r="F200" s="69"/>
      <c r="G200" s="69"/>
      <c r="H200" s="70" t="s">
        <v>2373</v>
      </c>
      <c r="I200" s="71" t="s">
        <v>615</v>
      </c>
    </row>
    <row r="201" s="58" customFormat="1" ht="31.2" spans="1:9">
      <c r="A201" s="72" t="s">
        <v>5</v>
      </c>
      <c r="B201" s="73" t="s">
        <v>6</v>
      </c>
      <c r="C201" s="74" t="s">
        <v>15</v>
      </c>
      <c r="D201" s="74"/>
      <c r="E201" s="74"/>
      <c r="F201" s="74"/>
      <c r="G201" s="74"/>
      <c r="H201" s="69"/>
      <c r="I201" s="75"/>
    </row>
    <row r="202" s="58" customFormat="1" ht="15.6" spans="1:9">
      <c r="A202" s="69"/>
      <c r="B202" s="76" t="s">
        <v>16</v>
      </c>
      <c r="C202" s="74" t="s">
        <v>17</v>
      </c>
      <c r="D202" s="74" t="s">
        <v>18</v>
      </c>
      <c r="E202" s="74" t="s">
        <v>19</v>
      </c>
      <c r="F202" s="74" t="s">
        <v>20</v>
      </c>
      <c r="G202" s="74" t="s">
        <v>21</v>
      </c>
      <c r="H202" s="69"/>
      <c r="I202" s="75"/>
    </row>
    <row r="203" s="58" customFormat="1" ht="15.6" spans="1:9">
      <c r="A203" s="69">
        <v>1</v>
      </c>
      <c r="B203" s="76" t="s">
        <v>76</v>
      </c>
      <c r="C203" s="77" t="s">
        <v>787</v>
      </c>
      <c r="D203" s="77" t="s">
        <v>787</v>
      </c>
      <c r="E203" s="77" t="s">
        <v>678</v>
      </c>
      <c r="F203" s="77" t="s">
        <v>680</v>
      </c>
      <c r="G203" s="77" t="s">
        <v>787</v>
      </c>
      <c r="H203" s="69"/>
      <c r="I203" s="75"/>
    </row>
    <row r="204" s="58" customFormat="1" ht="15.6" spans="1:9">
      <c r="A204" s="69">
        <v>2</v>
      </c>
      <c r="B204" s="76" t="s">
        <v>60</v>
      </c>
      <c r="C204" s="77" t="s">
        <v>787</v>
      </c>
      <c r="D204" s="77" t="s">
        <v>680</v>
      </c>
      <c r="E204" s="77" t="s">
        <v>787</v>
      </c>
      <c r="F204" s="77" t="s">
        <v>787</v>
      </c>
      <c r="G204" s="77" t="s">
        <v>787</v>
      </c>
      <c r="H204" s="69"/>
      <c r="I204" s="75"/>
    </row>
    <row r="205" s="58" customFormat="1" ht="15.6" spans="1:9">
      <c r="A205" s="69"/>
      <c r="B205" s="73" t="s">
        <v>6</v>
      </c>
      <c r="C205" s="74" t="s">
        <v>30</v>
      </c>
      <c r="D205" s="74"/>
      <c r="E205" s="74"/>
      <c r="F205" s="74"/>
      <c r="G205" s="69"/>
      <c r="H205" s="69"/>
      <c r="I205" s="75"/>
    </row>
    <row r="206" s="58" customFormat="1" ht="15.6" spans="1:9">
      <c r="A206" s="69"/>
      <c r="B206" s="76" t="s">
        <v>8</v>
      </c>
      <c r="C206" s="74">
        <v>100</v>
      </c>
      <c r="D206" s="74">
        <v>200</v>
      </c>
      <c r="E206" s="74">
        <v>300</v>
      </c>
      <c r="F206" s="74" t="s">
        <v>31</v>
      </c>
      <c r="G206" s="69"/>
      <c r="H206" s="69"/>
      <c r="I206" s="75"/>
    </row>
    <row r="207" s="58" customFormat="1" ht="15.6" spans="1:9">
      <c r="A207" s="69">
        <v>3</v>
      </c>
      <c r="B207" s="78" t="s">
        <v>117</v>
      </c>
      <c r="C207" s="77" t="s">
        <v>787</v>
      </c>
      <c r="D207" s="77" t="s">
        <v>680</v>
      </c>
      <c r="E207" s="77" t="s">
        <v>787</v>
      </c>
      <c r="F207" s="77" t="s">
        <v>787</v>
      </c>
      <c r="G207" s="69"/>
      <c r="H207" s="69"/>
      <c r="I207" s="75"/>
    </row>
    <row r="208" s="58" customFormat="1" ht="15.6" spans="1:9">
      <c r="A208" s="69">
        <v>4</v>
      </c>
      <c r="B208" s="78" t="s">
        <v>32</v>
      </c>
      <c r="C208" s="77" t="s">
        <v>787</v>
      </c>
      <c r="D208" s="77" t="s">
        <v>787</v>
      </c>
      <c r="E208" s="77" t="s">
        <v>682</v>
      </c>
      <c r="F208" s="77" t="s">
        <v>679</v>
      </c>
      <c r="G208" s="69"/>
      <c r="H208" s="69"/>
      <c r="I208" s="75"/>
    </row>
    <row r="209" s="58" customFormat="1" ht="15.6" spans="1:9">
      <c r="A209" s="69">
        <v>5</v>
      </c>
      <c r="B209" s="78" t="s">
        <v>968</v>
      </c>
      <c r="C209" s="77" t="s">
        <v>678</v>
      </c>
      <c r="D209" s="77" t="s">
        <v>787</v>
      </c>
      <c r="E209" s="77" t="s">
        <v>787</v>
      </c>
      <c r="F209" s="77" t="s">
        <v>787</v>
      </c>
      <c r="G209" s="69"/>
      <c r="H209" s="69"/>
      <c r="I209" s="75"/>
    </row>
    <row r="210" s="58" customFormat="1" ht="15.6" spans="1:9">
      <c r="A210" s="69"/>
      <c r="B210" s="79" t="s">
        <v>6</v>
      </c>
      <c r="C210" s="80" t="s">
        <v>7</v>
      </c>
      <c r="D210" s="80"/>
      <c r="E210" s="80"/>
      <c r="F210" s="69"/>
      <c r="G210" s="69"/>
      <c r="H210" s="69"/>
      <c r="I210" s="75"/>
    </row>
    <row r="211" s="58" customFormat="1" ht="15.6" spans="1:9">
      <c r="A211" s="69"/>
      <c r="B211" s="79"/>
      <c r="C211" s="80"/>
      <c r="D211" s="80"/>
      <c r="E211" s="80"/>
      <c r="F211" s="69"/>
      <c r="G211" s="69"/>
      <c r="H211" s="69"/>
      <c r="I211" s="75"/>
    </row>
    <row r="212" s="58" customFormat="1" ht="15.6" spans="1:9">
      <c r="A212" s="69"/>
      <c r="B212" s="81" t="s">
        <v>8</v>
      </c>
      <c r="C212" s="82" t="s">
        <v>9</v>
      </c>
      <c r="D212" s="82" t="s">
        <v>10</v>
      </c>
      <c r="E212" s="82" t="s">
        <v>11</v>
      </c>
      <c r="F212" s="69"/>
      <c r="G212" s="69"/>
      <c r="H212" s="69"/>
      <c r="I212" s="75"/>
    </row>
    <row r="213" s="58" customFormat="1" ht="15.6" spans="1:9">
      <c r="A213" s="69">
        <v>6</v>
      </c>
      <c r="B213" s="81" t="s">
        <v>12</v>
      </c>
      <c r="C213" s="83" t="s">
        <v>787</v>
      </c>
      <c r="D213" s="83" t="s">
        <v>787</v>
      </c>
      <c r="E213" s="83" t="s">
        <v>2374</v>
      </c>
      <c r="F213" s="69"/>
      <c r="G213" s="69"/>
      <c r="H213" s="69"/>
      <c r="I213" s="75"/>
    </row>
    <row r="214" s="58" customFormat="1" ht="15.6" spans="1:9">
      <c r="A214" s="69"/>
      <c r="B214" s="84" t="s">
        <v>40</v>
      </c>
      <c r="C214" s="74" t="s">
        <v>46</v>
      </c>
      <c r="D214" s="69"/>
      <c r="E214" s="69"/>
      <c r="F214" s="69"/>
      <c r="G214" s="69"/>
      <c r="H214" s="69"/>
      <c r="I214" s="75"/>
    </row>
    <row r="215" s="58" customFormat="1" ht="15.6" spans="1:9">
      <c r="A215" s="69"/>
      <c r="B215" s="84"/>
      <c r="C215" s="74" t="s">
        <v>47</v>
      </c>
      <c r="D215" s="69"/>
      <c r="E215" s="69"/>
      <c r="F215" s="69"/>
      <c r="G215" s="69"/>
      <c r="H215" s="69"/>
      <c r="I215" s="75"/>
    </row>
    <row r="216" s="58" customFormat="1" ht="15.6" spans="1:9">
      <c r="A216" s="69">
        <v>7</v>
      </c>
      <c r="B216" s="86" t="s">
        <v>48</v>
      </c>
      <c r="C216" s="85" t="s">
        <v>2375</v>
      </c>
      <c r="D216" s="69"/>
      <c r="E216" s="69"/>
      <c r="F216" s="69"/>
      <c r="G216" s="69"/>
      <c r="H216" s="69"/>
      <c r="I216" s="75"/>
    </row>
    <row r="217" s="58" customFormat="1" ht="15.6" spans="1:9">
      <c r="A217" s="69"/>
      <c r="B217" s="73" t="s">
        <v>6</v>
      </c>
      <c r="C217" s="74" t="s">
        <v>49</v>
      </c>
      <c r="D217" s="74"/>
      <c r="E217" s="74"/>
      <c r="F217" s="69"/>
      <c r="G217" s="69"/>
      <c r="H217" s="69"/>
      <c r="I217" s="75"/>
    </row>
    <row r="218" s="58" customFormat="1" ht="15.6" spans="1:9">
      <c r="A218" s="69"/>
      <c r="B218" s="76" t="s">
        <v>50</v>
      </c>
      <c r="C218" s="74">
        <v>100</v>
      </c>
      <c r="D218" s="74">
        <v>200</v>
      </c>
      <c r="E218" s="74" t="s">
        <v>51</v>
      </c>
      <c r="F218" s="69"/>
      <c r="G218" s="69"/>
      <c r="H218" s="69"/>
      <c r="I218" s="75"/>
    </row>
    <row r="219" s="58" customFormat="1" ht="15.6" spans="1:9">
      <c r="A219" s="69">
        <v>8</v>
      </c>
      <c r="B219" s="78" t="s">
        <v>52</v>
      </c>
      <c r="C219" s="77" t="s">
        <v>787</v>
      </c>
      <c r="D219" s="77" t="s">
        <v>679</v>
      </c>
      <c r="E219" s="77" t="s">
        <v>787</v>
      </c>
      <c r="F219" s="69"/>
      <c r="G219" s="69"/>
      <c r="H219" s="69"/>
      <c r="I219" s="75"/>
    </row>
    <row r="220" s="58" customFormat="1" ht="15.6" spans="1:9">
      <c r="A220" s="69">
        <v>9</v>
      </c>
      <c r="B220" s="78" t="s">
        <v>55</v>
      </c>
      <c r="C220" s="77" t="s">
        <v>787</v>
      </c>
      <c r="D220" s="77" t="s">
        <v>740</v>
      </c>
      <c r="E220" s="77" t="s">
        <v>787</v>
      </c>
      <c r="F220" s="69"/>
      <c r="G220" s="69"/>
      <c r="H220" s="69"/>
      <c r="I220" s="75"/>
    </row>
    <row r="221" s="58" customFormat="1" ht="31.2" spans="1:9">
      <c r="A221" s="69" t="s">
        <v>2376</v>
      </c>
      <c r="B221" s="69"/>
      <c r="C221" s="69"/>
      <c r="D221" s="69"/>
      <c r="E221" s="69"/>
      <c r="F221" s="69"/>
      <c r="G221" s="69"/>
      <c r="H221" s="70" t="s">
        <v>2377</v>
      </c>
      <c r="I221" s="71" t="s">
        <v>615</v>
      </c>
    </row>
    <row r="222" s="58" customFormat="1" ht="31.2" spans="1:9">
      <c r="A222" s="72" t="s">
        <v>5</v>
      </c>
      <c r="B222" s="73" t="s">
        <v>6</v>
      </c>
      <c r="C222" s="74" t="s">
        <v>15</v>
      </c>
      <c r="D222" s="74"/>
      <c r="E222" s="74"/>
      <c r="F222" s="74"/>
      <c r="G222" s="74"/>
      <c r="H222" s="69"/>
      <c r="I222" s="75"/>
    </row>
    <row r="223" s="58" customFormat="1" ht="15.6" spans="1:9">
      <c r="A223" s="69"/>
      <c r="B223" s="76" t="s">
        <v>16</v>
      </c>
      <c r="C223" s="74" t="s">
        <v>17</v>
      </c>
      <c r="D223" s="74" t="s">
        <v>18</v>
      </c>
      <c r="E223" s="74" t="s">
        <v>19</v>
      </c>
      <c r="F223" s="74" t="s">
        <v>20</v>
      </c>
      <c r="G223" s="74" t="s">
        <v>21</v>
      </c>
      <c r="H223" s="69"/>
      <c r="I223" s="75"/>
    </row>
    <row r="224" s="58" customFormat="1" ht="15.6" spans="1:9">
      <c r="A224" s="69">
        <v>1</v>
      </c>
      <c r="B224" s="76" t="s">
        <v>59</v>
      </c>
      <c r="C224" s="77" t="s">
        <v>774</v>
      </c>
      <c r="D224" s="77" t="s">
        <v>683</v>
      </c>
      <c r="E224" s="77" t="s">
        <v>787</v>
      </c>
      <c r="F224" s="77" t="s">
        <v>787</v>
      </c>
      <c r="G224" s="77" t="s">
        <v>787</v>
      </c>
      <c r="H224" s="69"/>
      <c r="I224" s="75"/>
    </row>
    <row r="225" s="58" customFormat="1" ht="15.6" spans="1:9">
      <c r="A225" s="69">
        <v>2</v>
      </c>
      <c r="B225" s="76" t="s">
        <v>115</v>
      </c>
      <c r="C225" s="77" t="s">
        <v>680</v>
      </c>
      <c r="D225" s="77" t="s">
        <v>787</v>
      </c>
      <c r="E225" s="77" t="s">
        <v>787</v>
      </c>
      <c r="F225" s="77" t="s">
        <v>787</v>
      </c>
      <c r="G225" s="77" t="s">
        <v>787</v>
      </c>
      <c r="H225" s="69"/>
      <c r="I225" s="75"/>
    </row>
    <row r="226" s="58" customFormat="1" ht="15.6" spans="1:9">
      <c r="A226" s="69">
        <v>3</v>
      </c>
      <c r="B226" s="76" t="s">
        <v>23</v>
      </c>
      <c r="C226" s="77" t="s">
        <v>787</v>
      </c>
      <c r="D226" s="77" t="s">
        <v>787</v>
      </c>
      <c r="E226" s="77" t="s">
        <v>764</v>
      </c>
      <c r="F226" s="77" t="s">
        <v>787</v>
      </c>
      <c r="G226" s="77" t="s">
        <v>787</v>
      </c>
      <c r="H226" s="69"/>
      <c r="I226" s="75"/>
    </row>
    <row r="227" s="58" customFormat="1" ht="15.6" spans="1:9">
      <c r="A227" s="69">
        <v>4</v>
      </c>
      <c r="B227" s="76" t="s">
        <v>76</v>
      </c>
      <c r="C227" s="77" t="s">
        <v>787</v>
      </c>
      <c r="D227" s="77" t="s">
        <v>787</v>
      </c>
      <c r="E227" s="77" t="s">
        <v>787</v>
      </c>
      <c r="F227" s="77" t="s">
        <v>678</v>
      </c>
      <c r="G227" s="77" t="s">
        <v>787</v>
      </c>
      <c r="H227" s="69"/>
      <c r="I227" s="75"/>
    </row>
    <row r="228" s="58" customFormat="1" ht="15.6" spans="1:9">
      <c r="A228" s="69">
        <v>5</v>
      </c>
      <c r="B228" s="76" t="s">
        <v>60</v>
      </c>
      <c r="C228" s="77" t="s">
        <v>787</v>
      </c>
      <c r="D228" s="77" t="s">
        <v>682</v>
      </c>
      <c r="E228" s="77" t="s">
        <v>787</v>
      </c>
      <c r="F228" s="77" t="s">
        <v>787</v>
      </c>
      <c r="G228" s="77" t="s">
        <v>787</v>
      </c>
      <c r="H228" s="69"/>
      <c r="I228" s="75"/>
    </row>
    <row r="229" s="58" customFormat="1" ht="15.6" spans="1:9">
      <c r="A229" s="69"/>
      <c r="B229" s="73" t="s">
        <v>6</v>
      </c>
      <c r="C229" s="74" t="s">
        <v>24</v>
      </c>
      <c r="D229" s="74"/>
      <c r="E229" s="74"/>
      <c r="F229" s="74"/>
      <c r="G229" s="74"/>
      <c r="H229" s="69"/>
      <c r="I229" s="75"/>
    </row>
    <row r="230" s="58" customFormat="1" ht="15.6" spans="1:9">
      <c r="A230" s="69"/>
      <c r="B230" s="76" t="s">
        <v>16</v>
      </c>
      <c r="C230" s="74" t="s">
        <v>17</v>
      </c>
      <c r="D230" s="74" t="s">
        <v>18</v>
      </c>
      <c r="E230" s="74" t="s">
        <v>19</v>
      </c>
      <c r="F230" s="74" t="s">
        <v>20</v>
      </c>
      <c r="G230" s="74" t="s">
        <v>21</v>
      </c>
      <c r="H230" s="69"/>
      <c r="I230" s="75"/>
    </row>
    <row r="231" s="58" customFormat="1" ht="15.6" spans="1:9">
      <c r="A231" s="69">
        <v>6</v>
      </c>
      <c r="B231" s="78" t="s">
        <v>61</v>
      </c>
      <c r="C231" s="77" t="s">
        <v>680</v>
      </c>
      <c r="D231" s="77" t="s">
        <v>787</v>
      </c>
      <c r="E231" s="77" t="s">
        <v>787</v>
      </c>
      <c r="F231" s="77" t="s">
        <v>787</v>
      </c>
      <c r="G231" s="77" t="s">
        <v>787</v>
      </c>
      <c r="H231" s="69"/>
      <c r="I231" s="75"/>
    </row>
    <row r="232" s="58" customFormat="1" ht="15.6" spans="1:9">
      <c r="A232" s="69">
        <v>7</v>
      </c>
      <c r="B232" s="78" t="s">
        <v>107</v>
      </c>
      <c r="C232" s="77" t="s">
        <v>680</v>
      </c>
      <c r="D232" s="77" t="s">
        <v>787</v>
      </c>
      <c r="E232" s="77" t="s">
        <v>787</v>
      </c>
      <c r="F232" s="77" t="s">
        <v>787</v>
      </c>
      <c r="G232" s="77" t="s">
        <v>787</v>
      </c>
      <c r="H232" s="69"/>
      <c r="I232" s="75"/>
    </row>
    <row r="233" s="58" customFormat="1" ht="15.6" spans="1:9">
      <c r="A233" s="69"/>
      <c r="B233" s="73" t="s">
        <v>6</v>
      </c>
      <c r="C233" s="74" t="s">
        <v>30</v>
      </c>
      <c r="D233" s="74"/>
      <c r="E233" s="74"/>
      <c r="F233" s="74"/>
      <c r="G233" s="69"/>
      <c r="H233" s="69"/>
      <c r="I233" s="75"/>
    </row>
    <row r="234" s="58" customFormat="1" ht="15.6" spans="1:9">
      <c r="A234" s="69"/>
      <c r="B234" s="76" t="s">
        <v>8</v>
      </c>
      <c r="C234" s="74">
        <v>100</v>
      </c>
      <c r="D234" s="74">
        <v>200</v>
      </c>
      <c r="E234" s="74">
        <v>300</v>
      </c>
      <c r="F234" s="74" t="s">
        <v>31</v>
      </c>
      <c r="G234" s="69"/>
      <c r="H234" s="69"/>
      <c r="I234" s="75"/>
    </row>
    <row r="235" s="58" customFormat="1" ht="15.6" spans="1:9">
      <c r="A235" s="69">
        <v>8</v>
      </c>
      <c r="B235" s="78" t="s">
        <v>63</v>
      </c>
      <c r="C235" s="77" t="s">
        <v>680</v>
      </c>
      <c r="D235" s="77" t="s">
        <v>787</v>
      </c>
      <c r="E235" s="77" t="s">
        <v>787</v>
      </c>
      <c r="F235" s="77" t="s">
        <v>787</v>
      </c>
      <c r="G235" s="69"/>
      <c r="H235" s="69"/>
      <c r="I235" s="75"/>
    </row>
    <row r="236" s="58" customFormat="1" ht="15.6" spans="1:9">
      <c r="A236" s="69">
        <v>9</v>
      </c>
      <c r="B236" s="78" t="s">
        <v>32</v>
      </c>
      <c r="C236" s="77" t="s">
        <v>787</v>
      </c>
      <c r="D236" s="77" t="s">
        <v>787</v>
      </c>
      <c r="E236" s="77" t="s">
        <v>683</v>
      </c>
      <c r="F236" s="77" t="s">
        <v>683</v>
      </c>
      <c r="G236" s="69"/>
      <c r="H236" s="69"/>
      <c r="I236" s="75"/>
    </row>
    <row r="237" s="58" customFormat="1" ht="15.6" spans="1:9">
      <c r="A237" s="69"/>
      <c r="B237" s="79" t="s">
        <v>6</v>
      </c>
      <c r="C237" s="80" t="s">
        <v>7</v>
      </c>
      <c r="D237" s="80"/>
      <c r="E237" s="80"/>
      <c r="F237" s="69"/>
      <c r="G237" s="69"/>
      <c r="H237" s="69"/>
      <c r="I237" s="75"/>
    </row>
    <row r="238" s="58" customFormat="1" ht="15.6" spans="1:9">
      <c r="A238" s="69"/>
      <c r="B238" s="79"/>
      <c r="C238" s="80"/>
      <c r="D238" s="80"/>
      <c r="E238" s="80"/>
      <c r="F238" s="69"/>
      <c r="G238" s="69"/>
      <c r="H238" s="69"/>
      <c r="I238" s="75"/>
    </row>
    <row r="239" s="58" customFormat="1" ht="15.6" spans="1:9">
      <c r="A239" s="69"/>
      <c r="B239" s="81" t="s">
        <v>8</v>
      </c>
      <c r="C239" s="82" t="s">
        <v>9</v>
      </c>
      <c r="D239" s="82" t="s">
        <v>10</v>
      </c>
      <c r="E239" s="82" t="s">
        <v>11</v>
      </c>
      <c r="F239" s="69"/>
      <c r="G239" s="69"/>
      <c r="H239" s="69"/>
      <c r="I239" s="75"/>
    </row>
    <row r="240" s="58" customFormat="1" ht="15.6" spans="1:9">
      <c r="A240" s="69">
        <v>10</v>
      </c>
      <c r="B240" s="81" t="s">
        <v>91</v>
      </c>
      <c r="C240" s="83">
        <f>3.3+4.1</f>
        <v>7.4</v>
      </c>
      <c r="D240" s="83" t="s">
        <v>787</v>
      </c>
      <c r="E240" s="83" t="s">
        <v>787</v>
      </c>
      <c r="F240" s="69"/>
      <c r="G240" s="69"/>
      <c r="H240" s="69"/>
      <c r="I240" s="75"/>
    </row>
    <row r="241" s="58" customFormat="1" ht="15.6" spans="1:9">
      <c r="A241" s="69">
        <v>11</v>
      </c>
      <c r="B241" s="81" t="s">
        <v>34</v>
      </c>
      <c r="C241" s="83" t="s">
        <v>787</v>
      </c>
      <c r="D241" s="83" t="s">
        <v>813</v>
      </c>
      <c r="E241" s="83" t="s">
        <v>787</v>
      </c>
      <c r="F241" s="69"/>
      <c r="G241" s="69"/>
      <c r="H241" s="69"/>
      <c r="I241" s="75"/>
    </row>
    <row r="242" s="58" customFormat="1" ht="15.6" spans="1:9">
      <c r="A242" s="69">
        <v>12</v>
      </c>
      <c r="B242" s="81" t="s">
        <v>12</v>
      </c>
      <c r="C242" s="83" t="s">
        <v>787</v>
      </c>
      <c r="D242" s="83" t="s">
        <v>2378</v>
      </c>
      <c r="E242" s="83" t="s">
        <v>787</v>
      </c>
      <c r="F242" s="69"/>
      <c r="G242" s="69"/>
      <c r="H242" s="69"/>
      <c r="I242" s="75"/>
    </row>
    <row r="243" s="58" customFormat="1" ht="15.6" spans="1:9">
      <c r="A243" s="69"/>
      <c r="B243" s="84" t="s">
        <v>40</v>
      </c>
      <c r="C243" s="74" t="s">
        <v>41</v>
      </c>
      <c r="D243" s="74"/>
      <c r="E243" s="74"/>
      <c r="F243" s="69"/>
      <c r="G243" s="69"/>
      <c r="H243" s="69"/>
      <c r="I243" s="75"/>
    </row>
    <row r="244" s="58" customFormat="1" ht="15.6" spans="1:9">
      <c r="A244" s="69"/>
      <c r="B244" s="84"/>
      <c r="C244" s="74" t="s">
        <v>42</v>
      </c>
      <c r="D244" s="74" t="s">
        <v>43</v>
      </c>
      <c r="E244" s="74" t="s">
        <v>44</v>
      </c>
      <c r="F244" s="69"/>
      <c r="G244" s="69"/>
      <c r="H244" s="69"/>
      <c r="I244" s="75"/>
    </row>
    <row r="245" s="58" customFormat="1" ht="15.6" spans="1:9">
      <c r="A245" s="69">
        <v>13</v>
      </c>
      <c r="B245" s="76" t="s">
        <v>334</v>
      </c>
      <c r="C245" s="85" t="s">
        <v>787</v>
      </c>
      <c r="D245" s="85" t="s">
        <v>787</v>
      </c>
      <c r="E245" s="85" t="s">
        <v>2379</v>
      </c>
      <c r="F245" s="69"/>
      <c r="G245" s="69"/>
      <c r="H245" s="69"/>
      <c r="I245" s="75"/>
    </row>
    <row r="246" s="58" customFormat="1" ht="15.6" spans="1:9">
      <c r="A246" s="69"/>
      <c r="B246" s="84" t="s">
        <v>40</v>
      </c>
      <c r="C246" s="74" t="s">
        <v>46</v>
      </c>
      <c r="D246" s="69"/>
      <c r="E246" s="69"/>
      <c r="F246" s="69"/>
      <c r="G246" s="69"/>
      <c r="H246" s="69"/>
      <c r="I246" s="75"/>
    </row>
    <row r="247" s="58" customFormat="1" ht="15.6" spans="1:9">
      <c r="A247" s="69"/>
      <c r="B247" s="84"/>
      <c r="C247" s="74" t="s">
        <v>47</v>
      </c>
      <c r="D247" s="69"/>
      <c r="E247" s="69"/>
      <c r="F247" s="69"/>
      <c r="G247" s="69"/>
      <c r="H247" s="69"/>
      <c r="I247" s="75"/>
    </row>
    <row r="248" s="58" customFormat="1" ht="15.6" spans="1:9">
      <c r="A248" s="69">
        <v>14</v>
      </c>
      <c r="B248" s="86" t="s">
        <v>48</v>
      </c>
      <c r="C248" s="85" t="s">
        <v>2380</v>
      </c>
      <c r="D248" s="69"/>
      <c r="E248" s="69"/>
      <c r="F248" s="69"/>
      <c r="G248" s="69"/>
      <c r="H248" s="69"/>
      <c r="I248" s="75"/>
    </row>
    <row r="249" s="58" customFormat="1" ht="15.6" spans="1:9">
      <c r="A249" s="69"/>
      <c r="B249" s="73" t="s">
        <v>6</v>
      </c>
      <c r="C249" s="74" t="s">
        <v>49</v>
      </c>
      <c r="D249" s="74"/>
      <c r="E249" s="74"/>
      <c r="F249" s="69"/>
      <c r="G249" s="69"/>
      <c r="H249" s="69"/>
      <c r="I249" s="75"/>
    </row>
    <row r="250" s="58" customFormat="1" ht="15.6" spans="1:9">
      <c r="A250" s="69"/>
      <c r="B250" s="76" t="s">
        <v>50</v>
      </c>
      <c r="C250" s="74">
        <v>100</v>
      </c>
      <c r="D250" s="74">
        <v>200</v>
      </c>
      <c r="E250" s="74" t="s">
        <v>51</v>
      </c>
      <c r="F250" s="69"/>
      <c r="G250" s="69"/>
      <c r="H250" s="69"/>
      <c r="I250" s="75"/>
    </row>
    <row r="251" s="58" customFormat="1" ht="15.6" spans="1:9">
      <c r="A251" s="69">
        <v>15</v>
      </c>
      <c r="B251" s="78" t="s">
        <v>52</v>
      </c>
      <c r="C251" s="77" t="s">
        <v>787</v>
      </c>
      <c r="D251" s="77" t="s">
        <v>764</v>
      </c>
      <c r="E251" s="77" t="s">
        <v>787</v>
      </c>
      <c r="F251" s="69"/>
      <c r="G251" s="69"/>
      <c r="H251" s="69"/>
      <c r="I251" s="75"/>
    </row>
    <row r="252" s="58" customFormat="1" ht="31.2" spans="1:9">
      <c r="A252" s="69" t="s">
        <v>2381</v>
      </c>
      <c r="B252" s="69"/>
      <c r="C252" s="69"/>
      <c r="D252" s="69"/>
      <c r="E252" s="69"/>
      <c r="F252" s="69"/>
      <c r="G252" s="69"/>
      <c r="H252" s="70" t="s">
        <v>2382</v>
      </c>
      <c r="I252" s="71" t="s">
        <v>615</v>
      </c>
    </row>
    <row r="253" s="58" customFormat="1" ht="31.2" spans="1:9">
      <c r="A253" s="72" t="s">
        <v>5</v>
      </c>
      <c r="B253" s="73" t="s">
        <v>6</v>
      </c>
      <c r="C253" s="74" t="s">
        <v>15</v>
      </c>
      <c r="D253" s="74"/>
      <c r="E253" s="74"/>
      <c r="F253" s="74"/>
      <c r="G253" s="74"/>
      <c r="H253" s="69"/>
      <c r="I253" s="75"/>
    </row>
    <row r="254" s="58" customFormat="1" ht="15.6" spans="1:9">
      <c r="A254" s="69"/>
      <c r="B254" s="76" t="s">
        <v>16</v>
      </c>
      <c r="C254" s="74" t="s">
        <v>17</v>
      </c>
      <c r="D254" s="74" t="s">
        <v>18</v>
      </c>
      <c r="E254" s="74" t="s">
        <v>19</v>
      </c>
      <c r="F254" s="74" t="s">
        <v>20</v>
      </c>
      <c r="G254" s="74" t="s">
        <v>21</v>
      </c>
      <c r="H254" s="69"/>
      <c r="I254" s="75"/>
    </row>
    <row r="255" s="58" customFormat="1" ht="15.6" spans="1:9">
      <c r="A255" s="69">
        <v>1</v>
      </c>
      <c r="B255" s="76" t="s">
        <v>59</v>
      </c>
      <c r="C255" s="77" t="s">
        <v>787</v>
      </c>
      <c r="D255" s="77" t="s">
        <v>682</v>
      </c>
      <c r="E255" s="77" t="s">
        <v>787</v>
      </c>
      <c r="F255" s="77" t="s">
        <v>787</v>
      </c>
      <c r="G255" s="77" t="s">
        <v>787</v>
      </c>
      <c r="H255" s="69"/>
      <c r="I255" s="75"/>
    </row>
    <row r="256" s="58" customFormat="1" ht="15.6" spans="1:9">
      <c r="A256" s="69">
        <v>2</v>
      </c>
      <c r="B256" s="76" t="s">
        <v>60</v>
      </c>
      <c r="C256" s="77" t="s">
        <v>680</v>
      </c>
      <c r="D256" s="77" t="s">
        <v>787</v>
      </c>
      <c r="E256" s="77" t="s">
        <v>787</v>
      </c>
      <c r="F256" s="77" t="s">
        <v>787</v>
      </c>
      <c r="G256" s="77" t="s">
        <v>787</v>
      </c>
      <c r="H256" s="69"/>
      <c r="I256" s="75"/>
    </row>
    <row r="257" s="58" customFormat="1" ht="15.6" spans="1:9">
      <c r="A257" s="69"/>
      <c r="B257" s="73" t="s">
        <v>6</v>
      </c>
      <c r="C257" s="74" t="s">
        <v>24</v>
      </c>
      <c r="D257" s="74"/>
      <c r="E257" s="74"/>
      <c r="F257" s="74"/>
      <c r="G257" s="74"/>
      <c r="H257" s="69"/>
      <c r="I257" s="75"/>
    </row>
    <row r="258" s="58" customFormat="1" ht="15.6" spans="1:9">
      <c r="A258" s="69"/>
      <c r="B258" s="76" t="s">
        <v>16</v>
      </c>
      <c r="C258" s="74" t="s">
        <v>17</v>
      </c>
      <c r="D258" s="74" t="s">
        <v>18</v>
      </c>
      <c r="E258" s="74" t="s">
        <v>19</v>
      </c>
      <c r="F258" s="74" t="s">
        <v>20</v>
      </c>
      <c r="G258" s="74" t="s">
        <v>21</v>
      </c>
      <c r="H258" s="69"/>
      <c r="I258" s="75"/>
    </row>
    <row r="259" s="58" customFormat="1" ht="15.6" spans="1:9">
      <c r="A259" s="69">
        <v>3</v>
      </c>
      <c r="B259" s="78" t="s">
        <v>61</v>
      </c>
      <c r="C259" s="77" t="s">
        <v>787</v>
      </c>
      <c r="D259" s="77" t="s">
        <v>678</v>
      </c>
      <c r="E259" s="77" t="s">
        <v>787</v>
      </c>
      <c r="F259" s="77" t="s">
        <v>787</v>
      </c>
      <c r="G259" s="77" t="s">
        <v>787</v>
      </c>
      <c r="H259" s="69"/>
      <c r="I259" s="75"/>
    </row>
    <row r="260" s="58" customFormat="1" ht="15.6" spans="1:9">
      <c r="A260" s="69">
        <v>4</v>
      </c>
      <c r="B260" s="78" t="s">
        <v>107</v>
      </c>
      <c r="C260" s="77" t="s">
        <v>787</v>
      </c>
      <c r="D260" s="77" t="s">
        <v>680</v>
      </c>
      <c r="E260" s="77" t="s">
        <v>787</v>
      </c>
      <c r="F260" s="77" t="s">
        <v>787</v>
      </c>
      <c r="G260" s="77" t="s">
        <v>787</v>
      </c>
      <c r="H260" s="69"/>
      <c r="I260" s="75"/>
    </row>
    <row r="261" s="58" customFormat="1" ht="15.6" spans="1:9">
      <c r="A261" s="69"/>
      <c r="B261" s="73" t="s">
        <v>6</v>
      </c>
      <c r="C261" s="74" t="s">
        <v>30</v>
      </c>
      <c r="D261" s="74"/>
      <c r="E261" s="74"/>
      <c r="F261" s="74"/>
      <c r="G261" s="69"/>
      <c r="H261" s="69"/>
      <c r="I261" s="75"/>
    </row>
    <row r="262" s="58" customFormat="1" ht="15.6" spans="1:9">
      <c r="A262" s="69"/>
      <c r="B262" s="76" t="s">
        <v>8</v>
      </c>
      <c r="C262" s="74">
        <v>100</v>
      </c>
      <c r="D262" s="74">
        <v>200</v>
      </c>
      <c r="E262" s="74">
        <v>300</v>
      </c>
      <c r="F262" s="74" t="s">
        <v>31</v>
      </c>
      <c r="G262" s="69"/>
      <c r="H262" s="69"/>
      <c r="I262" s="75"/>
    </row>
    <row r="263" s="58" customFormat="1" ht="15.6" spans="1:9">
      <c r="A263" s="69">
        <v>5</v>
      </c>
      <c r="B263" s="78" t="s">
        <v>32</v>
      </c>
      <c r="C263" s="77" t="s">
        <v>787</v>
      </c>
      <c r="D263" s="77" t="s">
        <v>787</v>
      </c>
      <c r="E263" s="77" t="s">
        <v>678</v>
      </c>
      <c r="F263" s="77" t="s">
        <v>684</v>
      </c>
      <c r="G263" s="69"/>
      <c r="H263" s="69"/>
      <c r="I263" s="75"/>
    </row>
    <row r="264" s="58" customFormat="1" ht="15.6" spans="1:9">
      <c r="A264" s="69">
        <v>6</v>
      </c>
      <c r="B264" s="78" t="s">
        <v>64</v>
      </c>
      <c r="C264" s="77" t="s">
        <v>787</v>
      </c>
      <c r="D264" s="77" t="s">
        <v>787</v>
      </c>
      <c r="E264" s="77" t="s">
        <v>787</v>
      </c>
      <c r="F264" s="77" t="s">
        <v>680</v>
      </c>
      <c r="G264" s="69"/>
      <c r="H264" s="69"/>
      <c r="I264" s="75"/>
    </row>
    <row r="265" s="58" customFormat="1" ht="15.6" spans="1:9">
      <c r="A265" s="69">
        <v>7</v>
      </c>
      <c r="B265" s="78" t="s">
        <v>968</v>
      </c>
      <c r="C265" s="77" t="s">
        <v>682</v>
      </c>
      <c r="D265" s="77" t="s">
        <v>787</v>
      </c>
      <c r="E265" s="77" t="s">
        <v>787</v>
      </c>
      <c r="F265" s="77" t="s">
        <v>787</v>
      </c>
      <c r="G265" s="69"/>
      <c r="H265" s="69"/>
      <c r="I265" s="75"/>
    </row>
    <row r="266" s="58" customFormat="1" ht="15.6" spans="1:9">
      <c r="A266" s="69"/>
      <c r="B266" s="79" t="s">
        <v>6</v>
      </c>
      <c r="C266" s="80" t="s">
        <v>7</v>
      </c>
      <c r="D266" s="80"/>
      <c r="E266" s="80"/>
      <c r="F266" s="69"/>
      <c r="G266" s="69"/>
      <c r="H266" s="69"/>
      <c r="I266" s="75"/>
    </row>
    <row r="267" s="58" customFormat="1" ht="15.6" spans="1:9">
      <c r="A267" s="69"/>
      <c r="B267" s="79"/>
      <c r="C267" s="80"/>
      <c r="D267" s="80"/>
      <c r="E267" s="80"/>
      <c r="F267" s="69"/>
      <c r="G267" s="69"/>
      <c r="H267" s="69"/>
      <c r="I267" s="75"/>
    </row>
    <row r="268" s="58" customFormat="1" ht="15.6" spans="1:9">
      <c r="A268" s="69"/>
      <c r="B268" s="81" t="s">
        <v>8</v>
      </c>
      <c r="C268" s="82" t="s">
        <v>9</v>
      </c>
      <c r="D268" s="82" t="s">
        <v>10</v>
      </c>
      <c r="E268" s="82" t="s">
        <v>11</v>
      </c>
      <c r="F268" s="69"/>
      <c r="G268" s="69"/>
      <c r="H268" s="69"/>
      <c r="I268" s="75"/>
    </row>
    <row r="269" s="58" customFormat="1" ht="15.6" spans="1:9">
      <c r="A269" s="69">
        <v>8</v>
      </c>
      <c r="B269" s="81" t="s">
        <v>91</v>
      </c>
      <c r="C269" s="83" t="s">
        <v>2383</v>
      </c>
      <c r="D269" s="83" t="s">
        <v>787</v>
      </c>
      <c r="E269" s="83" t="s">
        <v>787</v>
      </c>
      <c r="F269" s="69"/>
      <c r="G269" s="69"/>
      <c r="H269" s="69"/>
      <c r="I269" s="75"/>
    </row>
    <row r="270" s="58" customFormat="1" ht="15.6" spans="1:9">
      <c r="A270" s="69">
        <v>9</v>
      </c>
      <c r="B270" s="81" t="s">
        <v>12</v>
      </c>
      <c r="C270" s="83" t="s">
        <v>787</v>
      </c>
      <c r="D270" s="83" t="s">
        <v>2026</v>
      </c>
      <c r="E270" s="83" t="s">
        <v>787</v>
      </c>
      <c r="F270" s="69"/>
      <c r="G270" s="69"/>
      <c r="H270" s="69"/>
      <c r="I270" s="75"/>
    </row>
    <row r="271" s="58" customFormat="1" ht="15.6" spans="1:9">
      <c r="A271" s="69"/>
      <c r="B271" s="84" t="s">
        <v>40</v>
      </c>
      <c r="C271" s="74" t="s">
        <v>46</v>
      </c>
      <c r="D271" s="69"/>
      <c r="E271" s="69"/>
      <c r="F271" s="69"/>
      <c r="G271" s="69"/>
      <c r="H271" s="69"/>
      <c r="I271" s="75"/>
    </row>
    <row r="272" s="58" customFormat="1" ht="15.6" spans="1:9">
      <c r="A272" s="69"/>
      <c r="B272" s="84"/>
      <c r="C272" s="74" t="s">
        <v>47</v>
      </c>
      <c r="D272" s="69"/>
      <c r="E272" s="69"/>
      <c r="F272" s="69"/>
      <c r="G272" s="69"/>
      <c r="H272" s="69"/>
      <c r="I272" s="75"/>
    </row>
    <row r="273" s="58" customFormat="1" ht="15.6" spans="1:9">
      <c r="A273" s="69">
        <v>10</v>
      </c>
      <c r="B273" s="86" t="s">
        <v>48</v>
      </c>
      <c r="C273" s="85">
        <f>129.7-0.1</f>
        <v>129.6</v>
      </c>
      <c r="D273" s="69"/>
      <c r="E273" s="69"/>
      <c r="F273" s="69"/>
      <c r="G273" s="69"/>
      <c r="H273" s="69"/>
      <c r="I273" s="75"/>
    </row>
    <row r="274" s="58" customFormat="1" ht="15.6" spans="1:9">
      <c r="A274" s="69"/>
      <c r="B274" s="73" t="s">
        <v>6</v>
      </c>
      <c r="C274" s="74" t="s">
        <v>49</v>
      </c>
      <c r="D274" s="74"/>
      <c r="E274" s="74"/>
      <c r="F274" s="69"/>
      <c r="G274" s="69"/>
      <c r="H274" s="69"/>
      <c r="I274" s="75"/>
    </row>
    <row r="275" s="58" customFormat="1" ht="15.6" spans="1:9">
      <c r="A275" s="69"/>
      <c r="B275" s="76" t="s">
        <v>50</v>
      </c>
      <c r="C275" s="74">
        <v>100</v>
      </c>
      <c r="D275" s="74">
        <v>200</v>
      </c>
      <c r="E275" s="74" t="s">
        <v>51</v>
      </c>
      <c r="F275" s="69"/>
      <c r="G275" s="69"/>
      <c r="H275" s="69"/>
      <c r="I275" s="75"/>
    </row>
    <row r="276" s="58" customFormat="1" ht="15.6" spans="1:9">
      <c r="A276" s="69">
        <v>11</v>
      </c>
      <c r="B276" s="78" t="s">
        <v>52</v>
      </c>
      <c r="C276" s="77" t="s">
        <v>787</v>
      </c>
      <c r="D276" s="77" t="s">
        <v>684</v>
      </c>
      <c r="E276" s="77" t="s">
        <v>678</v>
      </c>
      <c r="F276" s="69"/>
      <c r="G276" s="69"/>
      <c r="H276" s="69"/>
      <c r="I276" s="75"/>
    </row>
    <row r="277" s="58" customFormat="1" ht="31.2" spans="1:9">
      <c r="A277" s="69" t="s">
        <v>2384</v>
      </c>
      <c r="B277" s="69"/>
      <c r="C277" s="69"/>
      <c r="D277" s="69"/>
      <c r="E277" s="69"/>
      <c r="F277" s="69"/>
      <c r="G277" s="69"/>
      <c r="H277" s="70" t="s">
        <v>2385</v>
      </c>
      <c r="I277" s="71" t="s">
        <v>4</v>
      </c>
    </row>
    <row r="278" s="58" customFormat="1" ht="31.2" spans="1:9">
      <c r="A278" s="72" t="s">
        <v>5</v>
      </c>
      <c r="B278" s="73" t="s">
        <v>6</v>
      </c>
      <c r="C278" s="74" t="s">
        <v>15</v>
      </c>
      <c r="D278" s="74"/>
      <c r="E278" s="74"/>
      <c r="F278" s="74"/>
      <c r="G278" s="74"/>
      <c r="H278" s="69"/>
      <c r="I278" s="75"/>
    </row>
    <row r="279" s="58" customFormat="1" ht="15.6" spans="1:9">
      <c r="A279" s="69"/>
      <c r="B279" s="76" t="s">
        <v>16</v>
      </c>
      <c r="C279" s="74" t="s">
        <v>17</v>
      </c>
      <c r="D279" s="74" t="s">
        <v>18</v>
      </c>
      <c r="E279" s="74" t="s">
        <v>19</v>
      </c>
      <c r="F279" s="74" t="s">
        <v>20</v>
      </c>
      <c r="G279" s="74" t="s">
        <v>21</v>
      </c>
      <c r="H279" s="69"/>
      <c r="I279" s="75"/>
    </row>
    <row r="280" s="58" customFormat="1" ht="15.6" spans="1:9">
      <c r="A280" s="69">
        <v>1</v>
      </c>
      <c r="B280" s="76" t="s">
        <v>140</v>
      </c>
      <c r="C280" s="77" t="s">
        <v>978</v>
      </c>
      <c r="D280" s="77" t="s">
        <v>706</v>
      </c>
      <c r="E280" s="77"/>
      <c r="F280" s="77"/>
      <c r="G280" s="77"/>
      <c r="H280" s="69"/>
      <c r="I280" s="75"/>
    </row>
    <row r="281" s="58" customFormat="1" ht="15.6" spans="1:9">
      <c r="A281" s="69">
        <v>2</v>
      </c>
      <c r="B281" s="76" t="s">
        <v>89</v>
      </c>
      <c r="C281" s="77"/>
      <c r="D281" s="77" t="s">
        <v>1715</v>
      </c>
      <c r="E281" s="77" t="s">
        <v>774</v>
      </c>
      <c r="F281" s="77"/>
      <c r="G281" s="77"/>
      <c r="H281" s="69"/>
      <c r="I281" s="75"/>
    </row>
    <row r="282" s="58" customFormat="1" ht="15.6" spans="1:9">
      <c r="A282" s="69"/>
      <c r="B282" s="73" t="s">
        <v>6</v>
      </c>
      <c r="C282" s="74" t="s">
        <v>24</v>
      </c>
      <c r="D282" s="74"/>
      <c r="E282" s="74"/>
      <c r="F282" s="74"/>
      <c r="G282" s="74"/>
      <c r="H282" s="69"/>
      <c r="I282" s="75"/>
    </row>
    <row r="283" s="58" customFormat="1" ht="15.6" spans="1:9">
      <c r="A283" s="69"/>
      <c r="B283" s="76" t="s">
        <v>16</v>
      </c>
      <c r="C283" s="74" t="s">
        <v>17</v>
      </c>
      <c r="D283" s="74" t="s">
        <v>18</v>
      </c>
      <c r="E283" s="74" t="s">
        <v>19</v>
      </c>
      <c r="F283" s="74" t="s">
        <v>20</v>
      </c>
      <c r="G283" s="74" t="s">
        <v>21</v>
      </c>
      <c r="H283" s="69"/>
      <c r="I283" s="75"/>
    </row>
    <row r="284" s="58" customFormat="1" ht="15.6" spans="1:9">
      <c r="A284" s="69">
        <v>3</v>
      </c>
      <c r="B284" s="78" t="s">
        <v>102</v>
      </c>
      <c r="C284" s="77" t="s">
        <v>684</v>
      </c>
      <c r="D284" s="77" t="s">
        <v>884</v>
      </c>
      <c r="E284" s="77"/>
      <c r="F284" s="74"/>
      <c r="G284" s="74"/>
      <c r="H284" s="69"/>
      <c r="I284" s="75"/>
    </row>
    <row r="285" s="58" customFormat="1" ht="15.6" spans="1:9">
      <c r="A285" s="69">
        <v>4</v>
      </c>
      <c r="B285" s="78" t="s">
        <v>496</v>
      </c>
      <c r="C285" s="77" t="s">
        <v>680</v>
      </c>
      <c r="D285" s="77"/>
      <c r="E285" s="77"/>
      <c r="F285" s="74"/>
      <c r="G285" s="74"/>
      <c r="H285" s="69"/>
      <c r="I285" s="75"/>
    </row>
    <row r="286" s="58" customFormat="1" ht="15.6" spans="1:9">
      <c r="A286" s="69">
        <v>5</v>
      </c>
      <c r="B286" s="78" t="s">
        <v>108</v>
      </c>
      <c r="C286" s="77"/>
      <c r="D286" s="77" t="s">
        <v>1096</v>
      </c>
      <c r="E286" s="77"/>
      <c r="F286" s="74"/>
      <c r="G286" s="74"/>
      <c r="H286" s="69"/>
      <c r="I286" s="75"/>
    </row>
    <row r="287" s="58" customFormat="1" ht="15.6" spans="1:9">
      <c r="A287" s="69">
        <v>6</v>
      </c>
      <c r="B287" s="78" t="s">
        <v>2386</v>
      </c>
      <c r="C287" s="77" t="s">
        <v>774</v>
      </c>
      <c r="D287" s="77" t="s">
        <v>819</v>
      </c>
      <c r="E287" s="77"/>
      <c r="F287" s="74"/>
      <c r="G287" s="74"/>
      <c r="H287" s="69"/>
      <c r="I287" s="75"/>
    </row>
    <row r="288" s="58" customFormat="1" ht="15.6" spans="1:9">
      <c r="A288" s="69">
        <v>7</v>
      </c>
      <c r="B288" s="78" t="s">
        <v>372</v>
      </c>
      <c r="C288" s="77" t="s">
        <v>680</v>
      </c>
      <c r="D288" s="77" t="s">
        <v>679</v>
      </c>
      <c r="E288" s="77"/>
      <c r="F288" s="74"/>
      <c r="G288" s="74"/>
      <c r="H288" s="69"/>
      <c r="I288" s="75"/>
    </row>
    <row r="289" s="58" customFormat="1" ht="15.6" spans="1:9">
      <c r="A289" s="69">
        <v>8</v>
      </c>
      <c r="B289" s="78" t="s">
        <v>187</v>
      </c>
      <c r="C289" s="77"/>
      <c r="D289" s="77" t="s">
        <v>1072</v>
      </c>
      <c r="E289" s="77"/>
      <c r="F289" s="74"/>
      <c r="G289" s="74"/>
      <c r="H289" s="69"/>
      <c r="I289" s="75"/>
    </row>
    <row r="290" s="58" customFormat="1" ht="15.6" spans="1:9">
      <c r="A290" s="69">
        <v>9</v>
      </c>
      <c r="B290" s="78" t="s">
        <v>124</v>
      </c>
      <c r="C290" s="77"/>
      <c r="D290" s="77" t="s">
        <v>764</v>
      </c>
      <c r="E290" s="77" t="s">
        <v>678</v>
      </c>
      <c r="F290" s="74"/>
      <c r="G290" s="74"/>
      <c r="H290" s="69"/>
      <c r="I290" s="75"/>
    </row>
    <row r="291" s="58" customFormat="1" ht="15.6" spans="1:9">
      <c r="A291" s="69">
        <v>10</v>
      </c>
      <c r="B291" s="78" t="s">
        <v>29</v>
      </c>
      <c r="C291" s="77" t="s">
        <v>1096</v>
      </c>
      <c r="D291" s="77" t="s">
        <v>921</v>
      </c>
      <c r="E291" s="77"/>
      <c r="F291" s="74"/>
      <c r="G291" s="74"/>
      <c r="H291" s="69"/>
      <c r="I291" s="75"/>
    </row>
    <row r="292" s="58" customFormat="1" ht="15.6" spans="1:9">
      <c r="A292" s="69">
        <v>11</v>
      </c>
      <c r="B292" s="78" t="s">
        <v>90</v>
      </c>
      <c r="C292" s="77" t="s">
        <v>764</v>
      </c>
      <c r="D292" s="77"/>
      <c r="E292" s="77"/>
      <c r="F292" s="77"/>
      <c r="G292" s="77"/>
      <c r="H292" s="69"/>
      <c r="I292" s="75"/>
    </row>
    <row r="293" s="58" customFormat="1" ht="15.6" spans="1:9">
      <c r="A293" s="69">
        <v>12</v>
      </c>
      <c r="B293" s="78" t="s">
        <v>109</v>
      </c>
      <c r="C293" s="77"/>
      <c r="D293" s="77" t="s">
        <v>774</v>
      </c>
      <c r="E293" s="77"/>
      <c r="F293" s="77"/>
      <c r="G293" s="77"/>
      <c r="H293" s="69"/>
      <c r="I293" s="75"/>
    </row>
    <row r="294" s="58" customFormat="1" ht="15.6" spans="1:9">
      <c r="A294" s="69"/>
      <c r="B294" s="73" t="s">
        <v>6</v>
      </c>
      <c r="C294" s="74" t="s">
        <v>30</v>
      </c>
      <c r="D294" s="74"/>
      <c r="E294" s="74"/>
      <c r="F294" s="74"/>
      <c r="G294" s="69"/>
      <c r="H294" s="69"/>
      <c r="I294" s="75"/>
    </row>
    <row r="295" s="58" customFormat="1" ht="15.6" spans="1:9">
      <c r="A295" s="69"/>
      <c r="B295" s="76" t="s">
        <v>8</v>
      </c>
      <c r="C295" s="74">
        <v>100</v>
      </c>
      <c r="D295" s="74">
        <v>200</v>
      </c>
      <c r="E295" s="74">
        <v>300</v>
      </c>
      <c r="F295" s="74" t="s">
        <v>31</v>
      </c>
      <c r="G295" s="69"/>
      <c r="H295" s="69"/>
      <c r="I295" s="75"/>
    </row>
    <row r="296" s="58" customFormat="1" ht="15.6" spans="1:9">
      <c r="A296" s="69">
        <v>13</v>
      </c>
      <c r="B296" s="78" t="s">
        <v>111</v>
      </c>
      <c r="C296" s="77" t="s">
        <v>758</v>
      </c>
      <c r="D296" s="77"/>
      <c r="E296" s="77"/>
      <c r="F296" s="77"/>
      <c r="G296" s="69"/>
      <c r="H296" s="69"/>
      <c r="I296" s="75"/>
    </row>
    <row r="297" s="58" customFormat="1" ht="15.6" spans="1:9">
      <c r="A297" s="69">
        <v>14</v>
      </c>
      <c r="B297" s="78" t="s">
        <v>1989</v>
      </c>
      <c r="C297" s="77"/>
      <c r="D297" s="77" t="s">
        <v>680</v>
      </c>
      <c r="E297" s="77" t="s">
        <v>884</v>
      </c>
      <c r="F297" s="77" t="s">
        <v>706</v>
      </c>
      <c r="G297" s="69"/>
      <c r="H297" s="69"/>
      <c r="I297" s="75"/>
    </row>
    <row r="298" s="58" customFormat="1" ht="15.6" spans="1:9">
      <c r="A298" s="69"/>
      <c r="B298" s="73" t="s">
        <v>6</v>
      </c>
      <c r="C298" s="74" t="s">
        <v>35</v>
      </c>
      <c r="D298" s="74"/>
      <c r="E298" s="74"/>
      <c r="F298" s="74"/>
      <c r="G298" s="69"/>
      <c r="H298" s="69"/>
      <c r="I298" s="75"/>
    </row>
    <row r="299" s="58" customFormat="1" ht="15.6" spans="1:9">
      <c r="A299" s="69"/>
      <c r="B299" s="76" t="s">
        <v>8</v>
      </c>
      <c r="C299" s="74">
        <v>100</v>
      </c>
      <c r="D299" s="74">
        <v>200</v>
      </c>
      <c r="E299" s="74">
        <v>300</v>
      </c>
      <c r="F299" s="74" t="s">
        <v>31</v>
      </c>
      <c r="G299" s="69"/>
      <c r="H299" s="69"/>
      <c r="I299" s="75"/>
    </row>
    <row r="300" s="58" customFormat="1" ht="15.6" spans="1:9">
      <c r="A300" s="69">
        <v>15</v>
      </c>
      <c r="B300" s="78" t="s">
        <v>68</v>
      </c>
      <c r="C300" s="77"/>
      <c r="D300" s="77"/>
      <c r="E300" s="77"/>
      <c r="F300" s="77" t="s">
        <v>847</v>
      </c>
      <c r="G300" s="69"/>
      <c r="H300" s="69"/>
      <c r="I300" s="75"/>
    </row>
    <row r="301" s="58" customFormat="1" ht="15.6" spans="1:9">
      <c r="A301" s="69">
        <v>16</v>
      </c>
      <c r="B301" s="78" t="s">
        <v>141</v>
      </c>
      <c r="C301" s="77"/>
      <c r="D301" s="77" t="s">
        <v>680</v>
      </c>
      <c r="E301" s="77" t="s">
        <v>758</v>
      </c>
      <c r="F301" s="77"/>
      <c r="G301" s="69"/>
      <c r="H301" s="69"/>
      <c r="I301" s="75"/>
    </row>
    <row r="302" s="58" customFormat="1" ht="15.6" spans="1:9">
      <c r="A302" s="69"/>
      <c r="B302" s="79" t="s">
        <v>6</v>
      </c>
      <c r="C302" s="80" t="s">
        <v>37</v>
      </c>
      <c r="D302" s="80"/>
      <c r="E302" s="80"/>
      <c r="F302" s="80" t="s">
        <v>7</v>
      </c>
      <c r="G302" s="80"/>
      <c r="H302" s="80"/>
      <c r="I302" s="75"/>
    </row>
    <row r="303" s="58" customFormat="1" ht="15.6" spans="1:9">
      <c r="A303" s="69"/>
      <c r="B303" s="79"/>
      <c r="C303" s="80"/>
      <c r="D303" s="80"/>
      <c r="E303" s="80"/>
      <c r="F303" s="80"/>
      <c r="G303" s="80"/>
      <c r="H303" s="80"/>
      <c r="I303" s="75"/>
    </row>
    <row r="304" s="58" customFormat="1" ht="15.6" spans="1:9">
      <c r="A304" s="69"/>
      <c r="B304" s="81" t="s">
        <v>8</v>
      </c>
      <c r="C304" s="82" t="s">
        <v>9</v>
      </c>
      <c r="D304" s="82" t="s">
        <v>10</v>
      </c>
      <c r="E304" s="82" t="s">
        <v>11</v>
      </c>
      <c r="F304" s="82" t="s">
        <v>9</v>
      </c>
      <c r="G304" s="82" t="s">
        <v>10</v>
      </c>
      <c r="H304" s="82"/>
      <c r="I304" s="75"/>
    </row>
    <row r="305" s="58" customFormat="1" ht="15.6" spans="1:9">
      <c r="A305" s="69">
        <v>17</v>
      </c>
      <c r="B305" s="81" t="s">
        <v>63</v>
      </c>
      <c r="C305" s="83"/>
      <c r="D305" s="83"/>
      <c r="E305" s="82"/>
      <c r="F305" s="83" t="s">
        <v>1009</v>
      </c>
      <c r="G305" s="83" t="s">
        <v>2387</v>
      </c>
      <c r="H305" s="82"/>
      <c r="I305" s="75"/>
    </row>
    <row r="306" s="58" customFormat="1" ht="15.6" spans="1:9">
      <c r="A306" s="69">
        <v>18</v>
      </c>
      <c r="B306" s="81" t="s">
        <v>178</v>
      </c>
      <c r="C306" s="83"/>
      <c r="D306" s="83"/>
      <c r="E306" s="82"/>
      <c r="F306" s="83" t="s">
        <v>2388</v>
      </c>
      <c r="G306" s="83"/>
      <c r="H306" s="82"/>
      <c r="I306" s="75"/>
    </row>
    <row r="307" s="58" customFormat="1" ht="15.6" spans="1:9">
      <c r="A307" s="69">
        <v>19</v>
      </c>
      <c r="B307" s="81" t="s">
        <v>111</v>
      </c>
      <c r="C307" s="83"/>
      <c r="D307" s="83"/>
      <c r="E307" s="82"/>
      <c r="F307" s="83" t="s">
        <v>780</v>
      </c>
      <c r="G307" s="83"/>
      <c r="H307" s="82"/>
      <c r="I307" s="75"/>
    </row>
    <row r="308" s="58" customFormat="1" ht="15.6" spans="1:9">
      <c r="A308" s="69">
        <v>20</v>
      </c>
      <c r="B308" s="81" t="s">
        <v>96</v>
      </c>
      <c r="C308" s="83"/>
      <c r="D308" s="83"/>
      <c r="E308" s="82"/>
      <c r="F308" s="83">
        <f>117.7+568.2</f>
        <v>685.9</v>
      </c>
      <c r="G308" s="83"/>
      <c r="H308" s="82"/>
      <c r="I308" s="75"/>
    </row>
    <row r="309" s="58" customFormat="1" ht="15.6" spans="1:9">
      <c r="A309" s="69">
        <v>21</v>
      </c>
      <c r="B309" s="81" t="s">
        <v>70</v>
      </c>
      <c r="C309" s="83"/>
      <c r="D309" s="83"/>
      <c r="E309" s="82"/>
      <c r="F309" s="83">
        <f>133.6+420.3</f>
        <v>553.9</v>
      </c>
      <c r="G309" s="83"/>
      <c r="H309" s="82"/>
      <c r="I309" s="75"/>
    </row>
    <row r="310" s="58" customFormat="1" ht="15.6" spans="1:9">
      <c r="A310" s="69">
        <v>22</v>
      </c>
      <c r="B310" s="81" t="s">
        <v>38</v>
      </c>
      <c r="C310" s="83"/>
      <c r="D310" s="83"/>
      <c r="E310" s="82"/>
      <c r="F310" s="83">
        <f>7.2+362.1</f>
        <v>369.3</v>
      </c>
      <c r="G310" s="83"/>
      <c r="H310" s="82"/>
      <c r="I310" s="75"/>
    </row>
    <row r="311" s="58" customFormat="1" ht="15.6" spans="1:9">
      <c r="A311" s="69">
        <v>23</v>
      </c>
      <c r="B311" s="81" t="s">
        <v>91</v>
      </c>
      <c r="C311" s="83"/>
      <c r="D311" s="83"/>
      <c r="E311" s="82"/>
      <c r="F311" s="83">
        <f>352.7+421.3</f>
        <v>774</v>
      </c>
      <c r="G311" s="83" t="s">
        <v>1376</v>
      </c>
      <c r="H311" s="82"/>
      <c r="I311" s="75"/>
    </row>
    <row r="312" s="58" customFormat="1" ht="15.6" spans="1:9">
      <c r="A312" s="69">
        <v>24</v>
      </c>
      <c r="B312" s="81" t="s">
        <v>33</v>
      </c>
      <c r="C312" s="83"/>
      <c r="D312" s="83"/>
      <c r="E312" s="82"/>
      <c r="F312" s="83">
        <f>145.8+386.5</f>
        <v>532.3</v>
      </c>
      <c r="G312" s="83" t="s">
        <v>2389</v>
      </c>
      <c r="H312" s="82"/>
      <c r="I312" s="75"/>
    </row>
    <row r="313" s="58" customFormat="1" ht="15.6" spans="1:9">
      <c r="A313" s="69">
        <v>25</v>
      </c>
      <c r="B313" s="81" t="s">
        <v>81</v>
      </c>
      <c r="C313" s="83"/>
      <c r="D313" s="83"/>
      <c r="E313" s="82"/>
      <c r="F313" s="83">
        <f>105.8+497.6</f>
        <v>603.4</v>
      </c>
      <c r="G313" s="83"/>
      <c r="H313" s="82"/>
      <c r="I313" s="75"/>
    </row>
    <row r="314" s="58" customFormat="1" ht="15.6" spans="1:9">
      <c r="A314" s="69">
        <v>26</v>
      </c>
      <c r="B314" s="81" t="s">
        <v>92</v>
      </c>
      <c r="C314" s="83"/>
      <c r="D314" s="83"/>
      <c r="E314" s="82"/>
      <c r="F314" s="83" t="s">
        <v>2390</v>
      </c>
      <c r="G314" s="83"/>
      <c r="H314" s="82"/>
      <c r="I314" s="75"/>
    </row>
    <row r="315" s="58" customFormat="1" ht="15.6" spans="1:9">
      <c r="A315" s="69">
        <v>27</v>
      </c>
      <c r="B315" s="81" t="s">
        <v>349</v>
      </c>
      <c r="C315" s="83" t="s">
        <v>1933</v>
      </c>
      <c r="D315" s="83" t="s">
        <v>2391</v>
      </c>
      <c r="E315" s="82"/>
      <c r="F315" s="83"/>
      <c r="G315" s="83"/>
      <c r="H315" s="82"/>
      <c r="I315" s="75"/>
    </row>
    <row r="316" s="58" customFormat="1" ht="15.6" spans="1:9">
      <c r="A316" s="69">
        <v>28</v>
      </c>
      <c r="B316" s="81" t="s">
        <v>12</v>
      </c>
      <c r="C316" s="83"/>
      <c r="D316" s="83"/>
      <c r="E316" s="82"/>
      <c r="F316" s="83" t="s">
        <v>805</v>
      </c>
      <c r="G316" s="83" t="s">
        <v>2392</v>
      </c>
      <c r="H316" s="82"/>
      <c r="I316" s="75"/>
    </row>
    <row r="317" s="58" customFormat="1" ht="15.6" spans="1:9">
      <c r="A317" s="69">
        <v>29</v>
      </c>
      <c r="B317" s="81" t="s">
        <v>545</v>
      </c>
      <c r="C317" s="83"/>
      <c r="D317" s="83"/>
      <c r="E317" s="82"/>
      <c r="F317" s="83" t="s">
        <v>1645</v>
      </c>
      <c r="G317" s="83"/>
      <c r="H317" s="82"/>
      <c r="I317" s="75"/>
    </row>
    <row r="318" s="58" customFormat="1" ht="15.6" spans="1:9">
      <c r="A318" s="69"/>
      <c r="B318" s="84" t="s">
        <v>40</v>
      </c>
      <c r="C318" s="74" t="s">
        <v>41</v>
      </c>
      <c r="D318" s="74"/>
      <c r="E318" s="74"/>
      <c r="F318" s="69"/>
      <c r="G318" s="69"/>
      <c r="H318" s="69"/>
      <c r="I318" s="75"/>
    </row>
    <row r="319" s="58" customFormat="1" ht="15.6" spans="1:9">
      <c r="A319" s="69"/>
      <c r="B319" s="84"/>
      <c r="C319" s="74" t="s">
        <v>42</v>
      </c>
      <c r="D319" s="74" t="s">
        <v>43</v>
      </c>
      <c r="E319" s="74" t="s">
        <v>44</v>
      </c>
      <c r="F319" s="69"/>
      <c r="G319" s="69"/>
      <c r="H319" s="69"/>
      <c r="I319" s="75"/>
    </row>
    <row r="320" s="58" customFormat="1" ht="15.6" spans="1:9">
      <c r="A320" s="69">
        <v>30</v>
      </c>
      <c r="B320" s="76" t="s">
        <v>190</v>
      </c>
      <c r="C320" s="85"/>
      <c r="D320" s="85"/>
      <c r="E320" s="85" t="s">
        <v>2393</v>
      </c>
      <c r="F320" s="69"/>
      <c r="G320" s="69"/>
      <c r="H320" s="69"/>
      <c r="I320" s="75"/>
    </row>
    <row r="321" s="58" customFormat="1" ht="15.6" spans="1:9">
      <c r="A321" s="69">
        <v>31</v>
      </c>
      <c r="B321" s="76" t="s">
        <v>191</v>
      </c>
      <c r="C321" s="85"/>
      <c r="D321" s="85"/>
      <c r="E321" s="85" t="s">
        <v>2394</v>
      </c>
      <c r="F321" s="69"/>
      <c r="G321" s="69"/>
      <c r="H321" s="69"/>
      <c r="I321" s="75"/>
    </row>
    <row r="322" s="58" customFormat="1" ht="15.6" spans="1:9">
      <c r="A322" s="69"/>
      <c r="B322" s="84" t="s">
        <v>40</v>
      </c>
      <c r="C322" s="74" t="s">
        <v>46</v>
      </c>
      <c r="D322" s="69"/>
      <c r="E322" s="69"/>
      <c r="F322" s="69"/>
      <c r="G322" s="69"/>
      <c r="H322" s="69"/>
      <c r="I322" s="75"/>
    </row>
    <row r="323" s="58" customFormat="1" ht="15.6" spans="1:9">
      <c r="A323" s="69"/>
      <c r="B323" s="84"/>
      <c r="C323" s="74" t="s">
        <v>47</v>
      </c>
      <c r="D323" s="69"/>
      <c r="E323" s="69"/>
      <c r="F323" s="69"/>
      <c r="G323" s="69"/>
      <c r="H323" s="69"/>
      <c r="I323" s="75"/>
    </row>
    <row r="324" s="58" customFormat="1" ht="15.6" spans="1:9">
      <c r="A324" s="69">
        <v>32</v>
      </c>
      <c r="B324" s="86" t="s">
        <v>72</v>
      </c>
      <c r="C324" s="85">
        <f>682.7+354.8</f>
        <v>1037.5</v>
      </c>
      <c r="D324" s="69"/>
      <c r="E324" s="69"/>
      <c r="F324" s="69"/>
      <c r="G324" s="69"/>
      <c r="H324" s="69"/>
      <c r="I324" s="75"/>
    </row>
    <row r="325" s="58" customFormat="1" ht="15.6" spans="1:9">
      <c r="A325" s="69">
        <v>33</v>
      </c>
      <c r="B325" s="86" t="s">
        <v>143</v>
      </c>
      <c r="C325" s="85" t="s">
        <v>2395</v>
      </c>
      <c r="D325" s="69"/>
      <c r="E325" s="69"/>
      <c r="F325" s="69"/>
      <c r="G325" s="69"/>
      <c r="H325" s="69"/>
      <c r="I325" s="75"/>
    </row>
    <row r="326" s="58" customFormat="1" ht="15.6" spans="1:9">
      <c r="A326" s="69">
        <v>34</v>
      </c>
      <c r="B326" s="86" t="s">
        <v>205</v>
      </c>
      <c r="C326" s="85" t="s">
        <v>2396</v>
      </c>
      <c r="D326" s="69"/>
      <c r="E326" s="69"/>
      <c r="F326" s="69"/>
      <c r="G326" s="69"/>
      <c r="H326" s="69"/>
      <c r="I326" s="75"/>
    </row>
    <row r="327" s="58" customFormat="1" ht="15.6" spans="1:9">
      <c r="A327" s="69">
        <v>35</v>
      </c>
      <c r="B327" s="86" t="s">
        <v>112</v>
      </c>
      <c r="C327" s="85" t="s">
        <v>2397</v>
      </c>
      <c r="D327" s="69"/>
      <c r="E327" s="69"/>
      <c r="F327" s="69"/>
      <c r="G327" s="69"/>
      <c r="H327" s="69"/>
      <c r="I327" s="75"/>
    </row>
    <row r="328" s="58" customFormat="1" ht="15.6" spans="1:9">
      <c r="A328" s="69">
        <v>36</v>
      </c>
      <c r="B328" s="86" t="s">
        <v>599</v>
      </c>
      <c r="C328" s="85" t="s">
        <v>2398</v>
      </c>
      <c r="D328" s="69"/>
      <c r="E328" s="69"/>
      <c r="F328" s="69"/>
      <c r="G328" s="69"/>
      <c r="H328" s="69"/>
      <c r="I328" s="75"/>
    </row>
    <row r="329" s="58" customFormat="1" ht="15.6" spans="1:9">
      <c r="A329" s="69">
        <v>37</v>
      </c>
      <c r="B329" s="86" t="s">
        <v>48</v>
      </c>
      <c r="C329" s="85">
        <f>403.6+460</f>
        <v>863.6</v>
      </c>
      <c r="D329" s="69"/>
      <c r="E329" s="69"/>
      <c r="F329" s="69"/>
      <c r="G329" s="69"/>
      <c r="H329" s="69"/>
      <c r="I329" s="75"/>
    </row>
    <row r="330" s="58" customFormat="1" ht="15.6" spans="1:9">
      <c r="A330" s="69">
        <v>38</v>
      </c>
      <c r="B330" s="86" t="s">
        <v>428</v>
      </c>
      <c r="C330" s="85" t="s">
        <v>1012</v>
      </c>
      <c r="D330" s="69"/>
      <c r="E330" s="69"/>
      <c r="F330" s="69"/>
      <c r="G330" s="69"/>
      <c r="H330" s="69"/>
      <c r="I330" s="75"/>
    </row>
    <row r="331" s="58" customFormat="1" ht="15.6" spans="1:9">
      <c r="A331" s="69">
        <v>39</v>
      </c>
      <c r="B331" s="86" t="s">
        <v>440</v>
      </c>
      <c r="C331" s="85" t="s">
        <v>2399</v>
      </c>
      <c r="D331" s="69"/>
      <c r="E331" s="69"/>
      <c r="F331" s="69"/>
      <c r="G331" s="69"/>
      <c r="H331" s="69"/>
      <c r="I331" s="75"/>
    </row>
    <row r="332" s="58" customFormat="1" ht="15.6" spans="1:9">
      <c r="A332" s="69">
        <v>40</v>
      </c>
      <c r="B332" s="86" t="s">
        <v>2200</v>
      </c>
      <c r="C332" s="85" t="s">
        <v>2400</v>
      </c>
      <c r="D332" s="69"/>
      <c r="E332" s="69"/>
      <c r="F332" s="69"/>
      <c r="G332" s="69"/>
      <c r="H332" s="69"/>
      <c r="I332" s="75"/>
    </row>
    <row r="333" s="58" customFormat="1" ht="15.6" spans="1:9">
      <c r="A333" s="69">
        <v>41</v>
      </c>
      <c r="B333" s="86" t="s">
        <v>259</v>
      </c>
      <c r="C333" s="85" t="s">
        <v>683</v>
      </c>
      <c r="D333" s="69"/>
      <c r="E333" s="69"/>
      <c r="F333" s="69"/>
      <c r="G333" s="69"/>
      <c r="H333" s="69"/>
      <c r="I333" s="75"/>
    </row>
    <row r="334" s="58" customFormat="1" ht="15.6" spans="1:9">
      <c r="A334" s="69">
        <v>42</v>
      </c>
      <c r="B334" s="86" t="s">
        <v>278</v>
      </c>
      <c r="C334" s="85" t="s">
        <v>2401</v>
      </c>
      <c r="D334" s="69"/>
      <c r="E334" s="69"/>
      <c r="F334" s="69"/>
      <c r="G334" s="69"/>
      <c r="H334" s="69"/>
      <c r="I334" s="75"/>
    </row>
    <row r="335" s="58" customFormat="1" ht="15.6" spans="1:9">
      <c r="A335" s="69"/>
      <c r="B335" s="86" t="s">
        <v>2402</v>
      </c>
      <c r="C335" s="85">
        <v>1200</v>
      </c>
      <c r="D335" s="69"/>
      <c r="E335" s="69"/>
      <c r="F335" s="69"/>
      <c r="G335" s="69"/>
      <c r="H335" s="69"/>
      <c r="I335" s="75"/>
    </row>
    <row r="336" s="58" customFormat="1" ht="15.6" spans="1:9">
      <c r="A336" s="69"/>
      <c r="B336" s="73" t="s">
        <v>6</v>
      </c>
      <c r="C336" s="74" t="s">
        <v>49</v>
      </c>
      <c r="D336" s="74"/>
      <c r="E336" s="74"/>
      <c r="F336" s="69"/>
      <c r="G336" s="69"/>
      <c r="H336" s="69"/>
      <c r="I336" s="75"/>
    </row>
    <row r="337" s="58" customFormat="1" ht="15.6" spans="1:9">
      <c r="A337" s="69"/>
      <c r="B337" s="76" t="s">
        <v>50</v>
      </c>
      <c r="C337" s="74">
        <v>100</v>
      </c>
      <c r="D337" s="74">
        <v>200</v>
      </c>
      <c r="E337" s="74" t="s">
        <v>51</v>
      </c>
      <c r="F337" s="69"/>
      <c r="G337" s="69"/>
      <c r="H337" s="69"/>
      <c r="I337" s="75"/>
    </row>
    <row r="338" s="58" customFormat="1" ht="15.6" spans="1:9">
      <c r="A338" s="69">
        <v>43</v>
      </c>
      <c r="B338" s="78" t="s">
        <v>271</v>
      </c>
      <c r="C338" s="77" t="s">
        <v>684</v>
      </c>
      <c r="D338" s="77"/>
      <c r="E338" s="77"/>
      <c r="F338" s="69"/>
      <c r="G338" s="69"/>
      <c r="H338" s="69"/>
      <c r="I338" s="75"/>
    </row>
    <row r="339" s="58" customFormat="1" ht="15.6" spans="1:9">
      <c r="A339" s="69">
        <v>44</v>
      </c>
      <c r="B339" s="78" t="s">
        <v>2403</v>
      </c>
      <c r="C339" s="77"/>
      <c r="D339" s="77" t="s">
        <v>921</v>
      </c>
      <c r="E339" s="77" t="s">
        <v>679</v>
      </c>
      <c r="F339" s="69"/>
      <c r="G339" s="69"/>
      <c r="H339" s="69"/>
      <c r="I339" s="75"/>
    </row>
    <row r="340" s="58" customFormat="1" ht="15.6" spans="1:9">
      <c r="A340" s="69">
        <v>45</v>
      </c>
      <c r="B340" s="78" t="s">
        <v>55</v>
      </c>
      <c r="C340" s="77" t="s">
        <v>680</v>
      </c>
      <c r="D340" s="77" t="s">
        <v>1430</v>
      </c>
      <c r="E340" s="77"/>
      <c r="F340" s="69"/>
      <c r="G340" s="69"/>
      <c r="H340" s="69"/>
      <c r="I340" s="75"/>
    </row>
    <row r="341" s="58" customFormat="1" ht="31.2" spans="1:9">
      <c r="A341" s="69" t="s">
        <v>2404</v>
      </c>
      <c r="B341" s="69"/>
      <c r="C341" s="69"/>
      <c r="D341" s="69"/>
      <c r="E341" s="69"/>
      <c r="F341" s="69"/>
      <c r="G341" s="69"/>
      <c r="H341" s="70" t="s">
        <v>2405</v>
      </c>
      <c r="I341" s="71" t="s">
        <v>4</v>
      </c>
    </row>
    <row r="342" s="58" customFormat="1" ht="31.2" spans="1:9">
      <c r="A342" s="72" t="s">
        <v>5</v>
      </c>
      <c r="B342" s="73" t="s">
        <v>6</v>
      </c>
      <c r="C342" s="74" t="s">
        <v>15</v>
      </c>
      <c r="D342" s="74"/>
      <c r="E342" s="74"/>
      <c r="F342" s="74"/>
      <c r="G342" s="74"/>
      <c r="H342" s="69"/>
      <c r="I342" s="75"/>
    </row>
    <row r="343" s="58" customFormat="1" ht="15.6" spans="1:9">
      <c r="A343" s="69"/>
      <c r="B343" s="76" t="s">
        <v>16</v>
      </c>
      <c r="C343" s="74" t="s">
        <v>17</v>
      </c>
      <c r="D343" s="74" t="s">
        <v>18</v>
      </c>
      <c r="E343" s="74" t="s">
        <v>19</v>
      </c>
      <c r="F343" s="74" t="s">
        <v>20</v>
      </c>
      <c r="G343" s="74" t="s">
        <v>21</v>
      </c>
      <c r="H343" s="69"/>
      <c r="I343" s="75"/>
    </row>
    <row r="344" s="58" customFormat="1" ht="15.6" spans="1:9">
      <c r="A344" s="69">
        <v>1</v>
      </c>
      <c r="B344" s="76" t="s">
        <v>89</v>
      </c>
      <c r="C344" s="77"/>
      <c r="D344" s="77"/>
      <c r="E344" s="77" t="s">
        <v>978</v>
      </c>
      <c r="F344" s="77" t="s">
        <v>684</v>
      </c>
      <c r="G344" s="77"/>
      <c r="H344" s="69"/>
      <c r="I344" s="75"/>
    </row>
    <row r="345" s="58" customFormat="1" ht="15.6" spans="1:9">
      <c r="A345" s="69">
        <v>2</v>
      </c>
      <c r="B345" s="76" t="s">
        <v>76</v>
      </c>
      <c r="C345" s="77"/>
      <c r="D345" s="77"/>
      <c r="E345" s="77" t="s">
        <v>684</v>
      </c>
      <c r="F345" s="77"/>
      <c r="G345" s="77"/>
      <c r="H345" s="69"/>
      <c r="I345" s="75"/>
    </row>
    <row r="346" s="58" customFormat="1" ht="15.6" spans="1:9">
      <c r="A346" s="69"/>
      <c r="B346" s="73" t="s">
        <v>6</v>
      </c>
      <c r="C346" s="74" t="s">
        <v>24</v>
      </c>
      <c r="D346" s="74"/>
      <c r="E346" s="74"/>
      <c r="F346" s="74"/>
      <c r="G346" s="74"/>
      <c r="H346" s="69"/>
      <c r="I346" s="75"/>
    </row>
    <row r="347" s="58" customFormat="1" ht="15.6" spans="1:9">
      <c r="A347" s="69"/>
      <c r="B347" s="76" t="s">
        <v>16</v>
      </c>
      <c r="C347" s="74" t="s">
        <v>17</v>
      </c>
      <c r="D347" s="74" t="s">
        <v>18</v>
      </c>
      <c r="E347" s="74" t="s">
        <v>19</v>
      </c>
      <c r="F347" s="74" t="s">
        <v>20</v>
      </c>
      <c r="G347" s="74" t="s">
        <v>21</v>
      </c>
      <c r="H347" s="69"/>
      <c r="I347" s="75"/>
    </row>
    <row r="348" s="58" customFormat="1" ht="15.6" spans="1:9">
      <c r="A348" s="69">
        <v>3</v>
      </c>
      <c r="B348" s="78" t="s">
        <v>107</v>
      </c>
      <c r="C348" s="77" t="s">
        <v>684</v>
      </c>
      <c r="D348" s="77" t="s">
        <v>922</v>
      </c>
      <c r="E348" s="77"/>
      <c r="F348" s="77"/>
      <c r="G348" s="77"/>
      <c r="H348" s="69"/>
      <c r="I348" s="75"/>
    </row>
    <row r="349" s="58" customFormat="1" ht="15.6" spans="1:9">
      <c r="A349" s="69">
        <v>4</v>
      </c>
      <c r="B349" s="78" t="s">
        <v>108</v>
      </c>
      <c r="C349" s="77"/>
      <c r="D349" s="77"/>
      <c r="E349" s="77" t="s">
        <v>740</v>
      </c>
      <c r="F349" s="77"/>
      <c r="G349" s="77"/>
      <c r="H349" s="69"/>
      <c r="I349" s="75"/>
    </row>
    <row r="350" s="58" customFormat="1" ht="15.6" spans="1:9">
      <c r="A350" s="69">
        <v>5</v>
      </c>
      <c r="B350" s="78" t="s">
        <v>372</v>
      </c>
      <c r="C350" s="77"/>
      <c r="D350" s="77" t="s">
        <v>764</v>
      </c>
      <c r="E350" s="77" t="s">
        <v>716</v>
      </c>
      <c r="F350" s="77"/>
      <c r="G350" s="77"/>
      <c r="H350" s="69"/>
      <c r="I350" s="75"/>
    </row>
    <row r="351" s="58" customFormat="1" ht="15.6" spans="1:9">
      <c r="A351" s="69">
        <v>6</v>
      </c>
      <c r="B351" s="78" t="s">
        <v>28</v>
      </c>
      <c r="C351" s="77"/>
      <c r="D351" s="77"/>
      <c r="E351" s="77" t="s">
        <v>680</v>
      </c>
      <c r="F351" s="77" t="s">
        <v>682</v>
      </c>
      <c r="G351" s="77" t="s">
        <v>680</v>
      </c>
      <c r="H351" s="69"/>
      <c r="I351" s="75"/>
    </row>
    <row r="352" s="58" customFormat="1" ht="15.6" spans="1:9">
      <c r="A352" s="69">
        <v>7</v>
      </c>
      <c r="B352" s="78" t="s">
        <v>29</v>
      </c>
      <c r="C352" s="77"/>
      <c r="D352" s="77" t="s">
        <v>679</v>
      </c>
      <c r="E352" s="77" t="s">
        <v>1058</v>
      </c>
      <c r="F352" s="77"/>
      <c r="G352" s="77"/>
      <c r="H352" s="69"/>
      <c r="I352" s="75"/>
    </row>
    <row r="353" s="58" customFormat="1" ht="15.6" spans="1:9">
      <c r="A353" s="69"/>
      <c r="B353" s="73" t="s">
        <v>6</v>
      </c>
      <c r="C353" s="74" t="s">
        <v>30</v>
      </c>
      <c r="D353" s="74"/>
      <c r="E353" s="74"/>
      <c r="F353" s="74"/>
      <c r="G353" s="69"/>
      <c r="H353" s="69"/>
      <c r="I353" s="75"/>
    </row>
    <row r="354" s="58" customFormat="1" ht="15.6" spans="1:9">
      <c r="A354" s="69"/>
      <c r="B354" s="76" t="s">
        <v>8</v>
      </c>
      <c r="C354" s="74">
        <v>100</v>
      </c>
      <c r="D354" s="74">
        <v>200</v>
      </c>
      <c r="E354" s="74">
        <v>300</v>
      </c>
      <c r="F354" s="74" t="s">
        <v>31</v>
      </c>
      <c r="G354" s="69"/>
      <c r="H354" s="69"/>
      <c r="I354" s="75"/>
    </row>
    <row r="355" s="58" customFormat="1" ht="15.6" spans="1:9">
      <c r="A355" s="69">
        <v>8</v>
      </c>
      <c r="B355" s="78" t="s">
        <v>32</v>
      </c>
      <c r="C355" s="77"/>
      <c r="D355" s="77" t="s">
        <v>764</v>
      </c>
      <c r="E355" s="77" t="s">
        <v>684</v>
      </c>
      <c r="F355" s="77"/>
      <c r="G355" s="69"/>
      <c r="H355" s="69"/>
      <c r="I355" s="75"/>
    </row>
    <row r="356" s="58" customFormat="1" ht="15.6" spans="1:9">
      <c r="A356" s="69"/>
      <c r="B356" s="73" t="s">
        <v>6</v>
      </c>
      <c r="C356" s="74" t="s">
        <v>35</v>
      </c>
      <c r="D356" s="74"/>
      <c r="E356" s="74"/>
      <c r="F356" s="74"/>
      <c r="G356" s="69"/>
      <c r="H356" s="69"/>
      <c r="I356" s="75"/>
    </row>
    <row r="357" s="58" customFormat="1" ht="15.6" spans="1:9">
      <c r="A357" s="69"/>
      <c r="B357" s="76" t="s">
        <v>8</v>
      </c>
      <c r="C357" s="74">
        <v>100</v>
      </c>
      <c r="D357" s="74">
        <v>200</v>
      </c>
      <c r="E357" s="74">
        <v>300</v>
      </c>
      <c r="F357" s="74" t="s">
        <v>31</v>
      </c>
      <c r="G357" s="69"/>
      <c r="H357" s="69"/>
      <c r="I357" s="75"/>
    </row>
    <row r="358" s="58" customFormat="1" ht="15.6" spans="1:9">
      <c r="A358" s="69">
        <v>9</v>
      </c>
      <c r="B358" s="78" t="s">
        <v>125</v>
      </c>
      <c r="C358" s="77" t="s">
        <v>2406</v>
      </c>
      <c r="D358" s="77"/>
      <c r="E358" s="77"/>
      <c r="F358" s="77"/>
      <c r="G358" s="69"/>
      <c r="H358" s="69"/>
      <c r="I358" s="75"/>
    </row>
    <row r="359" s="58" customFormat="1" ht="15.6" spans="1:9">
      <c r="A359" s="69">
        <v>10</v>
      </c>
      <c r="B359" s="78" t="s">
        <v>2407</v>
      </c>
      <c r="C359" s="77"/>
      <c r="D359" s="77" t="s">
        <v>740</v>
      </c>
      <c r="E359" s="77"/>
      <c r="F359" s="77"/>
      <c r="G359" s="69"/>
      <c r="H359" s="69"/>
      <c r="I359" s="75"/>
    </row>
    <row r="360" s="58" customFormat="1" ht="15.6" spans="1:9">
      <c r="A360" s="69"/>
      <c r="B360" s="79" t="s">
        <v>6</v>
      </c>
      <c r="C360" s="80" t="s">
        <v>7</v>
      </c>
      <c r="D360" s="80"/>
      <c r="E360" s="80"/>
      <c r="F360" s="69"/>
      <c r="G360" s="69"/>
      <c r="H360" s="69"/>
      <c r="I360" s="75"/>
    </row>
    <row r="361" s="58" customFormat="1" ht="15.6" spans="1:9">
      <c r="A361" s="69"/>
      <c r="B361" s="79"/>
      <c r="C361" s="80"/>
      <c r="D361" s="80"/>
      <c r="E361" s="80"/>
      <c r="F361" s="69"/>
      <c r="G361" s="69"/>
      <c r="H361" s="69"/>
      <c r="I361" s="75"/>
    </row>
    <row r="362" s="58" customFormat="1" ht="15.6" spans="1:9">
      <c r="A362" s="69"/>
      <c r="B362" s="81" t="s">
        <v>8</v>
      </c>
      <c r="C362" s="82" t="s">
        <v>9</v>
      </c>
      <c r="D362" s="82" t="s">
        <v>10</v>
      </c>
      <c r="E362" s="82" t="s">
        <v>11</v>
      </c>
      <c r="F362" s="69"/>
      <c r="G362" s="69"/>
      <c r="H362" s="69"/>
      <c r="I362" s="75"/>
    </row>
    <row r="363" s="58" customFormat="1" ht="15.6" spans="1:9">
      <c r="A363" s="69">
        <v>11</v>
      </c>
      <c r="B363" s="81" t="s">
        <v>178</v>
      </c>
      <c r="C363" s="83">
        <f>17+260</f>
        <v>277</v>
      </c>
      <c r="D363" s="83"/>
      <c r="E363" s="82"/>
      <c r="F363" s="69"/>
      <c r="G363" s="69"/>
      <c r="H363" s="69"/>
      <c r="I363" s="75"/>
    </row>
    <row r="364" s="58" customFormat="1" ht="15.6" spans="1:9">
      <c r="A364" s="69">
        <v>12</v>
      </c>
      <c r="B364" s="81" t="s">
        <v>96</v>
      </c>
      <c r="C364" s="83">
        <f>399.8+252.8</f>
        <v>652.6</v>
      </c>
      <c r="D364" s="83"/>
      <c r="E364" s="82"/>
      <c r="F364" s="69"/>
      <c r="G364" s="69"/>
      <c r="H364" s="69"/>
      <c r="I364" s="75"/>
    </row>
    <row r="365" s="58" customFormat="1" ht="15.6" spans="1:9">
      <c r="A365" s="69">
        <v>13</v>
      </c>
      <c r="B365" s="81" t="s">
        <v>70</v>
      </c>
      <c r="C365" s="83" t="s">
        <v>2408</v>
      </c>
      <c r="D365" s="83"/>
      <c r="E365" s="82"/>
      <c r="F365" s="69"/>
      <c r="G365" s="69"/>
      <c r="H365" s="69"/>
      <c r="I365" s="75"/>
    </row>
    <row r="366" s="58" customFormat="1" ht="15.6" spans="1:9">
      <c r="A366" s="69">
        <v>14</v>
      </c>
      <c r="B366" s="81" t="s">
        <v>38</v>
      </c>
      <c r="C366" s="83" t="s">
        <v>2409</v>
      </c>
      <c r="D366" s="83" t="s">
        <v>768</v>
      </c>
      <c r="E366" s="82"/>
      <c r="F366" s="69"/>
      <c r="G366" s="69"/>
      <c r="H366" s="69"/>
      <c r="I366" s="75"/>
    </row>
    <row r="367" s="58" customFormat="1" ht="15.6" spans="1:9">
      <c r="A367" s="69">
        <v>15</v>
      </c>
      <c r="B367" s="81" t="s">
        <v>92</v>
      </c>
      <c r="C367" s="83">
        <v>386.5</v>
      </c>
      <c r="D367" s="83" t="s">
        <v>2410</v>
      </c>
      <c r="E367" s="82"/>
      <c r="F367" s="69"/>
      <c r="G367" s="69"/>
      <c r="H367" s="69"/>
      <c r="I367" s="75"/>
    </row>
    <row r="368" s="58" customFormat="1" ht="15.6" spans="1:9">
      <c r="A368" s="69">
        <v>16</v>
      </c>
      <c r="B368" s="81" t="s">
        <v>2411</v>
      </c>
      <c r="C368" s="83"/>
      <c r="D368" s="83" t="s">
        <v>2412</v>
      </c>
      <c r="E368" s="82"/>
      <c r="F368" s="69"/>
      <c r="G368" s="69"/>
      <c r="H368" s="69"/>
      <c r="I368" s="75"/>
    </row>
    <row r="369" s="58" customFormat="1" ht="15.6" spans="1:9">
      <c r="A369" s="69">
        <v>17</v>
      </c>
      <c r="B369" s="81" t="s">
        <v>12</v>
      </c>
      <c r="C369" s="83"/>
      <c r="D369" s="83" t="s">
        <v>2413</v>
      </c>
      <c r="E369" s="83"/>
      <c r="F369" s="69"/>
      <c r="G369" s="69"/>
      <c r="H369" s="69"/>
      <c r="I369" s="75"/>
    </row>
    <row r="370" s="58" customFormat="1" ht="15.6" spans="1:9">
      <c r="A370" s="69">
        <v>17</v>
      </c>
      <c r="B370" s="81" t="s">
        <v>12</v>
      </c>
      <c r="C370" s="83"/>
      <c r="D370" s="83" t="s">
        <v>2413</v>
      </c>
      <c r="E370" s="83"/>
      <c r="F370" s="69"/>
      <c r="G370" s="69"/>
      <c r="H370" s="69"/>
      <c r="I370" s="75"/>
    </row>
    <row r="371" s="58" customFormat="1" ht="15.6" spans="1:9">
      <c r="A371" s="69"/>
      <c r="B371" s="84" t="s">
        <v>40</v>
      </c>
      <c r="C371" s="74" t="s">
        <v>41</v>
      </c>
      <c r="D371" s="74"/>
      <c r="E371" s="74"/>
      <c r="F371" s="69"/>
      <c r="G371" s="69"/>
      <c r="H371" s="69"/>
      <c r="I371" s="75"/>
    </row>
    <row r="372" s="58" customFormat="1" ht="15.6" spans="1:9">
      <c r="A372" s="69"/>
      <c r="B372" s="84"/>
      <c r="C372" s="74" t="s">
        <v>42</v>
      </c>
      <c r="D372" s="74" t="s">
        <v>43</v>
      </c>
      <c r="E372" s="74" t="s">
        <v>44</v>
      </c>
      <c r="F372" s="69"/>
      <c r="G372" s="69"/>
      <c r="H372" s="69"/>
      <c r="I372" s="75"/>
    </row>
    <row r="373" s="58" customFormat="1" ht="15.6" spans="1:9">
      <c r="A373" s="69">
        <v>18</v>
      </c>
      <c r="B373" s="76" t="s">
        <v>334</v>
      </c>
      <c r="C373" s="85"/>
      <c r="D373" s="85"/>
      <c r="E373" s="85" t="s">
        <v>2414</v>
      </c>
      <c r="F373" s="69"/>
      <c r="G373" s="69"/>
      <c r="H373" s="69"/>
      <c r="I373" s="75"/>
    </row>
    <row r="374" s="58" customFormat="1" ht="15.6" spans="1:9">
      <c r="A374" s="69"/>
      <c r="B374" s="84" t="s">
        <v>40</v>
      </c>
      <c r="C374" s="74" t="s">
        <v>46</v>
      </c>
      <c r="D374" s="69"/>
      <c r="E374" s="69"/>
      <c r="F374" s="69"/>
      <c r="G374" s="69"/>
      <c r="H374" s="69"/>
      <c r="I374" s="75"/>
    </row>
    <row r="375" s="58" customFormat="1" ht="15.6" spans="1:9">
      <c r="A375" s="69"/>
      <c r="B375" s="84"/>
      <c r="C375" s="74" t="s">
        <v>47</v>
      </c>
      <c r="D375" s="69"/>
      <c r="E375" s="69"/>
      <c r="F375" s="69"/>
      <c r="G375" s="69"/>
      <c r="H375" s="69"/>
      <c r="I375" s="75"/>
    </row>
    <row r="376" s="58" customFormat="1" ht="15.6" spans="1:9">
      <c r="A376" s="69">
        <v>19</v>
      </c>
      <c r="B376" s="86" t="s">
        <v>72</v>
      </c>
      <c r="C376" s="85" t="s">
        <v>2202</v>
      </c>
      <c r="D376" s="69"/>
      <c r="E376" s="69"/>
      <c r="F376" s="69"/>
      <c r="G376" s="69"/>
      <c r="H376" s="69"/>
      <c r="I376" s="75"/>
    </row>
    <row r="377" s="58" customFormat="1" ht="15.6" spans="1:9">
      <c r="A377" s="69">
        <v>20</v>
      </c>
      <c r="B377" s="86" t="s">
        <v>2415</v>
      </c>
      <c r="C377" s="85" t="s">
        <v>797</v>
      </c>
      <c r="D377" s="69"/>
      <c r="E377" s="69"/>
      <c r="F377" s="69"/>
      <c r="G377" s="69"/>
      <c r="H377" s="69"/>
      <c r="I377" s="75"/>
    </row>
    <row r="378" s="58" customFormat="1" ht="15.6" spans="1:9">
      <c r="A378" s="69">
        <v>21</v>
      </c>
      <c r="B378" s="86" t="s">
        <v>2416</v>
      </c>
      <c r="C378" s="85" t="s">
        <v>1399</v>
      </c>
      <c r="D378" s="69"/>
      <c r="E378" s="69"/>
      <c r="F378" s="69"/>
      <c r="G378" s="69"/>
      <c r="H378" s="69"/>
      <c r="I378" s="75"/>
    </row>
    <row r="379" s="58" customFormat="1" ht="15.6" spans="1:9">
      <c r="A379" s="69">
        <v>22</v>
      </c>
      <c r="B379" s="86" t="s">
        <v>599</v>
      </c>
      <c r="C379" s="85" t="s">
        <v>1897</v>
      </c>
      <c r="D379" s="69"/>
      <c r="E379" s="69"/>
      <c r="F379" s="69"/>
      <c r="G379" s="69"/>
      <c r="H379" s="69"/>
      <c r="I379" s="75"/>
    </row>
    <row r="380" s="58" customFormat="1" ht="15.6" spans="1:9">
      <c r="A380" s="69">
        <v>23</v>
      </c>
      <c r="B380" s="86" t="s">
        <v>2417</v>
      </c>
      <c r="C380" s="85" t="s">
        <v>2022</v>
      </c>
      <c r="D380" s="69"/>
      <c r="E380" s="69"/>
      <c r="F380" s="69"/>
      <c r="G380" s="69"/>
      <c r="H380" s="69"/>
      <c r="I380" s="75"/>
    </row>
    <row r="381" s="58" customFormat="1" ht="15.6" spans="1:9">
      <c r="A381" s="69">
        <v>24</v>
      </c>
      <c r="B381" s="86" t="s">
        <v>2418</v>
      </c>
      <c r="C381" s="85" t="s">
        <v>2419</v>
      </c>
      <c r="D381" s="69"/>
      <c r="E381" s="69"/>
      <c r="F381" s="69"/>
      <c r="G381" s="69"/>
      <c r="H381" s="69"/>
      <c r="I381" s="75"/>
    </row>
    <row r="382" s="58" customFormat="1" ht="15.6" spans="1:9">
      <c r="A382" s="69">
        <v>25</v>
      </c>
      <c r="B382" s="86" t="s">
        <v>48</v>
      </c>
      <c r="C382" s="85">
        <f>37.9+360</f>
        <v>397.9</v>
      </c>
      <c r="D382" s="69"/>
      <c r="E382" s="69"/>
      <c r="F382" s="69"/>
      <c r="G382" s="69"/>
      <c r="H382" s="69"/>
      <c r="I382" s="75"/>
    </row>
    <row r="383" s="58" customFormat="1" ht="15.6" spans="1:9">
      <c r="A383" s="69">
        <v>26</v>
      </c>
      <c r="B383" s="86" t="s">
        <v>2060</v>
      </c>
      <c r="C383" s="85" t="s">
        <v>814</v>
      </c>
      <c r="D383" s="69"/>
      <c r="E383" s="69"/>
      <c r="F383" s="69"/>
      <c r="G383" s="69"/>
      <c r="H383" s="69"/>
      <c r="I383" s="75"/>
    </row>
    <row r="384" s="58" customFormat="1" ht="15.6" spans="1:9">
      <c r="A384" s="69">
        <v>27</v>
      </c>
      <c r="B384" s="86" t="s">
        <v>2411</v>
      </c>
      <c r="C384" s="85" t="s">
        <v>1505</v>
      </c>
      <c r="D384" s="69"/>
      <c r="E384" s="69"/>
      <c r="F384" s="69"/>
      <c r="G384" s="69"/>
      <c r="H384" s="69"/>
      <c r="I384" s="75"/>
    </row>
    <row r="385" s="58" customFormat="1" ht="15.6" spans="1:9">
      <c r="A385" s="69">
        <v>28</v>
      </c>
      <c r="B385" s="86" t="s">
        <v>779</v>
      </c>
      <c r="C385" s="85" t="s">
        <v>2420</v>
      </c>
      <c r="D385" s="69"/>
      <c r="E385" s="69"/>
      <c r="F385" s="69"/>
      <c r="G385" s="69"/>
      <c r="H385" s="69"/>
      <c r="I385" s="75"/>
    </row>
    <row r="386" s="58" customFormat="1" ht="15.6" spans="1:9">
      <c r="A386" s="69">
        <v>29</v>
      </c>
      <c r="B386" s="86" t="s">
        <v>2421</v>
      </c>
      <c r="C386" s="85" t="s">
        <v>1845</v>
      </c>
      <c r="D386" s="69"/>
      <c r="E386" s="69"/>
      <c r="F386" s="69"/>
      <c r="G386" s="69"/>
      <c r="H386" s="69"/>
      <c r="I386" s="75"/>
    </row>
    <row r="387" s="58" customFormat="1" ht="15.6" spans="1:9">
      <c r="A387" s="69">
        <v>30</v>
      </c>
      <c r="B387" s="86" t="s">
        <v>2422</v>
      </c>
      <c r="C387" s="85" t="s">
        <v>2147</v>
      </c>
      <c r="D387" s="69"/>
      <c r="E387" s="69"/>
      <c r="F387" s="69"/>
      <c r="G387" s="69"/>
      <c r="H387" s="69"/>
      <c r="I387" s="75"/>
    </row>
    <row r="388" s="58" customFormat="1" ht="15.6" spans="1:9">
      <c r="A388" s="69">
        <v>31</v>
      </c>
      <c r="B388" s="86" t="s">
        <v>259</v>
      </c>
      <c r="C388" s="85" t="s">
        <v>1438</v>
      </c>
      <c r="D388" s="69"/>
      <c r="E388" s="69"/>
      <c r="F388" s="69"/>
      <c r="G388" s="69"/>
      <c r="H388" s="69"/>
      <c r="I388" s="75"/>
    </row>
    <row r="389" s="58" customFormat="1" ht="15.6" spans="1:9">
      <c r="A389" s="69">
        <v>32</v>
      </c>
      <c r="B389" s="86" t="s">
        <v>278</v>
      </c>
      <c r="C389" s="85" t="s">
        <v>843</v>
      </c>
      <c r="D389" s="69"/>
      <c r="E389" s="69"/>
      <c r="F389" s="69"/>
      <c r="G389" s="69"/>
      <c r="H389" s="69"/>
      <c r="I389" s="75"/>
    </row>
    <row r="390" s="58" customFormat="1" ht="15.6" spans="1:9">
      <c r="A390" s="69"/>
      <c r="B390" s="86" t="s">
        <v>2356</v>
      </c>
      <c r="C390" s="85">
        <v>680</v>
      </c>
      <c r="D390" s="69"/>
      <c r="E390" s="69"/>
      <c r="F390" s="69"/>
      <c r="G390" s="69"/>
      <c r="H390" s="69"/>
      <c r="I390" s="75"/>
    </row>
    <row r="391" s="58" customFormat="1" ht="15.6" spans="1:9">
      <c r="A391" s="69"/>
      <c r="B391" s="84" t="s">
        <v>40</v>
      </c>
      <c r="C391" s="74" t="s">
        <v>287</v>
      </c>
      <c r="D391" s="74"/>
      <c r="E391" s="74"/>
      <c r="F391" s="69"/>
      <c r="G391" s="69"/>
      <c r="H391" s="69"/>
      <c r="I391" s="75"/>
    </row>
    <row r="392" s="58" customFormat="1" ht="15.6" spans="1:9">
      <c r="A392" s="69"/>
      <c r="B392" s="84"/>
      <c r="C392" s="74" t="s">
        <v>288</v>
      </c>
      <c r="D392" s="74" t="s">
        <v>268</v>
      </c>
      <c r="E392" s="74" t="s">
        <v>289</v>
      </c>
      <c r="F392" s="69"/>
      <c r="G392" s="69"/>
      <c r="H392" s="69"/>
      <c r="I392" s="75"/>
    </row>
    <row r="393" s="58" customFormat="1" ht="15.6" spans="1:9">
      <c r="A393" s="69">
        <v>33</v>
      </c>
      <c r="B393" s="86" t="s">
        <v>268</v>
      </c>
      <c r="C393" s="85">
        <v>4.7</v>
      </c>
      <c r="D393" s="85"/>
      <c r="E393" s="85"/>
      <c r="F393" s="69"/>
      <c r="G393" s="69"/>
      <c r="H393" s="69"/>
      <c r="I393" s="75"/>
    </row>
    <row r="394" s="58" customFormat="1" ht="15.6" spans="1:9">
      <c r="A394" s="69"/>
      <c r="B394" s="73" t="s">
        <v>6</v>
      </c>
      <c r="C394" s="74" t="s">
        <v>49</v>
      </c>
      <c r="D394" s="74"/>
      <c r="E394" s="74"/>
      <c r="F394" s="69"/>
      <c r="G394" s="69"/>
      <c r="H394" s="69"/>
      <c r="I394" s="75"/>
    </row>
    <row r="395" s="58" customFormat="1" ht="15.6" spans="1:9">
      <c r="A395" s="69"/>
      <c r="B395" s="76" t="s">
        <v>50</v>
      </c>
      <c r="C395" s="74">
        <v>100</v>
      </c>
      <c r="D395" s="74">
        <v>200</v>
      </c>
      <c r="E395" s="74" t="s">
        <v>51</v>
      </c>
      <c r="F395" s="69"/>
      <c r="G395" s="69"/>
      <c r="H395" s="69"/>
      <c r="I395" s="75"/>
    </row>
    <row r="396" s="58" customFormat="1" ht="15.6" spans="1:9">
      <c r="A396" s="69">
        <v>34</v>
      </c>
      <c r="B396" s="78" t="s">
        <v>52</v>
      </c>
      <c r="C396" s="77" t="s">
        <v>774</v>
      </c>
      <c r="D396" s="77"/>
      <c r="E396" s="77"/>
      <c r="F396" s="69"/>
      <c r="G396" s="69"/>
      <c r="H396" s="69"/>
      <c r="I396" s="75"/>
    </row>
    <row r="397" s="58" customFormat="1" ht="31.2" spans="1:9">
      <c r="A397" s="69" t="s">
        <v>2423</v>
      </c>
      <c r="B397" s="69"/>
      <c r="C397" s="69"/>
      <c r="D397" s="69"/>
      <c r="E397" s="69"/>
      <c r="F397" s="69"/>
      <c r="G397" s="69"/>
      <c r="H397" s="70" t="s">
        <v>2424</v>
      </c>
      <c r="I397" s="71" t="s">
        <v>615</v>
      </c>
    </row>
    <row r="398" s="58" customFormat="1" ht="31.2" spans="1:9">
      <c r="A398" s="72" t="s">
        <v>5</v>
      </c>
      <c r="B398" s="73" t="s">
        <v>6</v>
      </c>
      <c r="C398" s="74" t="s">
        <v>15</v>
      </c>
      <c r="D398" s="74"/>
      <c r="E398" s="74"/>
      <c r="F398" s="74"/>
      <c r="G398" s="74"/>
      <c r="H398" s="69"/>
      <c r="I398" s="75"/>
    </row>
    <row r="399" s="58" customFormat="1" ht="15.6" spans="1:9">
      <c r="A399" s="69"/>
      <c r="B399" s="76" t="s">
        <v>16</v>
      </c>
      <c r="C399" s="74" t="s">
        <v>17</v>
      </c>
      <c r="D399" s="74" t="s">
        <v>18</v>
      </c>
      <c r="E399" s="74" t="s">
        <v>19</v>
      </c>
      <c r="F399" s="74" t="s">
        <v>20</v>
      </c>
      <c r="G399" s="74" t="s">
        <v>21</v>
      </c>
      <c r="H399" s="69"/>
      <c r="I399" s="75"/>
    </row>
    <row r="400" s="58" customFormat="1" ht="15.6" spans="1:9">
      <c r="A400" s="69">
        <v>1</v>
      </c>
      <c r="B400" s="76" t="s">
        <v>59</v>
      </c>
      <c r="C400" s="77"/>
      <c r="D400" s="77" t="s">
        <v>682</v>
      </c>
      <c r="E400" s="77"/>
      <c r="F400" s="77"/>
      <c r="G400" s="77"/>
      <c r="H400" s="69"/>
      <c r="I400" s="75"/>
    </row>
    <row r="401" s="58" customFormat="1" ht="15.6" spans="1:9">
      <c r="A401" s="69">
        <v>2</v>
      </c>
      <c r="B401" s="76" t="s">
        <v>115</v>
      </c>
      <c r="C401" s="77"/>
      <c r="D401" s="77"/>
      <c r="E401" s="77" t="s">
        <v>680</v>
      </c>
      <c r="F401" s="77"/>
      <c r="G401" s="77"/>
      <c r="H401" s="69"/>
      <c r="I401" s="75"/>
    </row>
    <row r="402" s="58" customFormat="1" ht="15.6" spans="1:9">
      <c r="A402" s="69"/>
      <c r="B402" s="73" t="s">
        <v>6</v>
      </c>
      <c r="C402" s="74" t="s">
        <v>24</v>
      </c>
      <c r="D402" s="74"/>
      <c r="E402" s="74"/>
      <c r="F402" s="74"/>
      <c r="G402" s="74"/>
      <c r="H402" s="69"/>
      <c r="I402" s="75"/>
    </row>
    <row r="403" s="58" customFormat="1" ht="15.6" spans="1:9">
      <c r="A403" s="69"/>
      <c r="B403" s="76" t="s">
        <v>16</v>
      </c>
      <c r="C403" s="74" t="s">
        <v>17</v>
      </c>
      <c r="D403" s="74" t="s">
        <v>18</v>
      </c>
      <c r="E403" s="74" t="s">
        <v>19</v>
      </c>
      <c r="F403" s="74" t="s">
        <v>20</v>
      </c>
      <c r="G403" s="74" t="s">
        <v>21</v>
      </c>
      <c r="H403" s="69"/>
      <c r="I403" s="75"/>
    </row>
    <row r="404" s="58" customFormat="1" ht="15.6" spans="1:9">
      <c r="A404" s="69">
        <v>3</v>
      </c>
      <c r="B404" s="78" t="s">
        <v>211</v>
      </c>
      <c r="C404" s="77"/>
      <c r="D404" s="77"/>
      <c r="E404" s="77" t="s">
        <v>680</v>
      </c>
      <c r="F404" s="77"/>
      <c r="G404" s="77"/>
      <c r="H404" s="69"/>
      <c r="I404" s="75"/>
    </row>
    <row r="405" s="58" customFormat="1" ht="15.6" spans="1:9">
      <c r="A405" s="69"/>
      <c r="B405" s="73" t="s">
        <v>6</v>
      </c>
      <c r="C405" s="74" t="s">
        <v>30</v>
      </c>
      <c r="D405" s="74"/>
      <c r="E405" s="74"/>
      <c r="F405" s="74"/>
      <c r="G405" s="69"/>
      <c r="H405" s="69"/>
      <c r="I405" s="75"/>
    </row>
    <row r="406" s="58" customFormat="1" ht="15.6" spans="1:9">
      <c r="A406" s="69"/>
      <c r="B406" s="76" t="s">
        <v>8</v>
      </c>
      <c r="C406" s="74">
        <v>100</v>
      </c>
      <c r="D406" s="74">
        <v>200</v>
      </c>
      <c r="E406" s="74">
        <v>300</v>
      </c>
      <c r="F406" s="74" t="s">
        <v>31</v>
      </c>
      <c r="G406" s="69"/>
      <c r="H406" s="69"/>
      <c r="I406" s="75"/>
    </row>
    <row r="407" s="58" customFormat="1" ht="15.6" spans="1:9">
      <c r="A407" s="69">
        <v>4</v>
      </c>
      <c r="B407" s="78" t="s">
        <v>32</v>
      </c>
      <c r="C407" s="77"/>
      <c r="D407" s="77"/>
      <c r="E407" s="77" t="s">
        <v>680</v>
      </c>
      <c r="F407" s="77" t="s">
        <v>1096</v>
      </c>
      <c r="G407" s="69"/>
      <c r="H407" s="69"/>
      <c r="I407" s="75"/>
    </row>
    <row r="408" s="58" customFormat="1" ht="15.6" spans="1:9">
      <c r="A408" s="69">
        <v>5</v>
      </c>
      <c r="B408" s="78" t="s">
        <v>91</v>
      </c>
      <c r="C408" s="77" t="s">
        <v>680</v>
      </c>
      <c r="D408" s="77"/>
      <c r="E408" s="77"/>
      <c r="F408" s="77"/>
      <c r="G408" s="69"/>
      <c r="H408" s="69"/>
      <c r="I408" s="75"/>
    </row>
    <row r="409" s="58" customFormat="1" ht="15.6" spans="1:9">
      <c r="A409" s="69"/>
      <c r="B409" s="84" t="s">
        <v>40</v>
      </c>
      <c r="C409" s="74" t="s">
        <v>46</v>
      </c>
      <c r="D409" s="69"/>
      <c r="E409" s="69"/>
      <c r="F409" s="69"/>
      <c r="G409" s="69"/>
      <c r="H409" s="69"/>
      <c r="I409" s="75"/>
    </row>
    <row r="410" s="58" customFormat="1" ht="15.6" spans="1:9">
      <c r="A410" s="69"/>
      <c r="B410" s="84"/>
      <c r="C410" s="74" t="s">
        <v>47</v>
      </c>
      <c r="D410" s="69"/>
      <c r="E410" s="69"/>
      <c r="F410" s="69"/>
      <c r="G410" s="69"/>
      <c r="H410" s="69"/>
      <c r="I410" s="75"/>
    </row>
    <row r="411" s="58" customFormat="1" ht="15.6" spans="1:9">
      <c r="A411" s="69">
        <v>6</v>
      </c>
      <c r="B411" s="86" t="s">
        <v>48</v>
      </c>
      <c r="C411" s="85">
        <v>587.1</v>
      </c>
      <c r="D411" s="69"/>
      <c r="E411" s="69"/>
      <c r="F411" s="69"/>
      <c r="G411" s="69"/>
      <c r="H411" s="69"/>
      <c r="I411" s="75"/>
    </row>
    <row r="412" s="58" customFormat="1" ht="15.6" spans="1:9">
      <c r="A412" s="69"/>
      <c r="B412" s="73" t="s">
        <v>6</v>
      </c>
      <c r="C412" s="89" t="s">
        <v>49</v>
      </c>
      <c r="D412" s="90"/>
      <c r="E412" s="91"/>
      <c r="F412" s="69"/>
      <c r="G412" s="69"/>
      <c r="H412" s="69"/>
      <c r="I412" s="75"/>
    </row>
    <row r="413" s="58" customFormat="1" ht="15.6" spans="1:9">
      <c r="A413" s="69"/>
      <c r="B413" s="76" t="s">
        <v>50</v>
      </c>
      <c r="C413" s="74">
        <v>100</v>
      </c>
      <c r="D413" s="74">
        <v>200</v>
      </c>
      <c r="E413" s="74" t="s">
        <v>51</v>
      </c>
      <c r="F413" s="69"/>
      <c r="G413" s="69"/>
      <c r="H413" s="69"/>
      <c r="I413" s="75"/>
    </row>
    <row r="414" s="58" customFormat="1" ht="15.6" spans="1:9">
      <c r="A414" s="69">
        <v>7</v>
      </c>
      <c r="B414" s="78" t="s">
        <v>52</v>
      </c>
      <c r="C414" s="77"/>
      <c r="D414" s="77" t="s">
        <v>682</v>
      </c>
      <c r="E414" s="77"/>
      <c r="F414" s="69"/>
      <c r="G414" s="69"/>
      <c r="H414" s="69"/>
      <c r="I414" s="75"/>
    </row>
    <row r="415" s="58" customFormat="1" ht="15.6" spans="1:9">
      <c r="A415" s="69">
        <v>8</v>
      </c>
      <c r="B415" s="78" t="s">
        <v>84</v>
      </c>
      <c r="C415" s="77"/>
      <c r="D415" s="77" t="s">
        <v>680</v>
      </c>
      <c r="E415" s="77"/>
      <c r="F415" s="69"/>
      <c r="G415" s="69"/>
      <c r="H415" s="69"/>
      <c r="I415" s="75"/>
    </row>
    <row r="416" s="58" customFormat="1" ht="31.2" spans="1:9">
      <c r="A416" s="69" t="s">
        <v>2425</v>
      </c>
      <c r="B416" s="69"/>
      <c r="C416" s="69"/>
      <c r="D416" s="69"/>
      <c r="E416" s="69"/>
      <c r="F416" s="69"/>
      <c r="G416" s="69"/>
      <c r="H416" s="70" t="s">
        <v>2426</v>
      </c>
      <c r="I416" s="71" t="s">
        <v>615</v>
      </c>
    </row>
    <row r="417" s="58" customFormat="1" ht="31.2" spans="1:9">
      <c r="A417" s="72" t="s">
        <v>5</v>
      </c>
      <c r="B417" s="73" t="s">
        <v>6</v>
      </c>
      <c r="C417" s="74" t="s">
        <v>24</v>
      </c>
      <c r="D417" s="74"/>
      <c r="E417" s="74"/>
      <c r="F417" s="74"/>
      <c r="G417" s="74"/>
      <c r="H417" s="69"/>
      <c r="I417" s="75"/>
    </row>
    <row r="418" s="58" customFormat="1" ht="15.6" spans="1:9">
      <c r="A418" s="69"/>
      <c r="B418" s="76" t="s">
        <v>16</v>
      </c>
      <c r="C418" s="74" t="s">
        <v>17</v>
      </c>
      <c r="D418" s="74" t="s">
        <v>18</v>
      </c>
      <c r="E418" s="74" t="s">
        <v>19</v>
      </c>
      <c r="F418" s="74" t="s">
        <v>20</v>
      </c>
      <c r="G418" s="74" t="s">
        <v>21</v>
      </c>
      <c r="H418" s="69"/>
      <c r="I418" s="75"/>
    </row>
    <row r="419" s="58" customFormat="1" ht="15.6" spans="1:9">
      <c r="A419" s="69">
        <v>1</v>
      </c>
      <c r="B419" s="78" t="s">
        <v>1860</v>
      </c>
      <c r="C419" s="77"/>
      <c r="D419" s="77">
        <v>24</v>
      </c>
      <c r="E419" s="77"/>
      <c r="F419" s="77"/>
      <c r="G419" s="77"/>
      <c r="H419" s="69"/>
      <c r="I419" s="75"/>
    </row>
    <row r="420" s="58" customFormat="1" ht="15.6" spans="1:9">
      <c r="A420" s="92"/>
      <c r="B420" s="79" t="s">
        <v>6</v>
      </c>
      <c r="C420" s="80" t="s">
        <v>7</v>
      </c>
      <c r="D420" s="80"/>
      <c r="E420" s="80"/>
      <c r="F420" s="69"/>
      <c r="G420" s="69"/>
      <c r="H420" s="69"/>
      <c r="I420" s="75"/>
    </row>
    <row r="421" s="58" customFormat="1" ht="15.6" spans="1:9">
      <c r="A421" s="93"/>
      <c r="B421" s="79"/>
      <c r="C421" s="80"/>
      <c r="D421" s="80"/>
      <c r="E421" s="80"/>
      <c r="F421" s="69"/>
      <c r="G421" s="69"/>
      <c r="H421" s="69"/>
      <c r="I421" s="75"/>
    </row>
    <row r="422" s="58" customFormat="1" ht="15.6" spans="1:9">
      <c r="A422" s="94"/>
      <c r="B422" s="81" t="s">
        <v>8</v>
      </c>
      <c r="C422" s="82" t="s">
        <v>9</v>
      </c>
      <c r="D422" s="82" t="s">
        <v>10</v>
      </c>
      <c r="E422" s="82" t="s">
        <v>11</v>
      </c>
      <c r="F422" s="69"/>
      <c r="G422" s="69"/>
      <c r="H422" s="69"/>
      <c r="I422" s="75"/>
    </row>
    <row r="423" s="58" customFormat="1" ht="15.6" spans="1:9">
      <c r="A423" s="69">
        <v>2</v>
      </c>
      <c r="B423" s="81" t="s">
        <v>79</v>
      </c>
      <c r="C423" s="83">
        <v>30</v>
      </c>
      <c r="D423" s="83"/>
      <c r="E423" s="83"/>
      <c r="F423" s="69"/>
      <c r="G423" s="69"/>
      <c r="H423" s="69"/>
      <c r="I423" s="75"/>
    </row>
    <row r="424" s="58" customFormat="1" ht="15.6" spans="1:9">
      <c r="A424" s="69">
        <v>3</v>
      </c>
      <c r="B424" s="84" t="s">
        <v>12</v>
      </c>
      <c r="C424" s="74"/>
      <c r="D424" s="74">
        <v>30</v>
      </c>
      <c r="E424" s="74"/>
      <c r="F424" s="69"/>
      <c r="G424" s="69"/>
      <c r="H424" s="69"/>
      <c r="I424" s="75"/>
    </row>
    <row r="425" s="58" customFormat="1" ht="15.6" spans="1:9">
      <c r="A425" s="69">
        <v>4</v>
      </c>
      <c r="B425" s="84" t="s">
        <v>118</v>
      </c>
      <c r="C425" s="74"/>
      <c r="D425" s="74">
        <v>137.1</v>
      </c>
      <c r="E425" s="74"/>
      <c r="F425" s="69"/>
      <c r="G425" s="69"/>
      <c r="H425" s="69"/>
      <c r="I425" s="75"/>
    </row>
    <row r="426" s="58" customFormat="1" ht="31.2" spans="1:9">
      <c r="A426" s="69" t="s">
        <v>2427</v>
      </c>
      <c r="B426" s="69"/>
      <c r="C426" s="69"/>
      <c r="D426" s="69"/>
      <c r="E426" s="69"/>
      <c r="F426" s="69"/>
      <c r="G426" s="69"/>
      <c r="H426" s="70" t="s">
        <v>2428</v>
      </c>
      <c r="I426" s="71" t="s">
        <v>615</v>
      </c>
    </row>
    <row r="427" s="58" customFormat="1" ht="31.2" spans="1:9">
      <c r="A427" s="72" t="s">
        <v>5</v>
      </c>
      <c r="B427" s="95" t="s">
        <v>6</v>
      </c>
      <c r="C427" s="80" t="s">
        <v>7</v>
      </c>
      <c r="D427" s="80"/>
      <c r="E427" s="80"/>
      <c r="F427" s="75"/>
      <c r="G427" s="75"/>
      <c r="H427" s="69"/>
      <c r="I427" s="75"/>
    </row>
    <row r="428" s="58" customFormat="1" ht="15.6" spans="1:9">
      <c r="A428" s="75"/>
      <c r="B428" s="95"/>
      <c r="C428" s="80"/>
      <c r="D428" s="80"/>
      <c r="E428" s="80"/>
      <c r="F428" s="75"/>
      <c r="G428" s="75"/>
      <c r="H428" s="69"/>
      <c r="I428" s="75"/>
    </row>
    <row r="429" s="58" customFormat="1" ht="15.6" spans="1:9">
      <c r="A429" s="75"/>
      <c r="B429" s="96" t="s">
        <v>8</v>
      </c>
      <c r="C429" s="97" t="s">
        <v>9</v>
      </c>
      <c r="D429" s="97" t="s">
        <v>10</v>
      </c>
      <c r="E429" s="97" t="s">
        <v>11</v>
      </c>
      <c r="F429" s="75"/>
      <c r="G429" s="75"/>
      <c r="H429" s="69"/>
      <c r="I429" s="75"/>
    </row>
    <row r="430" s="58" customFormat="1" ht="15.6" spans="1:9">
      <c r="A430" s="75">
        <v>1</v>
      </c>
      <c r="B430" s="96" t="s">
        <v>92</v>
      </c>
      <c r="C430" s="87">
        <v>175</v>
      </c>
      <c r="D430" s="87"/>
      <c r="E430" s="87"/>
      <c r="F430" s="75"/>
      <c r="G430" s="75"/>
      <c r="H430" s="69"/>
      <c r="I430" s="75"/>
    </row>
  </sheetData>
  <mergeCells count="124">
    <mergeCell ref="A1:I1"/>
    <mergeCell ref="A2:I2"/>
    <mergeCell ref="A3:G3"/>
    <mergeCell ref="C4:G4"/>
    <mergeCell ref="C7:G7"/>
    <mergeCell ref="C17:E17"/>
    <mergeCell ref="A23:G23"/>
    <mergeCell ref="C24:G24"/>
    <mergeCell ref="C27:F27"/>
    <mergeCell ref="C41:E41"/>
    <mergeCell ref="A44:G44"/>
    <mergeCell ref="C45:G45"/>
    <mergeCell ref="C54:G54"/>
    <mergeCell ref="C68:F68"/>
    <mergeCell ref="C74:F74"/>
    <mergeCell ref="C94:E94"/>
    <mergeCell ref="C102:E102"/>
    <mergeCell ref="C106:E106"/>
    <mergeCell ref="A114:G114"/>
    <mergeCell ref="C115:G115"/>
    <mergeCell ref="C118:G118"/>
    <mergeCell ref="C127:E127"/>
    <mergeCell ref="C130:E130"/>
    <mergeCell ref="A133:G133"/>
    <mergeCell ref="C134:G134"/>
    <mergeCell ref="C138:G138"/>
    <mergeCell ref="C142:F142"/>
    <mergeCell ref="C146:F146"/>
    <mergeCell ref="C155:E155"/>
    <mergeCell ref="C161:E161"/>
    <mergeCell ref="A165:G165"/>
    <mergeCell ref="C166:G166"/>
    <mergeCell ref="C171:G171"/>
    <mergeCell ref="C174:F174"/>
    <mergeCell ref="C187:E187"/>
    <mergeCell ref="C195:E195"/>
    <mergeCell ref="A200:G200"/>
    <mergeCell ref="C201:G201"/>
    <mergeCell ref="C205:F205"/>
    <mergeCell ref="C217:E217"/>
    <mergeCell ref="A221:G221"/>
    <mergeCell ref="C222:G222"/>
    <mergeCell ref="C229:G229"/>
    <mergeCell ref="C233:F233"/>
    <mergeCell ref="C243:E243"/>
    <mergeCell ref="C249:E249"/>
    <mergeCell ref="A252:G252"/>
    <mergeCell ref="C253:G253"/>
    <mergeCell ref="C257:G257"/>
    <mergeCell ref="C261:F261"/>
    <mergeCell ref="C274:E274"/>
    <mergeCell ref="A277:G277"/>
    <mergeCell ref="C278:G278"/>
    <mergeCell ref="C282:G282"/>
    <mergeCell ref="C294:F294"/>
    <mergeCell ref="C298:F298"/>
    <mergeCell ref="C318:E318"/>
    <mergeCell ref="C336:E336"/>
    <mergeCell ref="A341:G341"/>
    <mergeCell ref="C342:G342"/>
    <mergeCell ref="C346:G346"/>
    <mergeCell ref="C353:F353"/>
    <mergeCell ref="C356:F356"/>
    <mergeCell ref="C371:E371"/>
    <mergeCell ref="C391:E391"/>
    <mergeCell ref="C394:E394"/>
    <mergeCell ref="A397:G397"/>
    <mergeCell ref="C398:G398"/>
    <mergeCell ref="C402:G402"/>
    <mergeCell ref="C405:F405"/>
    <mergeCell ref="C412:E412"/>
    <mergeCell ref="A416:G416"/>
    <mergeCell ref="C417:G417"/>
    <mergeCell ref="A426:G426"/>
    <mergeCell ref="A420:A422"/>
    <mergeCell ref="B10:B11"/>
    <mergeCell ref="B17:B18"/>
    <mergeCell ref="B20:B21"/>
    <mergeCell ref="B30:B31"/>
    <mergeCell ref="B38:B39"/>
    <mergeCell ref="B81:B82"/>
    <mergeCell ref="B94:B95"/>
    <mergeCell ref="B98:B99"/>
    <mergeCell ref="B102:B103"/>
    <mergeCell ref="B121:B122"/>
    <mergeCell ref="B127:B128"/>
    <mergeCell ref="B150:B151"/>
    <mergeCell ref="B155:B156"/>
    <mergeCell ref="B158:B159"/>
    <mergeCell ref="B180:B181"/>
    <mergeCell ref="B187:B188"/>
    <mergeCell ref="B190:B191"/>
    <mergeCell ref="B210:B211"/>
    <mergeCell ref="B214:B215"/>
    <mergeCell ref="B237:B238"/>
    <mergeCell ref="B243:B244"/>
    <mergeCell ref="B246:B247"/>
    <mergeCell ref="B266:B267"/>
    <mergeCell ref="B271:B272"/>
    <mergeCell ref="B302:B303"/>
    <mergeCell ref="B318:B319"/>
    <mergeCell ref="B322:B323"/>
    <mergeCell ref="B360:B361"/>
    <mergeCell ref="B371:B372"/>
    <mergeCell ref="B374:B375"/>
    <mergeCell ref="B391:B392"/>
    <mergeCell ref="B409:B410"/>
    <mergeCell ref="B420:B421"/>
    <mergeCell ref="B427:B428"/>
    <mergeCell ref="C420:E421"/>
    <mergeCell ref="C427:E428"/>
    <mergeCell ref="C360:E361"/>
    <mergeCell ref="C302:E303"/>
    <mergeCell ref="F302:G303"/>
    <mergeCell ref="C266:E267"/>
    <mergeCell ref="C237:E238"/>
    <mergeCell ref="C210:E211"/>
    <mergeCell ref="C180:E181"/>
    <mergeCell ref="C150:E151"/>
    <mergeCell ref="C121:E122"/>
    <mergeCell ref="C81:E82"/>
    <mergeCell ref="C30:E31"/>
    <mergeCell ref="F30:G31"/>
    <mergeCell ref="C10:E11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龙华街道</vt:lpstr>
      <vt:lpstr>天平街道</vt:lpstr>
      <vt:lpstr>湖南路街道</vt:lpstr>
      <vt:lpstr>徐家汇</vt:lpstr>
      <vt:lpstr>康健街道</vt:lpstr>
      <vt:lpstr>斜土路街道</vt:lpstr>
      <vt:lpstr>枫林街道</vt:lpstr>
      <vt:lpstr>漕河泾街道</vt:lpstr>
      <vt:lpstr>虹梅路街道</vt:lpstr>
      <vt:lpstr>田林街道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 w</dc:creator>
  <cp:lastModifiedBy>LENOVO</cp:lastModifiedBy>
  <dcterms:created xsi:type="dcterms:W3CDTF">2023-05-12T11:15:00Z</dcterms:created>
  <dcterms:modified xsi:type="dcterms:W3CDTF">2026-05-11T07:33:34Z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BA9204CAEB1E4659ACA9A82BF29CF6F0_12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