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FEBB38F-F835-4025-BF95-2DA86FD2F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路保洁区级道路" sheetId="1" r:id="rId1"/>
    <sheet name="道路保洁镇级道路" sheetId="2" r:id="rId2"/>
    <sheet name="道路保洁园区道路" sheetId="3" r:id="rId3"/>
    <sheet name="公厕保洁" sheetId="4" r:id="rId4"/>
    <sheet name="垃圾房保洁" sheetId="5" r:id="rId5"/>
    <sheet name="居住区保洁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16" i="1"/>
  <c r="G9" i="6"/>
  <c r="F9" i="6"/>
  <c r="E9" i="6"/>
  <c r="C6" i="6"/>
  <c r="D6" i="6" s="1"/>
  <c r="D5" i="6"/>
  <c r="C4" i="6"/>
  <c r="D3" i="6"/>
  <c r="G19" i="3"/>
  <c r="E19" i="3"/>
  <c r="D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H25" i="2"/>
  <c r="D25" i="2"/>
  <c r="G24" i="2"/>
  <c r="F24" i="2"/>
  <c r="G23" i="2"/>
  <c r="F23" i="2"/>
  <c r="F20" i="2"/>
  <c r="F19" i="2"/>
  <c r="F18" i="2"/>
  <c r="F17" i="2"/>
  <c r="F16" i="2"/>
  <c r="F15" i="2"/>
  <c r="F13" i="2"/>
  <c r="F12" i="2"/>
  <c r="F11" i="2"/>
  <c r="F10" i="2"/>
  <c r="G9" i="2"/>
  <c r="F9" i="2"/>
  <c r="G8" i="2"/>
  <c r="F8" i="2"/>
  <c r="F7" i="2"/>
  <c r="F6" i="2"/>
  <c r="F5" i="2"/>
  <c r="G4" i="2"/>
  <c r="F4" i="2"/>
  <c r="F3" i="2"/>
  <c r="F16" i="1"/>
  <c r="D16" i="1"/>
  <c r="F15" i="1"/>
  <c r="F14" i="1"/>
  <c r="F12" i="1"/>
  <c r="F11" i="1"/>
  <c r="F9" i="1"/>
  <c r="F8" i="1"/>
  <c r="F7" i="1"/>
  <c r="F6" i="1"/>
  <c r="F5" i="1"/>
  <c r="F4" i="1"/>
  <c r="F3" i="1"/>
  <c r="C9" i="6" l="1"/>
  <c r="D4" i="6"/>
  <c r="D9" i="6" s="1"/>
  <c r="F19" i="3"/>
  <c r="F25" i="2"/>
  <c r="G25" i="2"/>
</calcChain>
</file>

<file path=xl/sharedStrings.xml><?xml version="1.0" encoding="utf-8"?>
<sst xmlns="http://schemas.openxmlformats.org/spreadsheetml/2006/main" count="173" uniqueCount="120">
  <si>
    <t>序号</t>
  </si>
  <si>
    <t>小计</t>
  </si>
  <si>
    <t>道路保洁（区级）预算明细</t>
  </si>
  <si>
    <t>名称</t>
  </si>
  <si>
    <t>路段起始点</t>
  </si>
  <si>
    <t>长度             （m）</t>
  </si>
  <si>
    <t>道路宽度        （m)</t>
  </si>
  <si>
    <r>
      <rPr>
        <sz val="12"/>
        <color theme="1"/>
        <rFont val="宋体"/>
        <charset val="134"/>
        <scheme val="minor"/>
      </rPr>
      <t>道路面积       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</si>
  <si>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t>航南公路</t>
  </si>
  <si>
    <t>沙港桥-浦卫公路</t>
  </si>
  <si>
    <t>庄良路</t>
  </si>
  <si>
    <t>步韵路-南庄路</t>
  </si>
  <si>
    <t>奉浦大道</t>
  </si>
  <si>
    <t>平庄西路</t>
  </si>
  <si>
    <t>茜舍塘二号桥-叶良公路</t>
  </si>
  <si>
    <t>叶良公路</t>
  </si>
  <si>
    <t>平庄西路-下横泾桥</t>
  </si>
  <si>
    <t>南庄路</t>
  </si>
  <si>
    <t>沙港桥-庄良公路</t>
  </si>
  <si>
    <t>大亭公路</t>
  </si>
  <si>
    <t>庄良公路-龙泉港</t>
  </si>
  <si>
    <t>庄胡公路</t>
  </si>
  <si>
    <t>南亭公路-立久路</t>
  </si>
  <si>
    <t>浦卫公路</t>
  </si>
  <si>
    <t>奉浦大道-南亭公路</t>
  </si>
  <si>
    <t>庄亭公路</t>
  </si>
  <si>
    <t>南亭公路-大亭公路</t>
  </si>
  <si>
    <t>南亭公路</t>
  </si>
  <si>
    <t>沙港桥-戴家港桥</t>
  </si>
  <si>
    <t>戴家港桥-叶庄公路</t>
  </si>
  <si>
    <t>叶庄公路-龙泉港</t>
  </si>
  <si>
    <t>道路保洁（镇级）预算明细</t>
  </si>
  <si>
    <r>
      <rPr>
        <sz val="12"/>
        <color theme="1"/>
        <rFont val="宋体"/>
        <charset val="134"/>
        <scheme val="minor"/>
      </rPr>
      <t>绿化带保洁面积(m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</si>
  <si>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r>
      <rPr>
        <sz val="12"/>
        <rFont val="宋体"/>
        <charset val="134"/>
        <scheme val="minor"/>
      </rPr>
      <t>冲洗面积  (m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)</t>
    </r>
  </si>
  <si>
    <t>庄良路       （高标准保洁）</t>
  </si>
  <si>
    <t>南亭公路-步韵路</t>
  </si>
  <si>
    <t>腾庄路</t>
  </si>
  <si>
    <t>庄良公路-叶庄公路</t>
  </si>
  <si>
    <t>叶庄公路</t>
  </si>
  <si>
    <t>一新街</t>
  </si>
  <si>
    <t>全段</t>
  </si>
  <si>
    <t>步韵路</t>
  </si>
  <si>
    <t>三民路</t>
  </si>
  <si>
    <t>三城路</t>
  </si>
  <si>
    <t>腾行路</t>
  </si>
  <si>
    <t>厍桥路</t>
  </si>
  <si>
    <t>红十字路</t>
  </si>
  <si>
    <t>庄利路</t>
  </si>
  <si>
    <t>庄行东街</t>
  </si>
  <si>
    <t>中学路</t>
  </si>
  <si>
    <t>庄行西街</t>
  </si>
  <si>
    <t>庄北路</t>
  </si>
  <si>
    <t>庄南路</t>
  </si>
  <si>
    <t>技校路</t>
  </si>
  <si>
    <t>潘垫北路</t>
  </si>
  <si>
    <t>庄良公路-鲤鱼泾桥</t>
  </si>
  <si>
    <t>美食广场</t>
  </si>
  <si>
    <t>钜庭支路</t>
  </si>
  <si>
    <t>钜庭路-浦卫公路</t>
  </si>
  <si>
    <t>航南支路</t>
  </si>
  <si>
    <t>浦卫公路-吕浜</t>
  </si>
  <si>
    <t>道路保洁（园区）预算明细</t>
  </si>
  <si>
    <t>长度（m）</t>
  </si>
  <si>
    <t>道路宽度（m)</t>
  </si>
  <si>
    <r>
      <rPr>
        <sz val="12"/>
        <color theme="1"/>
        <rFont val="宋体"/>
        <charset val="134"/>
        <scheme val="minor"/>
      </rPr>
      <t>道路面积(m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</si>
  <si>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r>
      <rPr>
        <sz val="12"/>
        <color theme="1"/>
        <rFont val="宋体"/>
        <charset val="134"/>
        <scheme val="minor"/>
      </rPr>
      <t>绿化带面积  (m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)</t>
    </r>
  </si>
  <si>
    <t>叶庄路</t>
  </si>
  <si>
    <t>南亭公路-浦南运河</t>
  </si>
  <si>
    <t>杨溇大道</t>
  </si>
  <si>
    <t>振工路</t>
  </si>
  <si>
    <t>浦庄路</t>
  </si>
  <si>
    <t>浦庄支路</t>
  </si>
  <si>
    <t>庄兴路</t>
  </si>
  <si>
    <t>姚新路</t>
  </si>
  <si>
    <t>南亭公路-运河</t>
  </si>
  <si>
    <t>钜庭路</t>
  </si>
  <si>
    <t>吕桥路</t>
  </si>
  <si>
    <t>城建北校门-沙港</t>
  </si>
  <si>
    <t>贤明路</t>
  </si>
  <si>
    <t>浦卫公路-沙港桥</t>
  </si>
  <si>
    <t>沪发路</t>
  </si>
  <si>
    <t>长庭路</t>
  </si>
  <si>
    <t>长浜村路</t>
  </si>
  <si>
    <t>光明中心路</t>
  </si>
  <si>
    <t>沙港桥-红星港桥</t>
  </si>
  <si>
    <t>沪发路-奉浦大道</t>
  </si>
  <si>
    <t>庄邬路</t>
  </si>
  <si>
    <t>环卫公厕保洁预算明细</t>
  </si>
  <si>
    <t>公厕地址</t>
  </si>
  <si>
    <t>公厕类别</t>
  </si>
  <si>
    <t>保洁方式</t>
  </si>
  <si>
    <t>庄良路35号</t>
  </si>
  <si>
    <t>一类</t>
  </si>
  <si>
    <t>专人保洁</t>
  </si>
  <si>
    <t>老街油车弄29号</t>
  </si>
  <si>
    <t>一新街168号</t>
  </si>
  <si>
    <t>冷泾停车场</t>
  </si>
  <si>
    <t>西街八字桥庄北西村49号</t>
  </si>
  <si>
    <t>二类</t>
  </si>
  <si>
    <t>流动保洁</t>
  </si>
  <si>
    <t>美食广场公厕</t>
  </si>
  <si>
    <t>垃圾箱房管理预算明细</t>
  </si>
  <si>
    <t>地    址</t>
  </si>
  <si>
    <t xml:space="preserve"> 冷泾港垃圾房</t>
  </si>
  <si>
    <t>庄北路垃圾房</t>
  </si>
  <si>
    <t>技校路南面垃圾房</t>
  </si>
  <si>
    <t>姚新路运河桥桥北侧</t>
  </si>
  <si>
    <t>居住区保洁预算明细</t>
  </si>
  <si>
    <t>小区名</t>
  </si>
  <si>
    <r>
      <rPr>
        <sz val="12"/>
        <color theme="1"/>
        <rFont val="宋体"/>
        <charset val="134"/>
        <scheme val="minor"/>
      </rPr>
      <t>小区道路面积      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</si>
  <si>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r>
      <rPr>
        <sz val="12"/>
        <color theme="1"/>
        <rFont val="宋体"/>
        <charset val="134"/>
        <scheme val="minor"/>
      </rPr>
      <t>小区清扫面积（m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</si>
  <si>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r>
      <rPr>
        <sz val="12"/>
        <color theme="1"/>
        <rFont val="宋体"/>
        <charset val="134"/>
        <scheme val="minor"/>
      </rPr>
      <t>小区绿化带面积（m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</si>
  <si>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t>楼道数  （个）</t>
  </si>
  <si>
    <t>垃圾房（座）</t>
  </si>
  <si>
    <t>庄行新苑</t>
  </si>
  <si>
    <t>庄行茗苑</t>
  </si>
  <si>
    <t>庄南小区</t>
  </si>
  <si>
    <t>冷泾新村</t>
  </si>
  <si>
    <t>庄北小区</t>
  </si>
  <si>
    <t>冷泾南区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</si>
</sst>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_ "/>
  </numFmts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vertAlign val="superscript"/>
      <sz val="12"/>
      <color theme="1"/>
      <name val="宋体"/>
      <charset val="134"/>
      <scheme val="minor"/>
    </font>
    <font>
      <vertAlign val="superscript"/>
      <sz val="12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"/>
  <sheetViews>
    <sheetView tabSelected="1" workbookViewId="0">
      <selection activeCell="H5" sqref="H5"/>
    </sheetView>
  </sheetViews>
  <sheetFormatPr defaultColWidth="9" defaultRowHeight="13.5" x14ac:dyDescent="0.15"/>
  <cols>
    <col min="1" max="1" width="9" style="1"/>
    <col min="2" max="2" width="22.875" style="1" customWidth="1"/>
    <col min="3" max="3" width="26.5" style="1" customWidth="1"/>
    <col min="4" max="4" width="11.375" style="1" customWidth="1"/>
    <col min="5" max="5" width="10.875" style="1" customWidth="1"/>
    <col min="6" max="6" width="11.125" style="1" customWidth="1"/>
    <col min="7" max="7" width="12.625" style="1"/>
    <col min="8" max="16384" width="9" style="1"/>
  </cols>
  <sheetData>
    <row r="1" spans="1:6" ht="44.1" customHeight="1" x14ac:dyDescent="0.15">
      <c r="A1" s="16" t="s">
        <v>2</v>
      </c>
      <c r="B1" s="16"/>
      <c r="C1" s="16"/>
      <c r="D1" s="16"/>
      <c r="E1" s="16"/>
      <c r="F1" s="16"/>
    </row>
    <row r="2" spans="1:6" ht="30.75" x14ac:dyDescent="0.15">
      <c r="A2" s="3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 ht="30" customHeight="1" x14ac:dyDescent="0.15">
      <c r="A3" s="5">
        <v>1</v>
      </c>
      <c r="B3" s="5" t="s">
        <v>8</v>
      </c>
      <c r="C3" s="5" t="s">
        <v>9</v>
      </c>
      <c r="D3" s="5">
        <v>600</v>
      </c>
      <c r="E3" s="5">
        <v>37</v>
      </c>
      <c r="F3" s="5">
        <f t="shared" ref="F3:F9" si="0">D3*E3</f>
        <v>22200</v>
      </c>
    </row>
    <row r="4" spans="1:6" ht="30" customHeight="1" x14ac:dyDescent="0.15">
      <c r="A4" s="5">
        <v>2</v>
      </c>
      <c r="B4" s="3" t="s">
        <v>10</v>
      </c>
      <c r="C4" s="5" t="s">
        <v>11</v>
      </c>
      <c r="D4" s="3">
        <v>1600</v>
      </c>
      <c r="E4" s="5">
        <v>45</v>
      </c>
      <c r="F4" s="3">
        <f t="shared" si="0"/>
        <v>72000</v>
      </c>
    </row>
    <row r="5" spans="1:6" ht="30" customHeight="1" x14ac:dyDescent="0.15">
      <c r="A5" s="5">
        <v>3</v>
      </c>
      <c r="B5" s="5" t="s">
        <v>12</v>
      </c>
      <c r="C5" s="5" t="s">
        <v>9</v>
      </c>
      <c r="D5" s="5">
        <v>1774</v>
      </c>
      <c r="E5" s="5">
        <v>25</v>
      </c>
      <c r="F5" s="5">
        <f t="shared" si="0"/>
        <v>44350</v>
      </c>
    </row>
    <row r="6" spans="1:6" ht="30" customHeight="1" x14ac:dyDescent="0.15">
      <c r="A6" s="5">
        <v>4</v>
      </c>
      <c r="B6" s="5" t="s">
        <v>13</v>
      </c>
      <c r="C6" s="5" t="s">
        <v>14</v>
      </c>
      <c r="D6" s="5">
        <v>2240</v>
      </c>
      <c r="E6" s="5">
        <v>30</v>
      </c>
      <c r="F6" s="5">
        <f t="shared" si="0"/>
        <v>67200</v>
      </c>
    </row>
    <row r="7" spans="1:6" ht="30" customHeight="1" x14ac:dyDescent="0.15">
      <c r="A7" s="5">
        <v>5</v>
      </c>
      <c r="B7" s="5" t="s">
        <v>15</v>
      </c>
      <c r="C7" s="5" t="s">
        <v>16</v>
      </c>
      <c r="D7" s="5">
        <v>1630</v>
      </c>
      <c r="E7" s="5">
        <v>30</v>
      </c>
      <c r="F7" s="5">
        <f t="shared" si="0"/>
        <v>48900</v>
      </c>
    </row>
    <row r="8" spans="1:6" ht="30" customHeight="1" x14ac:dyDescent="0.15">
      <c r="A8" s="5">
        <v>6</v>
      </c>
      <c r="B8" s="5" t="s">
        <v>17</v>
      </c>
      <c r="C8" s="5" t="s">
        <v>18</v>
      </c>
      <c r="D8" s="5">
        <v>3040</v>
      </c>
      <c r="E8" s="5">
        <v>13</v>
      </c>
      <c r="F8" s="5">
        <f t="shared" si="0"/>
        <v>39520</v>
      </c>
    </row>
    <row r="9" spans="1:6" ht="30" customHeight="1" x14ac:dyDescent="0.15">
      <c r="A9" s="5">
        <v>7</v>
      </c>
      <c r="B9" s="5" t="s">
        <v>19</v>
      </c>
      <c r="C9" s="5" t="s">
        <v>20</v>
      </c>
      <c r="D9" s="5">
        <v>4158</v>
      </c>
      <c r="E9" s="5">
        <v>28</v>
      </c>
      <c r="F9" s="5">
        <f t="shared" si="0"/>
        <v>116424</v>
      </c>
    </row>
    <row r="10" spans="1:6" ht="30" customHeight="1" x14ac:dyDescent="0.15">
      <c r="A10" s="5">
        <v>8</v>
      </c>
      <c r="B10" s="5" t="s">
        <v>21</v>
      </c>
      <c r="C10" s="5" t="s">
        <v>22</v>
      </c>
      <c r="D10" s="5">
        <v>1890</v>
      </c>
      <c r="E10" s="5">
        <v>45</v>
      </c>
      <c r="F10" s="5">
        <v>32130</v>
      </c>
    </row>
    <row r="11" spans="1:6" ht="30" customHeight="1" x14ac:dyDescent="0.15">
      <c r="A11" s="5">
        <v>9</v>
      </c>
      <c r="B11" s="5" t="s">
        <v>23</v>
      </c>
      <c r="C11" s="5" t="s">
        <v>24</v>
      </c>
      <c r="D11" s="5">
        <v>3400</v>
      </c>
      <c r="E11" s="5">
        <v>50</v>
      </c>
      <c r="F11" s="5">
        <f>D11*E11</f>
        <v>170000</v>
      </c>
    </row>
    <row r="12" spans="1:6" ht="30" customHeight="1" x14ac:dyDescent="0.15">
      <c r="A12" s="5">
        <v>10</v>
      </c>
      <c r="B12" s="5" t="s">
        <v>25</v>
      </c>
      <c r="C12" s="5" t="s">
        <v>26</v>
      </c>
      <c r="D12" s="5">
        <v>393</v>
      </c>
      <c r="E12" s="5">
        <v>18</v>
      </c>
      <c r="F12" s="5">
        <f>D12*E12</f>
        <v>7074</v>
      </c>
    </row>
    <row r="13" spans="1:6" ht="30" customHeight="1" x14ac:dyDescent="0.15">
      <c r="A13" s="5">
        <v>11</v>
      </c>
      <c r="B13" s="5" t="s">
        <v>27</v>
      </c>
      <c r="C13" s="5" t="s">
        <v>28</v>
      </c>
      <c r="D13" s="5">
        <v>2000</v>
      </c>
      <c r="E13" s="5">
        <v>28</v>
      </c>
      <c r="F13" s="5">
        <v>48000</v>
      </c>
    </row>
    <row r="14" spans="1:6" ht="30" customHeight="1" x14ac:dyDescent="0.15">
      <c r="A14" s="5">
        <v>12</v>
      </c>
      <c r="B14" s="5" t="s">
        <v>27</v>
      </c>
      <c r="C14" s="5" t="s">
        <v>29</v>
      </c>
      <c r="D14" s="5">
        <v>2100</v>
      </c>
      <c r="E14" s="5">
        <v>28</v>
      </c>
      <c r="F14" s="5">
        <f>E14*D14</f>
        <v>58800</v>
      </c>
    </row>
    <row r="15" spans="1:6" ht="30" customHeight="1" x14ac:dyDescent="0.15">
      <c r="A15" s="5">
        <v>13</v>
      </c>
      <c r="B15" s="5" t="s">
        <v>27</v>
      </c>
      <c r="C15" s="5" t="s">
        <v>30</v>
      </c>
      <c r="D15" s="5">
        <v>2220</v>
      </c>
      <c r="E15" s="5">
        <v>11</v>
      </c>
      <c r="F15" s="5">
        <f>E15*D15</f>
        <v>24420</v>
      </c>
    </row>
    <row r="16" spans="1:6" ht="30" customHeight="1" x14ac:dyDescent="0.15">
      <c r="A16" s="17" t="s">
        <v>1</v>
      </c>
      <c r="B16" s="18"/>
      <c r="C16" s="19"/>
      <c r="D16" s="15">
        <f>SUM(D3:D15)</f>
        <v>27045</v>
      </c>
      <c r="E16" s="15">
        <f>SUM(E3:E15)</f>
        <v>388</v>
      </c>
      <c r="F16" s="15">
        <f>SUM(F3:F15)</f>
        <v>751018</v>
      </c>
    </row>
  </sheetData>
  <mergeCells count="2">
    <mergeCell ref="A1:F1"/>
    <mergeCell ref="A16:C16"/>
  </mergeCells>
  <phoneticPr fontId="7" type="noConversion"/>
  <pageMargins left="0.75" right="0.75" top="1" bottom="1" header="0.5" footer="0.5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workbookViewId="0">
      <selection activeCell="H25" sqref="H25"/>
    </sheetView>
  </sheetViews>
  <sheetFormatPr defaultColWidth="9" defaultRowHeight="13.5" x14ac:dyDescent="0.15"/>
  <cols>
    <col min="1" max="1" width="9" style="10"/>
    <col min="2" max="2" width="17" style="10" customWidth="1"/>
    <col min="3" max="3" width="20.125" style="10" customWidth="1"/>
    <col min="4" max="4" width="11.125" style="10" customWidth="1"/>
    <col min="5" max="5" width="9" style="10"/>
    <col min="6" max="6" width="10.875" style="10" customWidth="1"/>
    <col min="7" max="7" width="16" style="10" customWidth="1"/>
    <col min="8" max="8" width="12.125" style="10" customWidth="1"/>
    <col min="9" max="16384" width="9" style="10"/>
  </cols>
  <sheetData>
    <row r="1" spans="1:8" ht="42" customHeight="1" x14ac:dyDescent="0.15">
      <c r="A1" s="16" t="s">
        <v>31</v>
      </c>
      <c r="B1" s="16"/>
      <c r="C1" s="16"/>
      <c r="D1" s="16"/>
      <c r="E1" s="16"/>
      <c r="F1" s="16"/>
      <c r="G1" s="16"/>
      <c r="H1" s="16"/>
    </row>
    <row r="2" spans="1:8" ht="30.75" x14ac:dyDescent="0.15">
      <c r="A2" s="11" t="s">
        <v>0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32</v>
      </c>
      <c r="H2" s="12" t="s">
        <v>33</v>
      </c>
    </row>
    <row r="3" spans="1:8" ht="30" customHeight="1" x14ac:dyDescent="0.15">
      <c r="A3" s="11">
        <v>1</v>
      </c>
      <c r="B3" s="11" t="s">
        <v>34</v>
      </c>
      <c r="C3" s="13" t="s">
        <v>11</v>
      </c>
      <c r="D3" s="11">
        <v>1600</v>
      </c>
      <c r="E3" s="13">
        <v>45</v>
      </c>
      <c r="F3" s="11">
        <f t="shared" ref="F3:F13" si="0">D3*E3</f>
        <v>72000</v>
      </c>
      <c r="G3" s="11">
        <v>37550</v>
      </c>
      <c r="H3" s="11">
        <v>21600</v>
      </c>
    </row>
    <row r="4" spans="1:8" ht="30" customHeight="1" x14ac:dyDescent="0.15">
      <c r="A4" s="11">
        <v>2</v>
      </c>
      <c r="B4" s="13" t="s">
        <v>10</v>
      </c>
      <c r="C4" s="13" t="s">
        <v>35</v>
      </c>
      <c r="D4" s="13">
        <v>400</v>
      </c>
      <c r="E4" s="13">
        <v>24</v>
      </c>
      <c r="F4" s="11">
        <f t="shared" si="0"/>
        <v>9600</v>
      </c>
      <c r="G4" s="11">
        <f>D4*2</f>
        <v>800</v>
      </c>
      <c r="H4" s="14"/>
    </row>
    <row r="5" spans="1:8" ht="30" customHeight="1" x14ac:dyDescent="0.15">
      <c r="A5" s="11">
        <v>3</v>
      </c>
      <c r="B5" s="13" t="s">
        <v>36</v>
      </c>
      <c r="C5" s="13" t="s">
        <v>37</v>
      </c>
      <c r="D5" s="13">
        <v>1400</v>
      </c>
      <c r="E5" s="13">
        <v>30</v>
      </c>
      <c r="F5" s="13">
        <f>D5*E5*0.8</f>
        <v>33600</v>
      </c>
      <c r="G5" s="13">
        <v>30576</v>
      </c>
      <c r="H5" s="14">
        <v>3000</v>
      </c>
    </row>
    <row r="6" spans="1:8" ht="30" customHeight="1" x14ac:dyDescent="0.15">
      <c r="A6" s="11">
        <v>4</v>
      </c>
      <c r="B6" s="13" t="s">
        <v>38</v>
      </c>
      <c r="C6" s="13" t="s">
        <v>26</v>
      </c>
      <c r="D6" s="13">
        <v>1000</v>
      </c>
      <c r="E6" s="13">
        <v>28</v>
      </c>
      <c r="F6" s="13">
        <f t="shared" si="0"/>
        <v>28000</v>
      </c>
      <c r="G6" s="13">
        <v>21280</v>
      </c>
      <c r="H6" s="14"/>
    </row>
    <row r="7" spans="1:8" ht="30" customHeight="1" x14ac:dyDescent="0.15">
      <c r="A7" s="11">
        <v>5</v>
      </c>
      <c r="B7" s="13" t="s">
        <v>39</v>
      </c>
      <c r="C7" s="13" t="s">
        <v>40</v>
      </c>
      <c r="D7" s="13">
        <v>640</v>
      </c>
      <c r="E7" s="13">
        <v>16</v>
      </c>
      <c r="F7" s="13">
        <f t="shared" si="0"/>
        <v>10240</v>
      </c>
      <c r="G7" s="13">
        <v>1845</v>
      </c>
      <c r="H7" s="14">
        <v>7000</v>
      </c>
    </row>
    <row r="8" spans="1:8" ht="30" customHeight="1" x14ac:dyDescent="0.15">
      <c r="A8" s="11">
        <v>6</v>
      </c>
      <c r="B8" s="13" t="s">
        <v>41</v>
      </c>
      <c r="C8" s="13" t="s">
        <v>40</v>
      </c>
      <c r="D8" s="13">
        <v>750</v>
      </c>
      <c r="E8" s="13">
        <v>16</v>
      </c>
      <c r="F8" s="13">
        <f t="shared" si="0"/>
        <v>12000</v>
      </c>
      <c r="G8" s="13">
        <f>1344+126</f>
        <v>1470</v>
      </c>
      <c r="H8" s="14">
        <v>0</v>
      </c>
    </row>
    <row r="9" spans="1:8" ht="30" customHeight="1" x14ac:dyDescent="0.15">
      <c r="A9" s="11">
        <v>7</v>
      </c>
      <c r="B9" s="13" t="s">
        <v>42</v>
      </c>
      <c r="C9" s="13" t="s">
        <v>40</v>
      </c>
      <c r="D9" s="13">
        <v>327</v>
      </c>
      <c r="E9" s="13">
        <v>30</v>
      </c>
      <c r="F9" s="13">
        <f t="shared" si="0"/>
        <v>9810</v>
      </c>
      <c r="G9" s="13">
        <f>2400+112</f>
        <v>2512</v>
      </c>
      <c r="H9" s="14"/>
    </row>
    <row r="10" spans="1:8" ht="30" customHeight="1" x14ac:dyDescent="0.15">
      <c r="A10" s="11">
        <v>8</v>
      </c>
      <c r="B10" s="13" t="s">
        <v>43</v>
      </c>
      <c r="C10" s="13" t="s">
        <v>40</v>
      </c>
      <c r="D10" s="13">
        <v>728</v>
      </c>
      <c r="E10" s="13">
        <v>25</v>
      </c>
      <c r="F10" s="13">
        <f t="shared" si="0"/>
        <v>18200</v>
      </c>
      <c r="G10" s="13">
        <v>8350</v>
      </c>
      <c r="H10" s="14"/>
    </row>
    <row r="11" spans="1:8" ht="30" customHeight="1" x14ac:dyDescent="0.15">
      <c r="A11" s="11">
        <v>9</v>
      </c>
      <c r="B11" s="13" t="s">
        <v>44</v>
      </c>
      <c r="C11" s="13" t="s">
        <v>40</v>
      </c>
      <c r="D11" s="13">
        <v>357</v>
      </c>
      <c r="E11" s="13">
        <v>25</v>
      </c>
      <c r="F11" s="13">
        <f t="shared" si="0"/>
        <v>8925</v>
      </c>
      <c r="G11" s="13">
        <v>6304</v>
      </c>
      <c r="H11" s="14"/>
    </row>
    <row r="12" spans="1:8" ht="30" customHeight="1" x14ac:dyDescent="0.15">
      <c r="A12" s="11">
        <v>10</v>
      </c>
      <c r="B12" s="13" t="s">
        <v>45</v>
      </c>
      <c r="C12" s="13" t="s">
        <v>40</v>
      </c>
      <c r="D12" s="13">
        <v>224</v>
      </c>
      <c r="E12" s="13">
        <v>7</v>
      </c>
      <c r="F12" s="13">
        <f t="shared" si="0"/>
        <v>1568</v>
      </c>
      <c r="G12" s="13">
        <v>700</v>
      </c>
      <c r="H12" s="14"/>
    </row>
    <row r="13" spans="1:8" ht="30" customHeight="1" x14ac:dyDescent="0.15">
      <c r="A13" s="11">
        <v>11</v>
      </c>
      <c r="B13" s="13" t="s">
        <v>46</v>
      </c>
      <c r="C13" s="13" t="s">
        <v>40</v>
      </c>
      <c r="D13" s="13">
        <v>255</v>
      </c>
      <c r="E13" s="13">
        <v>10</v>
      </c>
      <c r="F13" s="13">
        <f t="shared" si="0"/>
        <v>2550</v>
      </c>
      <c r="G13" s="13">
        <v>410</v>
      </c>
      <c r="H13" s="14"/>
    </row>
    <row r="14" spans="1:8" ht="30" customHeight="1" x14ac:dyDescent="0.15">
      <c r="A14" s="11">
        <v>12</v>
      </c>
      <c r="B14" s="13" t="s">
        <v>47</v>
      </c>
      <c r="C14" s="13" t="s">
        <v>40</v>
      </c>
      <c r="D14" s="13">
        <v>400</v>
      </c>
      <c r="E14" s="13">
        <v>5</v>
      </c>
      <c r="F14" s="13">
        <v>2400</v>
      </c>
      <c r="G14" s="13">
        <v>2200</v>
      </c>
      <c r="H14" s="14"/>
    </row>
    <row r="15" spans="1:8" ht="30" customHeight="1" x14ac:dyDescent="0.15">
      <c r="A15" s="11">
        <v>13</v>
      </c>
      <c r="B15" s="13" t="s">
        <v>48</v>
      </c>
      <c r="C15" s="13" t="s">
        <v>40</v>
      </c>
      <c r="D15" s="13">
        <v>502</v>
      </c>
      <c r="E15" s="13">
        <v>6</v>
      </c>
      <c r="F15" s="13">
        <f t="shared" ref="F15:F20" si="1">D15*E15</f>
        <v>3012</v>
      </c>
      <c r="G15" s="13">
        <v>0</v>
      </c>
      <c r="H15" s="14"/>
    </row>
    <row r="16" spans="1:8" ht="30" customHeight="1" x14ac:dyDescent="0.15">
      <c r="A16" s="11">
        <v>14</v>
      </c>
      <c r="B16" s="13" t="s">
        <v>49</v>
      </c>
      <c r="C16" s="13" t="s">
        <v>40</v>
      </c>
      <c r="D16" s="13">
        <v>200</v>
      </c>
      <c r="E16" s="13">
        <v>6</v>
      </c>
      <c r="F16" s="13">
        <f t="shared" si="1"/>
        <v>1200</v>
      </c>
      <c r="G16" s="13">
        <v>0</v>
      </c>
      <c r="H16" s="14"/>
    </row>
    <row r="17" spans="1:8" ht="30" customHeight="1" x14ac:dyDescent="0.15">
      <c r="A17" s="11">
        <v>16</v>
      </c>
      <c r="B17" s="13" t="s">
        <v>50</v>
      </c>
      <c r="C17" s="13" t="s">
        <v>40</v>
      </c>
      <c r="D17" s="13">
        <v>556</v>
      </c>
      <c r="E17" s="13">
        <v>5.5</v>
      </c>
      <c r="F17" s="13">
        <f t="shared" si="1"/>
        <v>3058</v>
      </c>
      <c r="G17" s="13">
        <v>1112</v>
      </c>
      <c r="H17" s="14">
        <v>6672</v>
      </c>
    </row>
    <row r="18" spans="1:8" ht="30" customHeight="1" x14ac:dyDescent="0.15">
      <c r="A18" s="11">
        <v>17</v>
      </c>
      <c r="B18" s="13" t="s">
        <v>51</v>
      </c>
      <c r="C18" s="13" t="s">
        <v>40</v>
      </c>
      <c r="D18" s="13">
        <v>1100</v>
      </c>
      <c r="E18" s="13">
        <v>8</v>
      </c>
      <c r="F18" s="13">
        <f t="shared" si="1"/>
        <v>8800</v>
      </c>
      <c r="G18" s="13">
        <v>1820</v>
      </c>
      <c r="H18" s="14"/>
    </row>
    <row r="19" spans="1:8" ht="30" customHeight="1" x14ac:dyDescent="0.15">
      <c r="A19" s="11">
        <v>18</v>
      </c>
      <c r="B19" s="13" t="s">
        <v>52</v>
      </c>
      <c r="C19" s="13" t="s">
        <v>40</v>
      </c>
      <c r="D19" s="13">
        <v>516</v>
      </c>
      <c r="E19" s="13">
        <v>5</v>
      </c>
      <c r="F19" s="13">
        <f t="shared" si="1"/>
        <v>2580</v>
      </c>
      <c r="G19" s="13">
        <v>516</v>
      </c>
      <c r="H19" s="14"/>
    </row>
    <row r="20" spans="1:8" ht="30" customHeight="1" x14ac:dyDescent="0.15">
      <c r="A20" s="11">
        <v>19</v>
      </c>
      <c r="B20" s="13" t="s">
        <v>53</v>
      </c>
      <c r="C20" s="13" t="s">
        <v>40</v>
      </c>
      <c r="D20" s="13">
        <v>421</v>
      </c>
      <c r="E20" s="13">
        <v>6</v>
      </c>
      <c r="F20" s="13">
        <f t="shared" si="1"/>
        <v>2526</v>
      </c>
      <c r="G20" s="13">
        <v>1910</v>
      </c>
      <c r="H20" s="14"/>
    </row>
    <row r="21" spans="1:8" ht="30" customHeight="1" x14ac:dyDescent="0.15">
      <c r="A21" s="11">
        <v>20</v>
      </c>
      <c r="B21" s="13" t="s">
        <v>54</v>
      </c>
      <c r="C21" s="13" t="s">
        <v>55</v>
      </c>
      <c r="D21" s="13">
        <v>1200</v>
      </c>
      <c r="E21" s="13">
        <v>13</v>
      </c>
      <c r="F21" s="13">
        <v>15600</v>
      </c>
      <c r="G21" s="13">
        <v>18000</v>
      </c>
      <c r="H21" s="14"/>
    </row>
    <row r="22" spans="1:8" ht="30" customHeight="1" x14ac:dyDescent="0.15">
      <c r="A22" s="11">
        <v>21</v>
      </c>
      <c r="B22" s="13" t="s">
        <v>56</v>
      </c>
      <c r="C22" s="13"/>
      <c r="D22" s="13"/>
      <c r="E22" s="13"/>
      <c r="F22" s="13">
        <v>8210</v>
      </c>
      <c r="G22" s="13">
        <v>500</v>
      </c>
      <c r="H22" s="14"/>
    </row>
    <row r="23" spans="1:8" ht="30" customHeight="1" x14ac:dyDescent="0.15">
      <c r="A23" s="11">
        <v>22</v>
      </c>
      <c r="B23" s="13" t="s">
        <v>57</v>
      </c>
      <c r="C23" s="13" t="s">
        <v>58</v>
      </c>
      <c r="D23" s="13">
        <v>260</v>
      </c>
      <c r="E23" s="13">
        <v>12</v>
      </c>
      <c r="F23" s="11">
        <f>D23*E23</f>
        <v>3120</v>
      </c>
      <c r="G23" s="11">
        <f>D23*10</f>
        <v>2600</v>
      </c>
      <c r="H23" s="14"/>
    </row>
    <row r="24" spans="1:8" ht="30" customHeight="1" x14ac:dyDescent="0.15">
      <c r="A24" s="11">
        <v>23</v>
      </c>
      <c r="B24" s="13" t="s">
        <v>59</v>
      </c>
      <c r="C24" s="13" t="s">
        <v>60</v>
      </c>
      <c r="D24" s="13">
        <v>600</v>
      </c>
      <c r="E24" s="13">
        <v>37</v>
      </c>
      <c r="F24" s="11">
        <f>D24*E24</f>
        <v>22200</v>
      </c>
      <c r="G24" s="11">
        <f>D24*10</f>
        <v>6000</v>
      </c>
      <c r="H24" s="14"/>
    </row>
    <row r="25" spans="1:8" ht="30" customHeight="1" x14ac:dyDescent="0.15">
      <c r="A25" s="20" t="s">
        <v>1</v>
      </c>
      <c r="B25" s="21"/>
      <c r="C25" s="22"/>
      <c r="D25" s="13">
        <f>SUM(D3:D24)</f>
        <v>13436</v>
      </c>
      <c r="E25" s="13">
        <f>SUM(E3:E24)</f>
        <v>359.5</v>
      </c>
      <c r="F25" s="11">
        <f>SUM(F3:F24)</f>
        <v>279199</v>
      </c>
      <c r="G25" s="11">
        <f>SUM(G3:G24)</f>
        <v>146455</v>
      </c>
      <c r="H25" s="14">
        <f>SUM(H3:H24)</f>
        <v>38272</v>
      </c>
    </row>
  </sheetData>
  <mergeCells count="2">
    <mergeCell ref="A1:H1"/>
    <mergeCell ref="A25:C25"/>
  </mergeCells>
  <phoneticPr fontId="7" type="noConversion"/>
  <printOptions horizontalCentered="1"/>
  <pageMargins left="0.75138888888888899" right="0.75138888888888899" top="1" bottom="1" header="0.5" footer="0.5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workbookViewId="0">
      <selection activeCell="G19" sqref="G19"/>
    </sheetView>
  </sheetViews>
  <sheetFormatPr defaultColWidth="9" defaultRowHeight="13.5" x14ac:dyDescent="0.15"/>
  <cols>
    <col min="1" max="1" width="4.625" style="1" customWidth="1"/>
    <col min="2" max="2" width="24.75" style="1" customWidth="1"/>
    <col min="3" max="3" width="26.75" style="1" customWidth="1"/>
    <col min="4" max="4" width="10.625" style="1" customWidth="1"/>
    <col min="5" max="5" width="10" style="1" customWidth="1"/>
    <col min="6" max="6" width="11.25" style="1" customWidth="1"/>
    <col min="7" max="7" width="14.5" style="1" customWidth="1"/>
    <col min="8" max="8" width="12.625" style="9"/>
    <col min="9" max="9" width="12.625" style="2"/>
    <col min="10" max="10" width="11.5" style="1"/>
    <col min="11" max="16384" width="9" style="1"/>
  </cols>
  <sheetData>
    <row r="1" spans="1:8" ht="33" customHeight="1" x14ac:dyDescent="0.15">
      <c r="A1" s="16" t="s">
        <v>61</v>
      </c>
      <c r="B1" s="16"/>
      <c r="C1" s="16"/>
      <c r="D1" s="16"/>
      <c r="E1" s="16"/>
      <c r="F1" s="16"/>
      <c r="G1" s="16"/>
      <c r="H1" s="16"/>
    </row>
    <row r="2" spans="1:8" ht="30" customHeight="1" x14ac:dyDescent="0.15">
      <c r="A2" s="3" t="s">
        <v>0</v>
      </c>
      <c r="B2" s="3" t="s">
        <v>3</v>
      </c>
      <c r="C2" s="3" t="s">
        <v>4</v>
      </c>
      <c r="D2" s="3" t="s">
        <v>62</v>
      </c>
      <c r="E2" s="3" t="s">
        <v>63</v>
      </c>
      <c r="F2" s="3" t="s">
        <v>64</v>
      </c>
      <c r="G2" s="3" t="s">
        <v>65</v>
      </c>
    </row>
    <row r="3" spans="1:8" ht="30" customHeight="1" x14ac:dyDescent="0.15">
      <c r="A3" s="5">
        <v>1</v>
      </c>
      <c r="B3" s="5" t="s">
        <v>66</v>
      </c>
      <c r="C3" s="5" t="s">
        <v>67</v>
      </c>
      <c r="D3" s="5">
        <v>890</v>
      </c>
      <c r="E3" s="5">
        <v>30</v>
      </c>
      <c r="F3" s="3">
        <f t="shared" ref="F3:F18" si="0">D3*E3</f>
        <v>26700</v>
      </c>
      <c r="G3" s="3">
        <v>12460</v>
      </c>
    </row>
    <row r="4" spans="1:8" ht="30" customHeight="1" x14ac:dyDescent="0.15">
      <c r="A4" s="5">
        <v>2</v>
      </c>
      <c r="B4" s="5" t="s">
        <v>68</v>
      </c>
      <c r="C4" s="5" t="s">
        <v>40</v>
      </c>
      <c r="D4" s="5">
        <v>997</v>
      </c>
      <c r="E4" s="5">
        <v>12</v>
      </c>
      <c r="F4" s="3">
        <f t="shared" si="0"/>
        <v>11964</v>
      </c>
      <c r="G4" s="3">
        <v>5982</v>
      </c>
    </row>
    <row r="5" spans="1:8" ht="30" customHeight="1" x14ac:dyDescent="0.15">
      <c r="A5" s="5">
        <v>3</v>
      </c>
      <c r="B5" s="5" t="s">
        <v>69</v>
      </c>
      <c r="C5" s="5" t="s">
        <v>40</v>
      </c>
      <c r="D5" s="5">
        <v>690</v>
      </c>
      <c r="E5" s="5">
        <v>10</v>
      </c>
      <c r="F5" s="3">
        <f t="shared" si="0"/>
        <v>6900</v>
      </c>
      <c r="G5" s="3">
        <v>5520</v>
      </c>
    </row>
    <row r="6" spans="1:8" ht="30" customHeight="1" x14ac:dyDescent="0.15">
      <c r="A6" s="5">
        <v>4</v>
      </c>
      <c r="B6" s="5" t="s">
        <v>70</v>
      </c>
      <c r="C6" s="5" t="s">
        <v>40</v>
      </c>
      <c r="D6" s="5">
        <v>620</v>
      </c>
      <c r="E6" s="5">
        <v>10</v>
      </c>
      <c r="F6" s="3">
        <f t="shared" si="0"/>
        <v>6200</v>
      </c>
      <c r="G6" s="3">
        <v>3720</v>
      </c>
    </row>
    <row r="7" spans="1:8" ht="30" customHeight="1" x14ac:dyDescent="0.15">
      <c r="A7" s="5">
        <v>5</v>
      </c>
      <c r="B7" s="5" t="s">
        <v>71</v>
      </c>
      <c r="C7" s="5" t="s">
        <v>40</v>
      </c>
      <c r="D7" s="5">
        <v>250</v>
      </c>
      <c r="E7" s="5">
        <v>8</v>
      </c>
      <c r="F7" s="3">
        <f t="shared" si="0"/>
        <v>2000</v>
      </c>
      <c r="G7" s="3">
        <v>1250</v>
      </c>
    </row>
    <row r="8" spans="1:8" ht="30" customHeight="1" x14ac:dyDescent="0.15">
      <c r="A8" s="5">
        <v>6</v>
      </c>
      <c r="B8" s="5" t="s">
        <v>72</v>
      </c>
      <c r="C8" s="5" t="s">
        <v>40</v>
      </c>
      <c r="D8" s="5">
        <v>400</v>
      </c>
      <c r="E8" s="5">
        <v>10</v>
      </c>
      <c r="F8" s="3">
        <f t="shared" si="0"/>
        <v>4000</v>
      </c>
      <c r="G8" s="3">
        <v>2000</v>
      </c>
    </row>
    <row r="9" spans="1:8" ht="30" customHeight="1" x14ac:dyDescent="0.15">
      <c r="A9" s="5">
        <v>7</v>
      </c>
      <c r="B9" s="5" t="s">
        <v>73</v>
      </c>
      <c r="C9" s="5" t="s">
        <v>74</v>
      </c>
      <c r="D9" s="5">
        <v>914</v>
      </c>
      <c r="E9" s="5">
        <v>8</v>
      </c>
      <c r="F9" s="3">
        <f t="shared" si="0"/>
        <v>7312</v>
      </c>
      <c r="G9" s="3">
        <v>7312</v>
      </c>
    </row>
    <row r="10" spans="1:8" ht="30" customHeight="1" x14ac:dyDescent="0.15">
      <c r="A10" s="5">
        <v>8</v>
      </c>
      <c r="B10" s="5" t="s">
        <v>75</v>
      </c>
      <c r="C10" s="5" t="s">
        <v>74</v>
      </c>
      <c r="D10" s="5">
        <v>1100</v>
      </c>
      <c r="E10" s="5">
        <v>19</v>
      </c>
      <c r="F10" s="3">
        <f t="shared" si="0"/>
        <v>20900</v>
      </c>
      <c r="G10" s="3">
        <v>8800</v>
      </c>
    </row>
    <row r="11" spans="1:8" ht="30" customHeight="1" x14ac:dyDescent="0.15">
      <c r="A11" s="5">
        <v>9</v>
      </c>
      <c r="B11" s="5" t="s">
        <v>76</v>
      </c>
      <c r="C11" s="5" t="s">
        <v>77</v>
      </c>
      <c r="D11" s="5">
        <v>940</v>
      </c>
      <c r="E11" s="5">
        <v>21</v>
      </c>
      <c r="F11" s="3">
        <f t="shared" si="0"/>
        <v>19740</v>
      </c>
      <c r="G11" s="3">
        <v>7520</v>
      </c>
    </row>
    <row r="12" spans="1:8" ht="30" customHeight="1" x14ac:dyDescent="0.15">
      <c r="A12" s="5">
        <v>10</v>
      </c>
      <c r="B12" s="5" t="s">
        <v>78</v>
      </c>
      <c r="C12" s="5" t="s">
        <v>79</v>
      </c>
      <c r="D12" s="5">
        <v>550</v>
      </c>
      <c r="E12" s="5">
        <v>33</v>
      </c>
      <c r="F12" s="3">
        <f t="shared" si="0"/>
        <v>18150</v>
      </c>
      <c r="G12" s="3">
        <v>5500</v>
      </c>
    </row>
    <row r="13" spans="1:8" ht="30" customHeight="1" x14ac:dyDescent="0.15">
      <c r="A13" s="5">
        <v>11</v>
      </c>
      <c r="B13" s="5" t="s">
        <v>80</v>
      </c>
      <c r="C13" s="5" t="s">
        <v>79</v>
      </c>
      <c r="D13" s="5">
        <v>634</v>
      </c>
      <c r="E13" s="5">
        <v>16</v>
      </c>
      <c r="F13" s="3">
        <f t="shared" si="0"/>
        <v>10144</v>
      </c>
      <c r="G13" s="3">
        <v>3804</v>
      </c>
    </row>
    <row r="14" spans="1:8" ht="30" customHeight="1" x14ac:dyDescent="0.15">
      <c r="A14" s="5">
        <v>12</v>
      </c>
      <c r="B14" s="5" t="s">
        <v>81</v>
      </c>
      <c r="C14" s="5" t="s">
        <v>40</v>
      </c>
      <c r="D14" s="5">
        <v>306</v>
      </c>
      <c r="E14" s="5">
        <v>16</v>
      </c>
      <c r="F14" s="3">
        <f t="shared" si="0"/>
        <v>4896</v>
      </c>
      <c r="G14" s="3">
        <v>1812</v>
      </c>
    </row>
    <row r="15" spans="1:8" ht="30" customHeight="1" x14ac:dyDescent="0.15">
      <c r="A15" s="5">
        <v>13</v>
      </c>
      <c r="B15" s="5" t="s">
        <v>82</v>
      </c>
      <c r="C15" s="5" t="s">
        <v>40</v>
      </c>
      <c r="D15" s="5">
        <v>625</v>
      </c>
      <c r="E15" s="5">
        <v>8</v>
      </c>
      <c r="F15" s="3">
        <f t="shared" si="0"/>
        <v>5000</v>
      </c>
      <c r="G15" s="3">
        <v>3750</v>
      </c>
    </row>
    <row r="16" spans="1:8" ht="30" customHeight="1" x14ac:dyDescent="0.15">
      <c r="A16" s="5">
        <v>14</v>
      </c>
      <c r="B16" s="5" t="s">
        <v>83</v>
      </c>
      <c r="C16" s="5" t="s">
        <v>84</v>
      </c>
      <c r="D16" s="5">
        <v>1100</v>
      </c>
      <c r="E16" s="5">
        <v>10</v>
      </c>
      <c r="F16" s="3">
        <f t="shared" si="0"/>
        <v>11000</v>
      </c>
      <c r="G16" s="3">
        <v>11000</v>
      </c>
    </row>
    <row r="17" spans="1:7" ht="30" customHeight="1" x14ac:dyDescent="0.15">
      <c r="A17" s="5">
        <v>15</v>
      </c>
      <c r="B17" s="5" t="s">
        <v>75</v>
      </c>
      <c r="C17" s="5" t="s">
        <v>85</v>
      </c>
      <c r="D17" s="5">
        <v>2000</v>
      </c>
      <c r="E17" s="5">
        <v>21</v>
      </c>
      <c r="F17" s="3">
        <f t="shared" si="0"/>
        <v>42000</v>
      </c>
      <c r="G17" s="3">
        <v>16000</v>
      </c>
    </row>
    <row r="18" spans="1:7" ht="30" customHeight="1" x14ac:dyDescent="0.15">
      <c r="A18" s="5">
        <v>16</v>
      </c>
      <c r="B18" s="5" t="s">
        <v>86</v>
      </c>
      <c r="C18" s="5" t="s">
        <v>40</v>
      </c>
      <c r="D18" s="5">
        <v>1100</v>
      </c>
      <c r="E18" s="5">
        <v>20</v>
      </c>
      <c r="F18" s="3">
        <f t="shared" si="0"/>
        <v>22000</v>
      </c>
      <c r="G18" s="3">
        <v>6600</v>
      </c>
    </row>
    <row r="19" spans="1:7" ht="30" customHeight="1" x14ac:dyDescent="0.15">
      <c r="A19" s="17" t="s">
        <v>1</v>
      </c>
      <c r="B19" s="18"/>
      <c r="C19" s="19"/>
      <c r="D19" s="5">
        <f>SUM(D3:D18)</f>
        <v>13116</v>
      </c>
      <c r="E19" s="5">
        <f>SUM(E3:E18)</f>
        <v>252</v>
      </c>
      <c r="F19" s="3">
        <f>SUM(F3:F18)</f>
        <v>218906</v>
      </c>
      <c r="G19" s="3">
        <f>SUM(G3:G18)</f>
        <v>103030</v>
      </c>
    </row>
  </sheetData>
  <mergeCells count="2">
    <mergeCell ref="A1:H1"/>
    <mergeCell ref="A19:C19"/>
  </mergeCells>
  <phoneticPr fontId="7" type="noConversion"/>
  <pageMargins left="0.75" right="0.75" top="1" bottom="1" header="0.5" footer="0.5"/>
  <pageSetup paperSize="9" scale="7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D14" sqref="D14"/>
    </sheetView>
  </sheetViews>
  <sheetFormatPr defaultColWidth="9" defaultRowHeight="13.5" x14ac:dyDescent="0.15"/>
  <cols>
    <col min="1" max="1" width="9" style="1"/>
    <col min="2" max="2" width="28.375" style="1" customWidth="1"/>
    <col min="3" max="3" width="14.375" style="1" customWidth="1"/>
    <col min="4" max="4" width="17" style="1" customWidth="1"/>
    <col min="5" max="16384" width="9" style="1"/>
  </cols>
  <sheetData>
    <row r="1" spans="1:4" ht="35.1" customHeight="1" x14ac:dyDescent="0.15">
      <c r="A1" s="16" t="s">
        <v>87</v>
      </c>
      <c r="B1" s="16"/>
      <c r="C1" s="16"/>
      <c r="D1" s="16"/>
    </row>
    <row r="2" spans="1:4" ht="33" customHeight="1" x14ac:dyDescent="0.15">
      <c r="A2" s="5" t="s">
        <v>0</v>
      </c>
      <c r="B2" s="5" t="s">
        <v>88</v>
      </c>
      <c r="C2" s="5" t="s">
        <v>89</v>
      </c>
      <c r="D2" s="5" t="s">
        <v>90</v>
      </c>
    </row>
    <row r="3" spans="1:4" ht="24.95" customHeight="1" x14ac:dyDescent="0.15">
      <c r="A3" s="8">
        <v>1</v>
      </c>
      <c r="B3" s="5" t="s">
        <v>91</v>
      </c>
      <c r="C3" s="5" t="s">
        <v>92</v>
      </c>
      <c r="D3" s="5" t="s">
        <v>93</v>
      </c>
    </row>
    <row r="4" spans="1:4" ht="24.95" customHeight="1" x14ac:dyDescent="0.15">
      <c r="A4" s="8">
        <v>2</v>
      </c>
      <c r="B4" s="5" t="s">
        <v>94</v>
      </c>
      <c r="C4" s="5" t="s">
        <v>92</v>
      </c>
      <c r="D4" s="5" t="s">
        <v>93</v>
      </c>
    </row>
    <row r="5" spans="1:4" ht="24.95" customHeight="1" x14ac:dyDescent="0.15">
      <c r="A5" s="8">
        <v>3</v>
      </c>
      <c r="B5" s="5" t="s">
        <v>95</v>
      </c>
      <c r="C5" s="5" t="s">
        <v>92</v>
      </c>
      <c r="D5" s="5" t="s">
        <v>93</v>
      </c>
    </row>
    <row r="6" spans="1:4" ht="24.95" customHeight="1" x14ac:dyDescent="0.15">
      <c r="A6" s="8">
        <v>4</v>
      </c>
      <c r="B6" s="5" t="s">
        <v>96</v>
      </c>
      <c r="C6" s="5" t="s">
        <v>92</v>
      </c>
      <c r="D6" s="5" t="s">
        <v>93</v>
      </c>
    </row>
    <row r="7" spans="1:4" ht="24.95" customHeight="1" x14ac:dyDescent="0.15">
      <c r="A7" s="8">
        <v>5</v>
      </c>
      <c r="B7" s="5" t="s">
        <v>97</v>
      </c>
      <c r="C7" s="5" t="s">
        <v>98</v>
      </c>
      <c r="D7" s="5" t="s">
        <v>99</v>
      </c>
    </row>
    <row r="8" spans="1:4" ht="24.95" customHeight="1" x14ac:dyDescent="0.15">
      <c r="A8" s="8">
        <v>6</v>
      </c>
      <c r="B8" s="5" t="s">
        <v>100</v>
      </c>
      <c r="C8" s="5" t="s">
        <v>92</v>
      </c>
      <c r="D8" s="5" t="s">
        <v>93</v>
      </c>
    </row>
  </sheetData>
  <mergeCells count="1">
    <mergeCell ref="A1:D1"/>
  </mergeCells>
  <phoneticPr fontId="7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activeCell="G13" sqref="G13"/>
    </sheetView>
  </sheetViews>
  <sheetFormatPr defaultColWidth="9" defaultRowHeight="13.5" x14ac:dyDescent="0.15"/>
  <cols>
    <col min="1" max="1" width="11.75" style="1" customWidth="1"/>
    <col min="2" max="2" width="9" style="1"/>
    <col min="3" max="3" width="23.625" style="1" customWidth="1"/>
    <col min="4" max="16384" width="9" style="1"/>
  </cols>
  <sheetData>
    <row r="1" spans="1:3" ht="33.950000000000003" customHeight="1" x14ac:dyDescent="0.15">
      <c r="A1" s="16" t="s">
        <v>101</v>
      </c>
      <c r="B1" s="16"/>
      <c r="C1" s="16"/>
    </row>
    <row r="2" spans="1:3" ht="39" customHeight="1" x14ac:dyDescent="0.15">
      <c r="A2" s="7" t="s">
        <v>0</v>
      </c>
      <c r="B2" s="23" t="s">
        <v>102</v>
      </c>
      <c r="C2" s="23"/>
    </row>
    <row r="3" spans="1:3" ht="35.1" customHeight="1" x14ac:dyDescent="0.15">
      <c r="A3" s="5">
        <v>1</v>
      </c>
      <c r="B3" s="24" t="s">
        <v>103</v>
      </c>
      <c r="C3" s="24"/>
    </row>
    <row r="4" spans="1:3" ht="35.1" customHeight="1" x14ac:dyDescent="0.15">
      <c r="A4" s="5">
        <v>2</v>
      </c>
      <c r="B4" s="24" t="s">
        <v>104</v>
      </c>
      <c r="C4" s="24"/>
    </row>
    <row r="5" spans="1:3" ht="35.1" customHeight="1" x14ac:dyDescent="0.15">
      <c r="A5" s="5">
        <v>3</v>
      </c>
      <c r="B5" s="24" t="s">
        <v>105</v>
      </c>
      <c r="C5" s="24"/>
    </row>
    <row r="6" spans="1:3" ht="35.1" customHeight="1" x14ac:dyDescent="0.15">
      <c r="A6" s="5">
        <v>4</v>
      </c>
      <c r="B6" s="24" t="s">
        <v>106</v>
      </c>
      <c r="C6" s="24"/>
    </row>
  </sheetData>
  <mergeCells count="6">
    <mergeCell ref="B6:C6"/>
    <mergeCell ref="A1:C1"/>
    <mergeCell ref="B2:C2"/>
    <mergeCell ref="B3:C3"/>
    <mergeCell ref="B4:C4"/>
    <mergeCell ref="B5:C5"/>
  </mergeCells>
  <phoneticPr fontId="7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9"/>
  <sheetViews>
    <sheetView workbookViewId="0">
      <selection activeCell="K8" sqref="K8"/>
    </sheetView>
  </sheetViews>
  <sheetFormatPr defaultColWidth="9" defaultRowHeight="13.5" x14ac:dyDescent="0.15"/>
  <cols>
    <col min="1" max="1" width="9" style="1"/>
    <col min="2" max="2" width="24.875" style="1" customWidth="1"/>
    <col min="3" max="3" width="15.375" style="1" customWidth="1"/>
    <col min="4" max="4" width="14.5" style="1" customWidth="1"/>
    <col min="5" max="5" width="15.125" style="1" customWidth="1"/>
    <col min="6" max="6" width="10.625" style="1" customWidth="1"/>
    <col min="7" max="7" width="10" style="2" customWidth="1"/>
    <col min="8" max="16384" width="9" style="1"/>
  </cols>
  <sheetData>
    <row r="1" spans="1:7" ht="36" customHeight="1" x14ac:dyDescent="0.15">
      <c r="A1" s="16" t="s">
        <v>107</v>
      </c>
      <c r="B1" s="16"/>
      <c r="C1" s="16"/>
      <c r="D1" s="16"/>
      <c r="E1" s="16"/>
      <c r="F1" s="16"/>
      <c r="G1" s="16"/>
    </row>
    <row r="2" spans="1:7" ht="39" customHeight="1" x14ac:dyDescent="0.15">
      <c r="A2" s="3" t="s">
        <v>0</v>
      </c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  <c r="G2" s="4" t="s">
        <v>113</v>
      </c>
    </row>
    <row r="3" spans="1:7" ht="30" customHeight="1" x14ac:dyDescent="0.15">
      <c r="A3" s="5">
        <v>1</v>
      </c>
      <c r="B3" s="5" t="s">
        <v>114</v>
      </c>
      <c r="C3" s="5">
        <v>62500</v>
      </c>
      <c r="D3" s="5">
        <f t="shared" ref="D3:D6" si="0">C3</f>
        <v>62500</v>
      </c>
      <c r="E3" s="5">
        <v>77256</v>
      </c>
      <c r="F3" s="5">
        <v>158</v>
      </c>
      <c r="G3" s="6">
        <v>4</v>
      </c>
    </row>
    <row r="4" spans="1:7" ht="30" customHeight="1" x14ac:dyDescent="0.15">
      <c r="A4" s="5">
        <v>2</v>
      </c>
      <c r="B4" s="5" t="s">
        <v>115</v>
      </c>
      <c r="C4" s="5">
        <f>17350*1.1</f>
        <v>19085</v>
      </c>
      <c r="D4" s="5">
        <f t="shared" si="0"/>
        <v>19085</v>
      </c>
      <c r="E4" s="5">
        <v>23153</v>
      </c>
      <c r="F4" s="5">
        <v>58</v>
      </c>
      <c r="G4" s="6">
        <v>1</v>
      </c>
    </row>
    <row r="5" spans="1:7" ht="30" customHeight="1" x14ac:dyDescent="0.15">
      <c r="A5" s="5">
        <v>3</v>
      </c>
      <c r="B5" s="5" t="s">
        <v>116</v>
      </c>
      <c r="C5" s="5">
        <v>12360</v>
      </c>
      <c r="D5" s="5">
        <f t="shared" si="0"/>
        <v>12360</v>
      </c>
      <c r="E5" s="5">
        <v>6302</v>
      </c>
      <c r="F5" s="5">
        <v>58</v>
      </c>
      <c r="G5" s="6">
        <v>0</v>
      </c>
    </row>
    <row r="6" spans="1:7" ht="30" customHeight="1" x14ac:dyDescent="0.15">
      <c r="A6" s="5">
        <v>4</v>
      </c>
      <c r="B6" s="5" t="s">
        <v>117</v>
      </c>
      <c r="C6" s="24">
        <f>38000*1.1</f>
        <v>41800</v>
      </c>
      <c r="D6" s="24">
        <f t="shared" si="0"/>
        <v>41800</v>
      </c>
      <c r="E6" s="5">
        <v>2668</v>
      </c>
      <c r="F6" s="5">
        <v>46</v>
      </c>
      <c r="G6" s="6">
        <v>1</v>
      </c>
    </row>
    <row r="7" spans="1:7" ht="30" customHeight="1" x14ac:dyDescent="0.15">
      <c r="A7" s="5">
        <v>5</v>
      </c>
      <c r="B7" s="5" t="s">
        <v>118</v>
      </c>
      <c r="C7" s="24"/>
      <c r="D7" s="24"/>
      <c r="E7" s="5">
        <v>1128</v>
      </c>
      <c r="F7" s="5">
        <v>41</v>
      </c>
      <c r="G7" s="6">
        <v>0</v>
      </c>
    </row>
    <row r="8" spans="1:7" ht="30" customHeight="1" x14ac:dyDescent="0.15">
      <c r="A8" s="5">
        <v>6</v>
      </c>
      <c r="B8" s="5" t="s">
        <v>119</v>
      </c>
      <c r="C8" s="24"/>
      <c r="D8" s="24"/>
      <c r="E8" s="5">
        <v>665</v>
      </c>
      <c r="F8" s="5">
        <v>8</v>
      </c>
      <c r="G8" s="6">
        <v>1</v>
      </c>
    </row>
    <row r="9" spans="1:7" ht="30" customHeight="1" x14ac:dyDescent="0.15">
      <c r="A9" s="17" t="s">
        <v>1</v>
      </c>
      <c r="B9" s="19"/>
      <c r="C9" s="5">
        <f>SUM(C3:C8)</f>
        <v>135745</v>
      </c>
      <c r="D9" s="5">
        <f>SUM(D3:D8)</f>
        <v>135745</v>
      </c>
      <c r="E9" s="5">
        <f>SUM(E3:E8)</f>
        <v>111172</v>
      </c>
      <c r="F9" s="5">
        <f>SUM(F3:F8)</f>
        <v>369</v>
      </c>
      <c r="G9" s="6">
        <f>SUM(G3:G8)</f>
        <v>7</v>
      </c>
    </row>
  </sheetData>
  <mergeCells count="4">
    <mergeCell ref="A1:G1"/>
    <mergeCell ref="A9:B9"/>
    <mergeCell ref="C6:C8"/>
    <mergeCell ref="D6:D8"/>
  </mergeCells>
  <phoneticPr fontId="7" type="noConversion"/>
  <pageMargins left="0.75" right="0.75" top="1" bottom="1" header="0.5" footer="0.5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道路保洁区级道路</vt:lpstr>
      <vt:lpstr>道路保洁镇级道路</vt:lpstr>
      <vt:lpstr>道路保洁园区道路</vt:lpstr>
      <vt:lpstr>公厕保洁</vt:lpstr>
      <vt:lpstr>垃圾房保洁</vt:lpstr>
      <vt:lpstr>居住区保洁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都 若</cp:lastModifiedBy>
  <dcterms:created xsi:type="dcterms:W3CDTF">2026-03-18T02:43:00Z</dcterms:created>
  <dcterms:modified xsi:type="dcterms:W3CDTF">2026-03-18T07:14:21Z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E30965040D914702867F746996988A73_11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