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3-周家嘴路隧道/"/>
    </mc:Choice>
  </mc:AlternateContent>
  <xr:revisionPtr revIDLastSave="154" documentId="11_DE0763F09E63B6FA019E60024EC69EAD0309EDAA" xr6:coauthVersionLast="47" xr6:coauthVersionMax="47" xr10:uidLastSave="{910F5EB4-5A34-40B0-9EAC-445C0B10711D}"/>
  <bookViews>
    <workbookView xWindow="-120" yWindow="-120" windowWidth="29040" windowHeight="15720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6" l="1"/>
  <c r="F12" i="5"/>
  <c r="F13" i="5"/>
  <c r="F14" i="5"/>
  <c r="F15" i="5"/>
  <c r="F16" i="5"/>
  <c r="F17" i="5"/>
  <c r="F18" i="5"/>
  <c r="F11" i="5"/>
  <c r="F11" i="1"/>
  <c r="F14" i="6"/>
  <c r="F13" i="6"/>
  <c r="F12" i="6"/>
  <c r="F11" i="6"/>
  <c r="F10" i="6"/>
  <c r="F9" i="6"/>
  <c r="F8" i="6"/>
  <c r="F7" i="6"/>
  <c r="F6" i="6"/>
  <c r="F5" i="6"/>
  <c r="F4" i="6"/>
  <c r="F10" i="5"/>
  <c r="F9" i="5"/>
  <c r="F8" i="5"/>
  <c r="F7" i="5"/>
  <c r="F6" i="5"/>
  <c r="F34" i="1"/>
  <c r="F33" i="1"/>
  <c r="F31" i="1"/>
  <c r="F30" i="1"/>
  <c r="F28" i="1"/>
  <c r="F27" i="1"/>
  <c r="F26" i="1"/>
  <c r="F25" i="1"/>
  <c r="F24" i="1"/>
  <c r="F22" i="1"/>
  <c r="F21" i="1"/>
  <c r="F20" i="1"/>
  <c r="F19" i="1"/>
  <c r="F17" i="1"/>
  <c r="F15" i="1"/>
  <c r="F14" i="1"/>
  <c r="F13" i="1"/>
  <c r="F12" i="1"/>
  <c r="F9" i="1"/>
  <c r="F8" i="1"/>
  <c r="F6" i="1"/>
  <c r="F5" i="1"/>
  <c r="F96" i="7"/>
  <c r="F95" i="7"/>
  <c r="F94" i="7"/>
  <c r="F93" i="7"/>
  <c r="F92" i="7"/>
  <c r="F91" i="7"/>
  <c r="F90" i="7"/>
  <c r="F89" i="7"/>
  <c r="F86" i="7"/>
  <c r="F85" i="7"/>
  <c r="F84" i="7"/>
  <c r="F83" i="7"/>
  <c r="F82" i="7"/>
  <c r="F81" i="7"/>
  <c r="F79" i="7"/>
  <c r="F78" i="7"/>
  <c r="F77" i="7"/>
  <c r="F76" i="7"/>
  <c r="F75" i="7"/>
  <c r="F74" i="7"/>
  <c r="F72" i="7"/>
  <c r="F71" i="7"/>
  <c r="F70" i="7"/>
  <c r="F69" i="7"/>
  <c r="F67" i="7"/>
  <c r="F66" i="7"/>
  <c r="F65" i="7"/>
  <c r="F64" i="7"/>
  <c r="F63" i="7"/>
  <c r="F62" i="7"/>
  <c r="F60" i="7"/>
  <c r="F59" i="7"/>
  <c r="F58" i="7"/>
  <c r="F57" i="7"/>
  <c r="F56" i="7"/>
  <c r="F55" i="7"/>
  <c r="F54" i="7"/>
  <c r="F53" i="7"/>
  <c r="F52" i="7"/>
  <c r="F51" i="7"/>
  <c r="F50" i="7"/>
  <c r="F49" i="7"/>
  <c r="F47" i="7"/>
  <c r="F46" i="7"/>
  <c r="F45" i="7"/>
  <c r="F44" i="7"/>
  <c r="F43" i="7"/>
  <c r="F41" i="7"/>
  <c r="F40" i="7"/>
  <c r="F39" i="7"/>
  <c r="F38" i="7"/>
  <c r="F37" i="7"/>
  <c r="F36" i="7"/>
  <c r="F35" i="7"/>
  <c r="F33" i="7"/>
  <c r="F32" i="7"/>
  <c r="F31" i="7"/>
  <c r="F30" i="7"/>
  <c r="F29" i="7"/>
  <c r="F28" i="7"/>
  <c r="F27" i="7"/>
  <c r="F26" i="7"/>
  <c r="F25" i="7"/>
  <c r="F24" i="7"/>
  <c r="F23" i="7"/>
  <c r="F19" i="7"/>
  <c r="D18" i="7"/>
  <c r="F18" i="7" s="1"/>
  <c r="D16" i="7"/>
  <c r="F16" i="7" s="1"/>
  <c r="F15" i="7"/>
  <c r="F14" i="7"/>
  <c r="F12" i="7"/>
  <c r="F11" i="7"/>
  <c r="F9" i="7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<sst xmlns="http://schemas.openxmlformats.org/spreadsheetml/2006/main" count="524" uniqueCount="212">
  <si>
    <t>上海市周家嘴路隧道养护维修及运行管理项目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</si>
  <si>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</si>
  <si>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</si>
  <si>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</si>
  <si>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</si>
  <si>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</si>
  <si>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</si>
  <si>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</si>
  <si>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</si>
  <si>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</si>
  <si>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</si>
  <si>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</si>
  <si>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</si>
  <si>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</si>
  <si>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</si>
  <si>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</si>
  <si>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</si>
  <si>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</si>
  <si>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</si>
  <si>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</si>
  <si>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</si>
  <si>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</si>
  <si>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</si>
  <si>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</si>
  <si>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</si>
  <si>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</si>
  <si>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</si>
  <si>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</si>
  <si>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</si>
  <si>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</si>
  <si>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</si>
  <si>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</si>
  <si>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</si>
  <si>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</si>
  <si>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</si>
  <si>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</si>
  <si>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</si>
  <si>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</si>
  <si>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</si>
  <si>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</si>
  <si>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</si>
  <si>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</si>
  <si>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</si>
  <si>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</si>
  <si>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</si>
  <si>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</si>
  <si>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</si>
  <si>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</si>
  <si>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</si>
  <si>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道班用房（道口岗亭、应急仓库、应急救援点）</t>
  </si>
  <si>
    <t>参考养护定额</t>
  </si>
  <si>
    <t>风塔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</si>
  <si>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</si>
  <si>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</si>
  <si>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</si>
  <si>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</si>
  <si>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</si>
  <si>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</si>
  <si>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</si>
  <si>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</si>
  <si>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</si>
  <si>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</si>
  <si>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</si>
  <si>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</si>
  <si>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</si>
  <si>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</si>
  <si>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</si>
  <si>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</si>
  <si>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高清数字半球摄像机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</si>
  <si>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</si>
  <si>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</si>
  <si>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</si>
  <si>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</si>
  <si>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</si>
  <si>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</si>
  <si>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</si>
  <si>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</si>
  <si>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</si>
  <si>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</si>
  <si>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</si>
  <si>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</si>
  <si>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</si>
  <si>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</si>
  <si>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</si>
  <si>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</si>
  <si>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</si>
  <si>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</si>
  <si>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</si>
  <si>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</si>
  <si>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泡沫泵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</si>
  <si>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</si>
  <si>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</si>
  <si>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</si>
  <si>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</si>
  <si>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</si>
  <si>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</si>
  <si>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</si>
  <si>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3.10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</si>
  <si>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</si>
  <si>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</si>
  <si>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</si>
  <si>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</si>
  <si>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</si>
  <si>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</si>
  <si>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</si>
  <si>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</si>
  <si>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</si>
  <si>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射流风机</t>
  </si>
  <si>
    <t>轴流风机</t>
  </si>
  <si>
    <t>混流风机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</si>
  <si>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</si>
  <si>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</si>
  <si>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</si>
  <si>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</si>
  <si>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</si>
  <si>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</si>
  <si>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</si>
  <si>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</si>
  <si>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</si>
  <si>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</si>
  <si>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</si>
  <si>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</si>
  <si>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</si>
  <si>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LED灯具（工作井、逃生通道）</t>
  </si>
  <si>
    <t>LED灯带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</si>
  <si>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</si>
  <si>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</si>
  <si>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</si>
  <si>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</si>
  <si>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</si>
  <si>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</si>
  <si>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</si>
  <si>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</si>
  <si>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</si>
  <si>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</si>
  <si>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</si>
  <si>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逃生门</t>
  </si>
  <si>
    <t>扇</t>
  </si>
  <si>
    <t>隧道内设备箱</t>
  </si>
  <si>
    <t>标线（双组份）</t>
  </si>
  <si>
    <t>打磨及复划（含文字等）</t>
  </si>
  <si>
    <t>交安设施</t>
  </si>
  <si>
    <t>绿化</t>
  </si>
  <si>
    <t>三、设施保洁</t>
  </si>
  <si>
    <t>频率（次/年）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</si>
  <si>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</si>
  <si>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</si>
  <si>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</si>
  <si>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</si>
  <si>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</si>
  <si>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</si>
  <si>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</si>
  <si>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</si>
  <si>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</si>
  <si>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</si>
  <si>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</si>
  <si>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四</t>
  </si>
  <si>
    <t>通道设施</t>
  </si>
  <si>
    <t>逃生通道及其附属设施</t>
  </si>
  <si>
    <t>五</t>
  </si>
  <si>
    <t>管理中心/管理用房</t>
  </si>
  <si>
    <t>工作井（变电站）</t>
  </si>
  <si>
    <t>六</t>
  </si>
  <si>
    <t>交通设施</t>
  </si>
  <si>
    <t>防撞桶（垫）、隔离墩（垫）、交通柱、诱导标、轮廓标、防撞护栏</t>
  </si>
  <si>
    <t>限高设施</t>
  </si>
  <si>
    <t>根</t>
  </si>
  <si>
    <t>标志标牌</t>
  </si>
  <si>
    <t>标线、突起路标</t>
  </si>
  <si>
    <t>七</t>
  </si>
  <si>
    <t>敞开段设施</t>
  </si>
  <si>
    <t>敞开段栏杆</t>
  </si>
  <si>
    <t>八</t>
  </si>
  <si>
    <t>箱、门（栅）设施</t>
  </si>
  <si>
    <t>九</t>
  </si>
  <si>
    <t>其他设施</t>
  </si>
  <si>
    <t>由投标人自行考虑其他设施保洁项目</t>
  </si>
  <si>
    <t>四、运行管理</t>
  </si>
  <si>
    <t>监控中心运行</t>
  </si>
  <si>
    <t>变电站运行</t>
  </si>
  <si>
    <t>日常巡查（包含但不限于隧道主体、安全保护区范围和上部堆载等）</t>
  </si>
  <si>
    <t>千米</t>
  </si>
  <si>
    <t>机电巡检</t>
  </si>
  <si>
    <t>盾构段</t>
  </si>
  <si>
    <t>暗埋段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</si>
  <si>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</si>
  <si>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</si>
  <si>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</si>
  <si>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</si>
  <si>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</si>
  <si>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</si>
  <si>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</si>
  <si>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</si>
  <si>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</si>
  <si>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</si>
  <si>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</si>
  <si>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</si>
  <si>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</si>
  <si>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</si>
  <si>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</si>
  <si>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</si>
  <si>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</si>
  <si>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</si>
  <si>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</si>
  <si>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</si>
  <si>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</si>
  <si>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</si>
  <si>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</si>
  <si>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小计</t>
    <phoneticPr fontId="6" type="noConversion"/>
  </si>
  <si>
    <t>频率（次/年）</t>
    <phoneticPr fontId="6" type="noConversion"/>
  </si>
  <si>
    <t>B</t>
    <phoneticPr fontId="6" type="noConversion"/>
  </si>
  <si>
    <t>路面损坏状况检测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</si>
</sst>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_ "/>
    <numFmt numFmtId="177" formatCode="0_ "/>
    <numFmt numFmtId="178" formatCode="0_);[Red]\(0\)"/>
    <numFmt numFmtId="179" formatCode="0.0_ "/>
    <numFmt numFmtId="180" formatCode="0.00_);[Red]\(0.00\)"/>
    <numFmt numFmtId="181" formatCode="#,##0.00_ "/>
  </numFmts>
  <fonts count="19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9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9" fontId="13" fillId="0" borderId="0" applyFont="0" applyFill="0" applyBorder="0" applyAlignment="0" applyProtection="0">
      <alignment vertical="center"/>
    </xf>
    <xf numFmtId="0" fontId="1" fillId="0" borderId="0"/>
    <xf numFmtId="0" fontId="10" fillId="0" borderId="0">
      <alignment horizontal="right" vertical="center"/>
    </xf>
    <xf numFmtId="0" fontId="11" fillId="0" borderId="0">
      <alignment horizontal="center" vertical="center"/>
    </xf>
    <xf numFmtId="0" fontId="11" fillId="0" borderId="0">
      <alignment horizontal="right" vertical="center"/>
    </xf>
    <xf numFmtId="0" fontId="11" fillId="0" borderId="0">
      <alignment horizontal="center" vertical="center" wrapText="1"/>
    </xf>
    <xf numFmtId="0" fontId="11" fillId="0" borderId="0">
      <alignment horizontal="center"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84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Continuous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right" vertical="center" wrapText="1"/>
    </xf>
    <xf numFmtId="176" fontId="5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Continuous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4" fillId="0" borderId="6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left" vertical="center" wrapText="1"/>
    </xf>
    <xf numFmtId="0" fontId="4" fillId="0" borderId="2" xfId="9" applyFont="1" applyBorder="1" applyAlignment="1">
      <alignment horizontal="center" vertical="center" wrapText="1"/>
    </xf>
    <xf numFmtId="10" fontId="5" fillId="0" borderId="2" xfId="1" applyNumberFormat="1" applyFont="1" applyFill="1" applyBorder="1" applyAlignment="1">
      <alignment horizontal="right" vertical="center" wrapText="1"/>
    </xf>
    <xf numFmtId="178" fontId="4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49" fontId="4" fillId="0" borderId="2" xfId="0" quotePrefix="1" applyNumberFormat="1" applyFont="1" applyBorder="1" applyAlignment="1">
      <alignment horizontal="left" vertical="center" wrapText="1"/>
    </xf>
    <xf numFmtId="0" fontId="7" fillId="0" borderId="2" xfId="8" applyFont="1" applyBorder="1" applyAlignment="1">
      <alignment horizontal="center" vertical="center" wrapText="1"/>
    </xf>
    <xf numFmtId="180" fontId="14" fillId="0" borderId="2" xfId="9" applyNumberFormat="1" applyFont="1" applyBorder="1" applyAlignment="1">
      <alignment horizontal="center" vertical="center" wrapText="1"/>
    </xf>
    <xf numFmtId="0" fontId="8" fillId="0" borderId="2" xfId="8" applyFont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177" fontId="8" fillId="0" borderId="0" xfId="8" applyNumberFormat="1" applyFont="1" applyAlignment="1">
      <alignment horizontal="center" vertical="center" wrapText="1"/>
    </xf>
    <xf numFmtId="10" fontId="8" fillId="0" borderId="0" xfId="1" applyNumberFormat="1" applyFont="1" applyFill="1" applyBorder="1" applyAlignment="1" applyProtection="1">
      <alignment horizontal="center" vertical="center" wrapText="1"/>
    </xf>
    <xf numFmtId="181" fontId="9" fillId="0" borderId="2" xfId="9" applyNumberFormat="1" applyFont="1" applyBorder="1" applyAlignment="1">
      <alignment horizontal="center" vertical="center" wrapText="1"/>
    </xf>
    <xf numFmtId="181" fontId="14" fillId="0" borderId="2" xfId="9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10" fillId="0" borderId="2" xfId="5" applyFont="1" applyBorder="1" applyAlignment="1">
      <alignment horizontal="right" vertical="center" wrapText="1"/>
    </xf>
    <xf numFmtId="181" fontId="2" fillId="0" borderId="2" xfId="0" applyNumberFormat="1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right" vertical="center" wrapText="1"/>
    </xf>
    <xf numFmtId="181" fontId="2" fillId="0" borderId="2" xfId="0" applyNumberFormat="1" applyFont="1" applyBorder="1" applyAlignment="1">
      <alignment horizontal="right" vertical="center" wrapText="1"/>
    </xf>
    <xf numFmtId="181" fontId="3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17" fillId="0" borderId="0" xfId="0" applyFont="1" applyAlignment="1">
      <alignment horizontal="center" vertical="center" wrapText="1"/>
    </xf>
    <xf numFmtId="1" fontId="4" fillId="0" borderId="2" xfId="0" applyNumberFormat="1" applyFont="1" applyBorder="1" applyAlignment="1">
      <alignment horizontal="right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right" vertical="center" wrapText="1"/>
    </xf>
    <xf numFmtId="181" fontId="5" fillId="0" borderId="2" xfId="0" applyNumberFormat="1" applyFont="1" applyBorder="1" applyAlignment="1">
      <alignment horizontal="center" vertical="center" wrapText="1"/>
    </xf>
    <xf numFmtId="181" fontId="4" fillId="0" borderId="2" xfId="0" applyNumberFormat="1" applyFont="1" applyBorder="1" applyAlignment="1">
      <alignment horizontal="right" vertical="center" wrapText="1"/>
    </xf>
    <xf numFmtId="181" fontId="5" fillId="0" borderId="2" xfId="0" applyNumberFormat="1" applyFont="1" applyBorder="1" applyAlignment="1">
      <alignment horizontal="right" vertical="center" wrapText="1"/>
    </xf>
    <xf numFmtId="181" fontId="3" fillId="0" borderId="0" xfId="0" applyNumberFormat="1" applyFont="1" applyAlignment="1">
      <alignment horizontal="right" vertical="center" wrapText="1"/>
    </xf>
    <xf numFmtId="181" fontId="5" fillId="0" borderId="2" xfId="0" applyNumberFormat="1" applyFont="1" applyBorder="1" applyAlignment="1">
      <alignment horizontal="centerContinuous" vertical="center" wrapText="1"/>
    </xf>
    <xf numFmtId="0" fontId="15" fillId="0" borderId="0" xfId="8" applyFont="1" applyAlignment="1">
      <alignment horizontal="center" vertical="center" wrapText="1"/>
    </xf>
    <xf numFmtId="0" fontId="7" fillId="0" borderId="6" xfId="8" applyFont="1" applyBorder="1" applyAlignment="1">
      <alignment horizontal="center" vertical="center" wrapText="1"/>
    </xf>
    <xf numFmtId="0" fontId="7" fillId="0" borderId="3" xfId="8" applyFont="1" applyBorder="1" applyAlignment="1">
      <alignment horizontal="center" vertical="center" wrapText="1"/>
    </xf>
    <xf numFmtId="0" fontId="8" fillId="0" borderId="0" xfId="8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1">
    <cellStyle name="Normal" xfId="2" xr:uid="{00000000-0005-0000-0000-000031000000}"/>
    <cellStyle name="S10" xfId="3" xr:uid="{00000000-0005-0000-0000-000032000000}"/>
    <cellStyle name="S3" xfId="4" xr:uid="{00000000-0005-0000-0000-000033000000}"/>
    <cellStyle name="S38" xfId="5" xr:uid="{00000000-0005-0000-0000-000034000000}"/>
    <cellStyle name="S4" xfId="6" xr:uid="{00000000-0005-0000-0000-000035000000}"/>
    <cellStyle name="S5" xfId="7" xr:uid="{00000000-0005-0000-0000-000036000000}"/>
    <cellStyle name="百分比" xfId="1" builtinId="5"/>
    <cellStyle name="常规" xfId="0" builtinId="0"/>
    <cellStyle name="常规 2" xfId="8" xr:uid="{00000000-0005-0000-0000-000037000000}"/>
    <cellStyle name="常规 3" xfId="9" xr:uid="{00000000-0005-0000-0000-000038000000}"/>
    <cellStyle name="常规 3 2" xfId="10" xr:uid="{00000000-0005-0000-0000-000039000000}"/>
  </cellStyles>
  <dxfs count="5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51"/>
      <tableStyleElement type="headerRow" dxfId="50"/>
      <tableStyleElement type="totalRow" dxfId="49"/>
      <tableStyleElement type="firstColumn" dxfId="48"/>
      <tableStyleElement type="lastColumn" dxfId="47"/>
      <tableStyleElement type="firstRowStripe" dxfId="46"/>
      <tableStyleElement type="firstColumnStripe" dxfId="45"/>
    </tableStyle>
    <tableStyle name="PivotStylePreset2_Accent1" table="0" count="10" xr9:uid="{267968C8-6FFD-4C36-ACC1-9EA1FD1885CA}">
      <tableStyleElement type="headerRow" dxfId="44"/>
      <tableStyleElement type="totalRow" dxfId="43"/>
      <tableStyleElement type="firstRowStripe" dxfId="42"/>
      <tableStyleElement type="firstColumnStripe" dxfId="41"/>
      <tableStyleElement type="firstSubtotalRow" dxfId="40"/>
      <tableStyleElement type="secondSubtotalRow" dxfId="39"/>
      <tableStyleElement type="firstRowSubheading" dxfId="38"/>
      <tableStyleElement type="secondRowSubheading" dxfId="37"/>
      <tableStyleElement type="pageFieldLabels" dxfId="36"/>
      <tableStyleElement type="pageFieldValues" dxfId="35"/>
    </tableStyle>
  </tableStyles>
  <colors>
    <mruColors>
      <color rgb="FFFF0000"/>
      <color rgb="FF0000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tabSelected="1" workbookViewId="0">
      <selection activeCell="C3" sqref="C3"/>
    </sheetView>
  </sheetViews>
  <sheetFormatPr defaultColWidth="8.25" defaultRowHeight="35.1" customHeight="1" x14ac:dyDescent="0.15"/>
  <cols>
    <col min="1" max="1" width="10.625" style="48" customWidth="1"/>
    <col min="2" max="2" width="25.625" style="48" customWidth="1"/>
    <col min="3" max="3" width="35.625" style="48" customWidth="1"/>
    <col min="4" max="16384" width="8.25" style="48"/>
  </cols>
  <sheetData>
    <row r="1" spans="1:3" ht="60" customHeight="1" x14ac:dyDescent="0.15">
      <c r="A1" s="71" t="s">
        <v>0</v>
      </c>
      <c r="B1" s="71"/>
      <c r="C1" s="71"/>
    </row>
    <row r="2" spans="1:3" ht="39.950000000000003" customHeight="1" x14ac:dyDescent="0.15">
      <c r="A2" s="45" t="s">
        <v>1</v>
      </c>
      <c r="B2" s="45" t="s">
        <v>2</v>
      </c>
      <c r="C2" s="46" t="s">
        <v>3</v>
      </c>
    </row>
    <row r="3" spans="1:3" ht="39.950000000000003" customHeight="1" x14ac:dyDescent="0.15">
      <c r="A3" s="47">
        <v>1</v>
      </c>
      <c r="B3" s="47" t="s">
        <v>4</v>
      </c>
      <c r="C3" s="52"/>
    </row>
    <row r="4" spans="1:3" ht="39.950000000000003" customHeight="1" x14ac:dyDescent="0.15">
      <c r="A4" s="47">
        <v>2</v>
      </c>
      <c r="B4" s="47" t="s">
        <v>5</v>
      </c>
      <c r="C4" s="52"/>
    </row>
    <row r="5" spans="1:3" ht="39.950000000000003" customHeight="1" x14ac:dyDescent="0.15">
      <c r="A5" s="47">
        <v>3</v>
      </c>
      <c r="B5" s="47" t="s">
        <v>6</v>
      </c>
      <c r="C5" s="52"/>
    </row>
    <row r="6" spans="1:3" ht="39.950000000000003" customHeight="1" x14ac:dyDescent="0.15">
      <c r="A6" s="47">
        <v>4</v>
      </c>
      <c r="B6" s="47" t="s">
        <v>7</v>
      </c>
      <c r="C6" s="52"/>
    </row>
    <row r="7" spans="1:3" ht="39.950000000000003" customHeight="1" x14ac:dyDescent="0.15">
      <c r="A7" s="47">
        <v>5</v>
      </c>
      <c r="B7" s="47" t="s">
        <v>8</v>
      </c>
      <c r="C7" s="52"/>
    </row>
    <row r="8" spans="1:3" ht="39.950000000000003" customHeight="1" x14ac:dyDescent="0.15">
      <c r="A8" s="72" t="s">
        <v>9</v>
      </c>
      <c r="B8" s="73"/>
      <c r="C8" s="53"/>
    </row>
    <row r="9" spans="1:3" ht="35.1" customHeight="1" x14ac:dyDescent="0.15">
      <c r="A9" s="74"/>
      <c r="B9" s="74"/>
      <c r="C9" s="49"/>
    </row>
    <row r="10" spans="1:3" ht="35.1" customHeight="1" x14ac:dyDescent="0.15">
      <c r="A10" s="74"/>
      <c r="B10" s="74"/>
      <c r="C10" s="50"/>
    </row>
    <row r="11" spans="1:3" ht="35.1" customHeight="1" x14ac:dyDescent="0.15">
      <c r="A11" s="74"/>
      <c r="B11" s="74"/>
      <c r="C11" s="51"/>
    </row>
  </sheetData>
  <sheetProtection algorithmName="SHA-512" hashValue="8smFu6x1n1CzGFSVDE2XRspgoJ3t9sIn+PKsOPc7Xb5Gl4w5C9vFe/+wIhkWBXFs9hjRbMo+zw1eniMfi0XE/g==" saltValue="51VydtwfqtzifLrt2KU+hw==" spinCount="100000" sheet="1" objects="1" scenarios="1" formatColumns="0" formatRows="0"/>
  <protectedRanges>
    <protectedRange sqref="C3:C8" name="区域1"/>
  </protectedRanges>
  <mergeCells count="5">
    <mergeCell ref="A1:C1"/>
    <mergeCell ref="A8:B8"/>
    <mergeCell ref="A9:B9"/>
    <mergeCell ref="A10:B10"/>
    <mergeCell ref="A11:B11"/>
  </mergeCells>
  <phoneticPr fontId="6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1.25" x14ac:dyDescent="0.15"/>
  <cols>
    <col min="1" max="1" width="6.625" style="2" customWidth="1"/>
    <col min="2" max="2" width="28.625" style="2" customWidth="1"/>
    <col min="3" max="3" width="8.625" style="2" customWidth="1"/>
    <col min="4" max="4" width="12.625" style="20" customWidth="1"/>
    <col min="5" max="5" width="13.625" style="20" customWidth="1"/>
    <col min="6" max="6" width="12.625" style="20" customWidth="1"/>
    <col min="7" max="7" width="12.625" style="2" customWidth="1"/>
    <col min="8" max="8" width="15.625" style="60" customWidth="1"/>
    <col min="9" max="9" width="18.625" style="2" customWidth="1"/>
    <col min="10" max="16384" width="9" style="2"/>
  </cols>
  <sheetData>
    <row r="1" spans="1:9" ht="35.1" customHeight="1" x14ac:dyDescent="0.15">
      <c r="A1" s="75" t="s">
        <v>10</v>
      </c>
      <c r="B1" s="75"/>
      <c r="C1" s="75"/>
      <c r="D1" s="75"/>
      <c r="E1" s="75"/>
      <c r="F1" s="75"/>
      <c r="G1" s="75"/>
      <c r="H1" s="75"/>
      <c r="I1" s="75"/>
    </row>
    <row r="2" spans="1:9" ht="20.100000000000001" customHeight="1" x14ac:dyDescent="0.15">
      <c r="A2" s="76" t="s">
        <v>1</v>
      </c>
      <c r="B2" s="76" t="s">
        <v>11</v>
      </c>
      <c r="C2" s="76" t="s">
        <v>12</v>
      </c>
      <c r="D2" s="33" t="s">
        <v>13</v>
      </c>
      <c r="E2" s="33" t="s">
        <v>209</v>
      </c>
      <c r="F2" s="33" t="s">
        <v>14</v>
      </c>
      <c r="G2" s="33" t="s">
        <v>15</v>
      </c>
      <c r="H2" s="57" t="s">
        <v>16</v>
      </c>
      <c r="I2" s="78" t="s">
        <v>17</v>
      </c>
    </row>
    <row r="3" spans="1:9" ht="20.100000000000001" customHeight="1" x14ac:dyDescent="0.15">
      <c r="A3" s="77"/>
      <c r="B3" s="77"/>
      <c r="C3" s="77"/>
      <c r="D3" s="33" t="s">
        <v>18</v>
      </c>
      <c r="E3" s="33" t="s">
        <v>19</v>
      </c>
      <c r="F3" s="4" t="s">
        <v>20</v>
      </c>
      <c r="G3" s="33" t="s">
        <v>21</v>
      </c>
      <c r="H3" s="57" t="s">
        <v>22</v>
      </c>
      <c r="I3" s="78"/>
    </row>
    <row r="4" spans="1:9" ht="27.95" customHeight="1" x14ac:dyDescent="0.15">
      <c r="A4" s="34" t="s">
        <v>23</v>
      </c>
      <c r="B4" s="35" t="s">
        <v>24</v>
      </c>
      <c r="C4" s="34"/>
      <c r="D4" s="36"/>
      <c r="E4" s="37"/>
      <c r="F4" s="37"/>
      <c r="G4" s="61"/>
      <c r="H4" s="59"/>
      <c r="I4" s="38"/>
    </row>
    <row r="5" spans="1:9" ht="27.95" customHeight="1" x14ac:dyDescent="0.15">
      <c r="A5" s="39">
        <v>1</v>
      </c>
      <c r="B5" s="40" t="s">
        <v>25</v>
      </c>
      <c r="C5" s="39" t="s">
        <v>26</v>
      </c>
      <c r="D5" s="41">
        <v>1</v>
      </c>
      <c r="E5" s="42">
        <v>12</v>
      </c>
      <c r="F5" s="42">
        <f t="shared" ref="F5:F12" si="0">D5*E5</f>
        <v>12</v>
      </c>
      <c r="G5" s="55"/>
      <c r="H5" s="58"/>
      <c r="I5" s="43" t="s">
        <v>27</v>
      </c>
    </row>
    <row r="6" spans="1:9" ht="27.95" customHeight="1" x14ac:dyDescent="0.15">
      <c r="A6" s="39">
        <v>2</v>
      </c>
      <c r="B6" s="40" t="s">
        <v>28</v>
      </c>
      <c r="C6" s="39" t="s">
        <v>26</v>
      </c>
      <c r="D6" s="41">
        <v>1</v>
      </c>
      <c r="E6" s="42">
        <v>12</v>
      </c>
      <c r="F6" s="42">
        <f t="shared" si="0"/>
        <v>12</v>
      </c>
      <c r="G6" s="55"/>
      <c r="H6" s="58"/>
      <c r="I6" s="43" t="s">
        <v>27</v>
      </c>
    </row>
    <row r="7" spans="1:9" ht="27.95" customHeight="1" x14ac:dyDescent="0.15">
      <c r="A7" s="39">
        <v>3</v>
      </c>
      <c r="B7" s="40" t="s">
        <v>29</v>
      </c>
      <c r="C7" s="39" t="s">
        <v>26</v>
      </c>
      <c r="D7" s="41">
        <v>1</v>
      </c>
      <c r="E7" s="42">
        <v>12</v>
      </c>
      <c r="F7" s="42">
        <f t="shared" si="0"/>
        <v>12</v>
      </c>
      <c r="G7" s="55"/>
      <c r="H7" s="58"/>
      <c r="I7" s="43" t="s">
        <v>27</v>
      </c>
    </row>
    <row r="8" spans="1:9" ht="27.95" customHeight="1" x14ac:dyDescent="0.15">
      <c r="A8" s="39">
        <v>4</v>
      </c>
      <c r="B8" s="40" t="s">
        <v>30</v>
      </c>
      <c r="C8" s="39" t="s">
        <v>26</v>
      </c>
      <c r="D8" s="41">
        <v>1</v>
      </c>
      <c r="E8" s="42">
        <v>12</v>
      </c>
      <c r="F8" s="42">
        <f t="shared" si="0"/>
        <v>12</v>
      </c>
      <c r="G8" s="55"/>
      <c r="H8" s="58"/>
      <c r="I8" s="43" t="s">
        <v>27</v>
      </c>
    </row>
    <row r="9" spans="1:9" s="54" customFormat="1" ht="27.95" customHeight="1" x14ac:dyDescent="0.15">
      <c r="A9" s="39">
        <v>5</v>
      </c>
      <c r="B9" s="40" t="s">
        <v>31</v>
      </c>
      <c r="C9" s="39" t="s">
        <v>26</v>
      </c>
      <c r="D9" s="41">
        <v>1</v>
      </c>
      <c r="E9" s="41">
        <v>2</v>
      </c>
      <c r="F9" s="42">
        <f t="shared" si="0"/>
        <v>2</v>
      </c>
      <c r="G9" s="56"/>
      <c r="H9" s="58"/>
      <c r="I9" s="43" t="s">
        <v>27</v>
      </c>
    </row>
    <row r="10" spans="1:9" ht="27.95" customHeight="1" x14ac:dyDescent="0.15">
      <c r="A10" s="39">
        <v>6</v>
      </c>
      <c r="B10" s="40" t="s">
        <v>32</v>
      </c>
      <c r="C10" s="39" t="s">
        <v>26</v>
      </c>
      <c r="D10" s="41">
        <v>1</v>
      </c>
      <c r="E10" s="41">
        <v>12</v>
      </c>
      <c r="F10" s="42">
        <f t="shared" si="0"/>
        <v>12</v>
      </c>
      <c r="G10" s="55"/>
      <c r="H10" s="58"/>
      <c r="I10" s="43" t="s">
        <v>27</v>
      </c>
    </row>
    <row r="11" spans="1:9" ht="27.95" customHeight="1" x14ac:dyDescent="0.15">
      <c r="A11" s="39">
        <v>7</v>
      </c>
      <c r="B11" s="40" t="s">
        <v>33</v>
      </c>
      <c r="C11" s="39" t="s">
        <v>26</v>
      </c>
      <c r="D11" s="41">
        <v>1</v>
      </c>
      <c r="E11" s="9">
        <v>12</v>
      </c>
      <c r="F11" s="42">
        <f t="shared" si="0"/>
        <v>12</v>
      </c>
      <c r="G11" s="55"/>
      <c r="H11" s="58"/>
      <c r="I11" s="43" t="s">
        <v>27</v>
      </c>
    </row>
    <row r="12" spans="1:9" ht="27.95" customHeight="1" x14ac:dyDescent="0.15">
      <c r="A12" s="39">
        <v>8</v>
      </c>
      <c r="B12" s="40" t="s">
        <v>34</v>
      </c>
      <c r="C12" s="39" t="s">
        <v>26</v>
      </c>
      <c r="D12" s="41">
        <v>1</v>
      </c>
      <c r="E12" s="41">
        <v>12</v>
      </c>
      <c r="F12" s="42">
        <f t="shared" si="0"/>
        <v>12</v>
      </c>
      <c r="G12" s="55"/>
      <c r="H12" s="58"/>
      <c r="I12" s="43" t="s">
        <v>27</v>
      </c>
    </row>
    <row r="13" spans="1:9" ht="27.95" customHeight="1" x14ac:dyDescent="0.15">
      <c r="A13" s="38">
        <v>9</v>
      </c>
      <c r="B13" s="40" t="s">
        <v>35</v>
      </c>
      <c r="C13" s="39" t="s">
        <v>26</v>
      </c>
      <c r="D13" s="41">
        <v>1</v>
      </c>
      <c r="E13" s="9" t="s">
        <v>36</v>
      </c>
      <c r="F13" s="42">
        <v>1</v>
      </c>
      <c r="G13" s="55"/>
      <c r="H13" s="58"/>
      <c r="I13" s="43" t="s">
        <v>27</v>
      </c>
    </row>
    <row r="14" spans="1:9" ht="27.95" customHeight="1" x14ac:dyDescent="0.15">
      <c r="A14" s="39"/>
      <c r="B14" s="35" t="s">
        <v>208</v>
      </c>
      <c r="C14" s="38"/>
      <c r="D14" s="41"/>
      <c r="E14" s="41"/>
      <c r="F14" s="41"/>
      <c r="G14" s="55"/>
      <c r="H14" s="59"/>
      <c r="I14" s="38"/>
    </row>
  </sheetData>
  <sheetProtection algorithmName="SHA-512" hashValue="uXDx6EktQ6XUwBi/UXhl913/D78WxWj2JhMGU2DSX8x/Ct5++5c4uF4R6Zsr+Szldrir9SD3D6hk7IgNIu8V8w==" saltValue="xaNsL/JfzWT3U0wPrxHhDg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98"/>
  <sheetViews>
    <sheetView workbookViewId="0">
      <pane ySplit="3" topLeftCell="A4" activePane="bottomLeft" state="frozen"/>
      <selection activeCell="A2" sqref="A2"/>
      <selection pane="bottomLeft" activeCell="G6" sqref="G6"/>
    </sheetView>
  </sheetViews>
  <sheetFormatPr defaultColWidth="9" defaultRowHeight="11.25" x14ac:dyDescent="0.15"/>
  <cols>
    <col min="1" max="1" width="6.625" style="2" customWidth="1"/>
    <col min="2" max="2" width="33.625" style="18" customWidth="1"/>
    <col min="3" max="3" width="8.625" style="2" customWidth="1"/>
    <col min="4" max="7" width="12.625" style="20" customWidth="1"/>
    <col min="8" max="8" width="15.625" style="69" customWidth="1"/>
    <col min="9" max="9" width="18.625" style="18" customWidth="1"/>
    <col min="10" max="12" width="9" style="2"/>
    <col min="13" max="13" width="9" style="54"/>
    <col min="14" max="16384" width="9" style="2"/>
  </cols>
  <sheetData>
    <row r="1" spans="1:13" ht="35.1" customHeight="1" x14ac:dyDescent="0.15">
      <c r="A1" s="79" t="s">
        <v>37</v>
      </c>
      <c r="B1" s="79"/>
      <c r="C1" s="79"/>
      <c r="D1" s="79"/>
      <c r="E1" s="79"/>
      <c r="F1" s="79"/>
      <c r="G1" s="79"/>
      <c r="H1" s="79"/>
      <c r="I1" s="79"/>
    </row>
    <row r="2" spans="1:13" ht="30" customHeight="1" x14ac:dyDescent="0.15">
      <c r="A2" s="80" t="s">
        <v>1</v>
      </c>
      <c r="B2" s="80" t="s">
        <v>11</v>
      </c>
      <c r="C2" s="80" t="s">
        <v>12</v>
      </c>
      <c r="D2" s="4" t="s">
        <v>13</v>
      </c>
      <c r="E2" s="4" t="s">
        <v>38</v>
      </c>
      <c r="F2" s="4" t="s">
        <v>14</v>
      </c>
      <c r="G2" s="4" t="s">
        <v>15</v>
      </c>
      <c r="H2" s="66" t="s">
        <v>16</v>
      </c>
      <c r="I2" s="80" t="s">
        <v>17</v>
      </c>
    </row>
    <row r="3" spans="1:13" ht="20.100000000000001" customHeight="1" x14ac:dyDescent="0.15">
      <c r="A3" s="80"/>
      <c r="B3" s="80"/>
      <c r="C3" s="80"/>
      <c r="D3" s="4" t="s">
        <v>18</v>
      </c>
      <c r="E3" s="64" t="s">
        <v>210</v>
      </c>
      <c r="F3" s="4" t="s">
        <v>20</v>
      </c>
      <c r="G3" s="4" t="s">
        <v>21</v>
      </c>
      <c r="H3" s="66" t="s">
        <v>22</v>
      </c>
      <c r="I3" s="80"/>
    </row>
    <row r="4" spans="1:13" ht="26.1" customHeight="1" x14ac:dyDescent="0.15">
      <c r="A4" s="4" t="s">
        <v>23</v>
      </c>
      <c r="B4" s="4" t="s">
        <v>39</v>
      </c>
      <c r="C4" s="4"/>
      <c r="D4" s="14"/>
      <c r="E4" s="9"/>
      <c r="F4" s="28"/>
      <c r="G4" s="30"/>
      <c r="H4" s="67"/>
      <c r="I4" s="23"/>
      <c r="M4" s="2"/>
    </row>
    <row r="5" spans="1:13" ht="26.1" customHeight="1" x14ac:dyDescent="0.15">
      <c r="A5" s="4">
        <v>1</v>
      </c>
      <c r="B5" s="23" t="s">
        <v>40</v>
      </c>
      <c r="C5" s="4"/>
      <c r="D5" s="14"/>
      <c r="E5" s="9"/>
      <c r="F5" s="28"/>
      <c r="G5" s="30"/>
      <c r="H5" s="67"/>
      <c r="I5" s="23"/>
      <c r="M5" s="2"/>
    </row>
    <row r="6" spans="1:13" ht="26.1" customHeight="1" x14ac:dyDescent="0.15">
      <c r="A6" s="11">
        <v>1.1000000000000001</v>
      </c>
      <c r="B6" s="12" t="s">
        <v>41</v>
      </c>
      <c r="C6" s="11" t="s">
        <v>42</v>
      </c>
      <c r="D6" s="9">
        <v>200</v>
      </c>
      <c r="E6" s="9" t="s">
        <v>36</v>
      </c>
      <c r="F6" s="9">
        <v>200</v>
      </c>
      <c r="G6" s="30"/>
      <c r="H6" s="67"/>
      <c r="I6" s="12" t="s">
        <v>43</v>
      </c>
      <c r="M6" s="2"/>
    </row>
    <row r="7" spans="1:13" ht="26.1" customHeight="1" x14ac:dyDescent="0.15">
      <c r="A7" s="11">
        <v>1.2</v>
      </c>
      <c r="B7" s="12" t="s">
        <v>44</v>
      </c>
      <c r="C7" s="11" t="s">
        <v>45</v>
      </c>
      <c r="D7" s="9">
        <v>120</v>
      </c>
      <c r="E7" s="9" t="s">
        <v>36</v>
      </c>
      <c r="F7" s="9">
        <v>120</v>
      </c>
      <c r="G7" s="30"/>
      <c r="H7" s="67"/>
      <c r="I7" s="12" t="s">
        <v>43</v>
      </c>
      <c r="M7" s="2"/>
    </row>
    <row r="8" spans="1:13" ht="26.1" customHeight="1" x14ac:dyDescent="0.15">
      <c r="A8" s="11">
        <v>1.3</v>
      </c>
      <c r="B8" s="12" t="s">
        <v>46</v>
      </c>
      <c r="C8" s="11" t="s">
        <v>42</v>
      </c>
      <c r="D8" s="9">
        <v>120</v>
      </c>
      <c r="E8" s="9" t="s">
        <v>36</v>
      </c>
      <c r="F8" s="9">
        <v>120</v>
      </c>
      <c r="G8" s="30"/>
      <c r="H8" s="67"/>
      <c r="I8" s="12" t="s">
        <v>43</v>
      </c>
      <c r="M8" s="2"/>
    </row>
    <row r="9" spans="1:13" ht="26.1" customHeight="1" x14ac:dyDescent="0.15">
      <c r="A9" s="11">
        <v>1.4</v>
      </c>
      <c r="B9" s="12" t="s">
        <v>47</v>
      </c>
      <c r="C9" s="11" t="s">
        <v>45</v>
      </c>
      <c r="D9" s="63">
        <v>59224</v>
      </c>
      <c r="E9" s="29">
        <v>1.1999999999999999E-3</v>
      </c>
      <c r="F9" s="9">
        <f t="shared" ref="F9:F14" si="0">ROUND(D9*E9,2)</f>
        <v>71.069999999999993</v>
      </c>
      <c r="G9" s="30"/>
      <c r="H9" s="67"/>
      <c r="I9" s="12" t="s">
        <v>43</v>
      </c>
      <c r="M9" s="2"/>
    </row>
    <row r="10" spans="1:13" ht="26.1" customHeight="1" x14ac:dyDescent="0.15">
      <c r="A10" s="4">
        <v>2</v>
      </c>
      <c r="B10" s="23" t="s">
        <v>48</v>
      </c>
      <c r="C10" s="11"/>
      <c r="D10" s="9"/>
      <c r="E10" s="9"/>
      <c r="F10" s="9"/>
      <c r="G10" s="30"/>
      <c r="H10" s="67"/>
      <c r="I10" s="12"/>
      <c r="M10" s="2"/>
    </row>
    <row r="11" spans="1:13" ht="26.1" customHeight="1" x14ac:dyDescent="0.15">
      <c r="A11" s="11">
        <v>2.1</v>
      </c>
      <c r="B11" s="12" t="s">
        <v>49</v>
      </c>
      <c r="C11" s="11" t="s">
        <v>45</v>
      </c>
      <c r="D11" s="9">
        <v>7</v>
      </c>
      <c r="E11" s="29">
        <v>2.1999999999999999E-2</v>
      </c>
      <c r="F11" s="9">
        <f t="shared" si="0"/>
        <v>0.15</v>
      </c>
      <c r="G11" s="30"/>
      <c r="H11" s="67"/>
      <c r="I11" s="12" t="s">
        <v>50</v>
      </c>
      <c r="M11" s="2"/>
    </row>
    <row r="12" spans="1:13" ht="26.1" customHeight="1" x14ac:dyDescent="0.15">
      <c r="A12" s="11">
        <v>2.2000000000000002</v>
      </c>
      <c r="B12" s="12" t="s">
        <v>51</v>
      </c>
      <c r="C12" s="11" t="s">
        <v>45</v>
      </c>
      <c r="D12" s="9">
        <v>3264.8</v>
      </c>
      <c r="E12" s="29">
        <v>3.0499999999999999E-2</v>
      </c>
      <c r="F12" s="9">
        <f t="shared" si="0"/>
        <v>99.58</v>
      </c>
      <c r="G12" s="30"/>
      <c r="H12" s="67"/>
      <c r="I12" s="12" t="s">
        <v>50</v>
      </c>
      <c r="M12" s="2"/>
    </row>
    <row r="13" spans="1:13" s="1" customFormat="1" ht="26.1" customHeight="1" x14ac:dyDescent="0.15">
      <c r="A13" s="4">
        <v>3</v>
      </c>
      <c r="B13" s="23" t="s">
        <v>52</v>
      </c>
      <c r="C13" s="4"/>
      <c r="D13" s="14"/>
      <c r="E13" s="28"/>
      <c r="F13" s="28"/>
      <c r="G13" s="30"/>
      <c r="H13" s="67"/>
      <c r="I13" s="23"/>
    </row>
    <row r="14" spans="1:13" s="1" customFormat="1" ht="26.1" customHeight="1" x14ac:dyDescent="0.15">
      <c r="A14" s="11">
        <v>3.1</v>
      </c>
      <c r="B14" s="12" t="s">
        <v>53</v>
      </c>
      <c r="C14" s="11" t="s">
        <v>42</v>
      </c>
      <c r="D14" s="9">
        <v>112</v>
      </c>
      <c r="E14" s="29">
        <v>2.1999999999999999E-2</v>
      </c>
      <c r="F14" s="9">
        <f t="shared" si="0"/>
        <v>2.46</v>
      </c>
      <c r="G14" s="30"/>
      <c r="H14" s="67"/>
      <c r="I14" s="12" t="s">
        <v>43</v>
      </c>
    </row>
    <row r="15" spans="1:13" s="1" customFormat="1" ht="26.1" customHeight="1" x14ac:dyDescent="0.15">
      <c r="A15" s="11">
        <v>3.2</v>
      </c>
      <c r="B15" s="12" t="s">
        <v>54</v>
      </c>
      <c r="C15" s="11" t="s">
        <v>42</v>
      </c>
      <c r="D15" s="9">
        <v>14806</v>
      </c>
      <c r="E15" s="29">
        <v>0.02</v>
      </c>
      <c r="F15" s="9">
        <f t="shared" ref="F15:F19" si="1">ROUND(D15*E15,2)</f>
        <v>296.12</v>
      </c>
      <c r="G15" s="30"/>
      <c r="H15" s="67"/>
      <c r="I15" s="12" t="s">
        <v>43</v>
      </c>
    </row>
    <row r="16" spans="1:13" s="1" customFormat="1" ht="26.1" customHeight="1" x14ac:dyDescent="0.15">
      <c r="A16" s="11">
        <v>3.3</v>
      </c>
      <c r="B16" s="12" t="s">
        <v>55</v>
      </c>
      <c r="C16" s="11" t="s">
        <v>45</v>
      </c>
      <c r="D16" s="9">
        <f>278.38+30.2</f>
        <v>308.58</v>
      </c>
      <c r="E16" s="29">
        <v>2.3E-2</v>
      </c>
      <c r="F16" s="9">
        <f t="shared" si="1"/>
        <v>7.1</v>
      </c>
      <c r="G16" s="30"/>
      <c r="H16" s="67"/>
      <c r="I16" s="12" t="s">
        <v>43</v>
      </c>
    </row>
    <row r="17" spans="1:13" s="1" customFormat="1" ht="26.1" customHeight="1" x14ac:dyDescent="0.15">
      <c r="A17" s="4">
        <v>4</v>
      </c>
      <c r="B17" s="23" t="s">
        <v>56</v>
      </c>
      <c r="C17" s="4"/>
      <c r="D17" s="14"/>
      <c r="E17" s="9"/>
      <c r="F17" s="9"/>
      <c r="G17" s="30"/>
      <c r="H17" s="67"/>
      <c r="I17" s="23"/>
    </row>
    <row r="18" spans="1:13" s="1" customFormat="1" ht="26.1" customHeight="1" x14ac:dyDescent="0.15">
      <c r="A18" s="11">
        <v>4.0999999999999996</v>
      </c>
      <c r="B18" s="12" t="s">
        <v>57</v>
      </c>
      <c r="C18" s="11" t="s">
        <v>45</v>
      </c>
      <c r="D18" s="30">
        <f>41124+5919.48</f>
        <v>47043.479999999996</v>
      </c>
      <c r="E18" s="29">
        <v>0.02</v>
      </c>
      <c r="F18" s="9">
        <f t="shared" si="1"/>
        <v>940.87</v>
      </c>
      <c r="G18" s="30"/>
      <c r="H18" s="67"/>
      <c r="I18" s="12" t="s">
        <v>58</v>
      </c>
    </row>
    <row r="19" spans="1:13" s="1" customFormat="1" ht="26.1" customHeight="1" x14ac:dyDescent="0.15">
      <c r="A19" s="11">
        <v>4.2</v>
      </c>
      <c r="B19" s="12" t="s">
        <v>59</v>
      </c>
      <c r="C19" s="11" t="s">
        <v>45</v>
      </c>
      <c r="D19" s="9">
        <v>66997.149999999994</v>
      </c>
      <c r="E19" s="29">
        <v>0.02</v>
      </c>
      <c r="F19" s="9">
        <f t="shared" si="1"/>
        <v>1339.94</v>
      </c>
      <c r="G19" s="30"/>
      <c r="H19" s="67"/>
      <c r="I19" s="12" t="s">
        <v>58</v>
      </c>
    </row>
    <row r="20" spans="1:13" s="1" customFormat="1" ht="26.1" customHeight="1" x14ac:dyDescent="0.15">
      <c r="A20" s="4">
        <v>5</v>
      </c>
      <c r="B20" s="23" t="s">
        <v>60</v>
      </c>
      <c r="C20" s="4" t="s">
        <v>26</v>
      </c>
      <c r="D20" s="14">
        <v>1</v>
      </c>
      <c r="E20" s="14" t="s">
        <v>36</v>
      </c>
      <c r="F20" s="14">
        <v>1</v>
      </c>
      <c r="G20" s="30"/>
      <c r="H20" s="67"/>
      <c r="I20" s="12" t="s">
        <v>61</v>
      </c>
    </row>
    <row r="21" spans="1:13" ht="26.1" customHeight="1" x14ac:dyDescent="0.15">
      <c r="A21" s="4" t="s">
        <v>62</v>
      </c>
      <c r="B21" s="4" t="s">
        <v>63</v>
      </c>
      <c r="C21" s="4"/>
      <c r="D21" s="14"/>
      <c r="E21" s="14"/>
      <c r="F21" s="28"/>
      <c r="G21" s="30"/>
      <c r="H21" s="67"/>
      <c r="I21" s="23"/>
      <c r="M21" s="2"/>
    </row>
    <row r="22" spans="1:13" ht="26.1" customHeight="1" x14ac:dyDescent="0.15">
      <c r="A22" s="4">
        <v>1</v>
      </c>
      <c r="B22" s="23" t="s">
        <v>25</v>
      </c>
      <c r="C22" s="4"/>
      <c r="D22" s="14"/>
      <c r="E22" s="14"/>
      <c r="F22" s="28"/>
      <c r="G22" s="30"/>
      <c r="H22" s="67"/>
      <c r="I22" s="23"/>
      <c r="M22" s="2"/>
    </row>
    <row r="23" spans="1:13" s="62" customFormat="1" ht="26.1" customHeight="1" x14ac:dyDescent="0.15">
      <c r="A23" s="11">
        <v>1.1000000000000001</v>
      </c>
      <c r="B23" s="12" t="s">
        <v>64</v>
      </c>
      <c r="C23" s="11" t="s">
        <v>65</v>
      </c>
      <c r="D23" s="9">
        <v>212</v>
      </c>
      <c r="E23" s="29">
        <v>3.0099999999999998E-2</v>
      </c>
      <c r="F23" s="9">
        <f>ROUND(D23*E23,2)</f>
        <v>6.38</v>
      </c>
      <c r="G23" s="30"/>
      <c r="H23" s="67"/>
      <c r="I23" s="12" t="s">
        <v>66</v>
      </c>
    </row>
    <row r="24" spans="1:13" s="62" customFormat="1" ht="26.1" customHeight="1" x14ac:dyDescent="0.15">
      <c r="A24" s="11">
        <v>1.2</v>
      </c>
      <c r="B24" s="12" t="s">
        <v>67</v>
      </c>
      <c r="C24" s="11" t="s">
        <v>65</v>
      </c>
      <c r="D24" s="9">
        <v>4</v>
      </c>
      <c r="E24" s="29">
        <v>3.0099999999999998E-2</v>
      </c>
      <c r="F24" s="9">
        <f t="shared" ref="F24:F33" si="2">ROUND(D24*E24,2)</f>
        <v>0.12</v>
      </c>
      <c r="G24" s="30"/>
      <c r="H24" s="67"/>
      <c r="I24" s="12" t="s">
        <v>66</v>
      </c>
    </row>
    <row r="25" spans="1:13" ht="26.1" customHeight="1" x14ac:dyDescent="0.15">
      <c r="A25" s="11">
        <v>1.3</v>
      </c>
      <c r="B25" s="12" t="s">
        <v>68</v>
      </c>
      <c r="C25" s="11" t="s">
        <v>65</v>
      </c>
      <c r="D25" s="9">
        <v>64</v>
      </c>
      <c r="E25" s="29">
        <v>3.0099999999999998E-2</v>
      </c>
      <c r="F25" s="9">
        <f t="shared" si="2"/>
        <v>1.93</v>
      </c>
      <c r="G25" s="30"/>
      <c r="H25" s="67"/>
      <c r="I25" s="12" t="s">
        <v>66</v>
      </c>
      <c r="M25" s="2"/>
    </row>
    <row r="26" spans="1:13" ht="26.1" customHeight="1" x14ac:dyDescent="0.15">
      <c r="A26" s="11">
        <v>1.4</v>
      </c>
      <c r="B26" s="12" t="s">
        <v>69</v>
      </c>
      <c r="C26" s="11" t="s">
        <v>65</v>
      </c>
      <c r="D26" s="9">
        <v>14</v>
      </c>
      <c r="E26" s="29">
        <v>2.5000000000000001E-2</v>
      </c>
      <c r="F26" s="9">
        <f t="shared" si="2"/>
        <v>0.35</v>
      </c>
      <c r="G26" s="30"/>
      <c r="H26" s="67"/>
      <c r="I26" s="12" t="s">
        <v>43</v>
      </c>
      <c r="M26" s="2"/>
    </row>
    <row r="27" spans="1:13" ht="26.1" customHeight="1" x14ac:dyDescent="0.15">
      <c r="A27" s="11">
        <v>1.5</v>
      </c>
      <c r="B27" s="12" t="s">
        <v>70</v>
      </c>
      <c r="C27" s="11" t="s">
        <v>71</v>
      </c>
      <c r="D27" s="9">
        <v>7</v>
      </c>
      <c r="E27" s="29">
        <v>2.1999999999999999E-2</v>
      </c>
      <c r="F27" s="9">
        <f t="shared" si="2"/>
        <v>0.15</v>
      </c>
      <c r="G27" s="30"/>
      <c r="H27" s="67"/>
      <c r="I27" s="12" t="s">
        <v>43</v>
      </c>
      <c r="M27" s="2"/>
    </row>
    <row r="28" spans="1:13" ht="26.1" customHeight="1" x14ac:dyDescent="0.15">
      <c r="A28" s="11">
        <v>1.6</v>
      </c>
      <c r="B28" s="12" t="s">
        <v>72</v>
      </c>
      <c r="C28" s="11" t="s">
        <v>65</v>
      </c>
      <c r="D28" s="9">
        <v>16</v>
      </c>
      <c r="E28" s="29">
        <v>0.03</v>
      </c>
      <c r="F28" s="9">
        <f t="shared" si="2"/>
        <v>0.48</v>
      </c>
      <c r="G28" s="30"/>
      <c r="H28" s="67"/>
      <c r="I28" s="12" t="s">
        <v>66</v>
      </c>
      <c r="M28" s="2"/>
    </row>
    <row r="29" spans="1:13" ht="26.1" customHeight="1" x14ac:dyDescent="0.15">
      <c r="A29" s="11">
        <v>1.7</v>
      </c>
      <c r="B29" s="12" t="s">
        <v>73</v>
      </c>
      <c r="C29" s="11" t="s">
        <v>65</v>
      </c>
      <c r="D29" s="9">
        <v>180</v>
      </c>
      <c r="E29" s="29">
        <v>0.03</v>
      </c>
      <c r="F29" s="9">
        <f t="shared" si="2"/>
        <v>5.4</v>
      </c>
      <c r="G29" s="30"/>
      <c r="H29" s="67"/>
      <c r="I29" s="12" t="s">
        <v>66</v>
      </c>
      <c r="M29" s="2"/>
    </row>
    <row r="30" spans="1:13" ht="26.1" customHeight="1" x14ac:dyDescent="0.15">
      <c r="A30" s="11">
        <v>1.8</v>
      </c>
      <c r="B30" s="12" t="s">
        <v>74</v>
      </c>
      <c r="C30" s="11" t="s">
        <v>65</v>
      </c>
      <c r="D30" s="9">
        <v>32</v>
      </c>
      <c r="E30" s="29">
        <v>0.03</v>
      </c>
      <c r="F30" s="9">
        <f t="shared" si="2"/>
        <v>0.96</v>
      </c>
      <c r="G30" s="30"/>
      <c r="H30" s="67"/>
      <c r="I30" s="12" t="s">
        <v>43</v>
      </c>
      <c r="M30" s="2"/>
    </row>
    <row r="31" spans="1:13" ht="26.1" customHeight="1" x14ac:dyDescent="0.15">
      <c r="A31" s="11">
        <v>1.9</v>
      </c>
      <c r="B31" s="12" t="s">
        <v>75</v>
      </c>
      <c r="C31" s="11" t="s">
        <v>65</v>
      </c>
      <c r="D31" s="9">
        <v>10</v>
      </c>
      <c r="E31" s="29">
        <v>0.03</v>
      </c>
      <c r="F31" s="9">
        <f t="shared" si="2"/>
        <v>0.3</v>
      </c>
      <c r="G31" s="30"/>
      <c r="H31" s="67"/>
      <c r="I31" s="12" t="s">
        <v>43</v>
      </c>
      <c r="M31" s="2"/>
    </row>
    <row r="32" spans="1:13" ht="26.1" customHeight="1" x14ac:dyDescent="0.15">
      <c r="A32" s="31">
        <v>1.1000000000000001</v>
      </c>
      <c r="B32" s="12" t="s">
        <v>76</v>
      </c>
      <c r="C32" s="11" t="s">
        <v>65</v>
      </c>
      <c r="D32" s="9">
        <v>88</v>
      </c>
      <c r="E32" s="29">
        <v>3.1E-2</v>
      </c>
      <c r="F32" s="9">
        <f t="shared" si="2"/>
        <v>2.73</v>
      </c>
      <c r="G32" s="30"/>
      <c r="H32" s="67"/>
      <c r="I32" s="12" t="s">
        <v>66</v>
      </c>
      <c r="M32" s="2"/>
    </row>
    <row r="33" spans="1:13" ht="26.1" customHeight="1" x14ac:dyDescent="0.15">
      <c r="A33" s="11">
        <v>1.1100000000000001</v>
      </c>
      <c r="B33" s="12" t="s">
        <v>77</v>
      </c>
      <c r="C33" s="11" t="s">
        <v>26</v>
      </c>
      <c r="D33" s="9">
        <v>1</v>
      </c>
      <c r="E33" s="29">
        <v>0.05</v>
      </c>
      <c r="F33" s="9">
        <f t="shared" si="2"/>
        <v>0.05</v>
      </c>
      <c r="G33" s="30"/>
      <c r="H33" s="67"/>
      <c r="I33" s="12" t="s">
        <v>66</v>
      </c>
      <c r="M33" s="2"/>
    </row>
    <row r="34" spans="1:13" ht="26.1" customHeight="1" x14ac:dyDescent="0.15">
      <c r="A34" s="4">
        <v>2</v>
      </c>
      <c r="B34" s="23" t="s">
        <v>28</v>
      </c>
      <c r="C34" s="4"/>
      <c r="D34" s="14"/>
      <c r="E34" s="14"/>
      <c r="F34" s="9"/>
      <c r="G34" s="30"/>
      <c r="H34" s="67"/>
      <c r="I34" s="23"/>
      <c r="M34" s="2"/>
    </row>
    <row r="35" spans="1:13" ht="26.1" customHeight="1" x14ac:dyDescent="0.15">
      <c r="A35" s="11">
        <v>2.1</v>
      </c>
      <c r="B35" s="12" t="s">
        <v>78</v>
      </c>
      <c r="C35" s="11" t="s">
        <v>65</v>
      </c>
      <c r="D35" s="9">
        <v>10</v>
      </c>
      <c r="E35" s="29">
        <v>0.02</v>
      </c>
      <c r="F35" s="9">
        <f>ROUND(D35*E35,2)</f>
        <v>0.2</v>
      </c>
      <c r="G35" s="30"/>
      <c r="H35" s="67"/>
      <c r="I35" s="12" t="s">
        <v>43</v>
      </c>
      <c r="M35" s="2"/>
    </row>
    <row r="36" spans="1:13" ht="26.1" customHeight="1" x14ac:dyDescent="0.15">
      <c r="A36" s="11">
        <v>2.2000000000000002</v>
      </c>
      <c r="B36" s="12" t="s">
        <v>69</v>
      </c>
      <c r="C36" s="11" t="s">
        <v>65</v>
      </c>
      <c r="D36" s="9">
        <v>2</v>
      </c>
      <c r="E36" s="29">
        <v>0.02</v>
      </c>
      <c r="F36" s="9">
        <f t="shared" ref="F36:F41" si="3">ROUND(D36*E36,2)</f>
        <v>0.04</v>
      </c>
      <c r="G36" s="30"/>
      <c r="H36" s="67"/>
      <c r="I36" s="12" t="s">
        <v>43</v>
      </c>
      <c r="M36" s="2"/>
    </row>
    <row r="37" spans="1:13" ht="26.1" customHeight="1" x14ac:dyDescent="0.15">
      <c r="A37" s="11">
        <v>2.2999999999999998</v>
      </c>
      <c r="B37" s="12" t="s">
        <v>79</v>
      </c>
      <c r="C37" s="11" t="s">
        <v>71</v>
      </c>
      <c r="D37" s="9">
        <v>158</v>
      </c>
      <c r="E37" s="29">
        <v>0.02</v>
      </c>
      <c r="F37" s="9">
        <f t="shared" si="3"/>
        <v>3.16</v>
      </c>
      <c r="G37" s="30"/>
      <c r="H37" s="67"/>
      <c r="I37" s="12" t="s">
        <v>66</v>
      </c>
      <c r="M37" s="2"/>
    </row>
    <row r="38" spans="1:13" ht="26.1" customHeight="1" x14ac:dyDescent="0.15">
      <c r="A38" s="11">
        <v>2.4</v>
      </c>
      <c r="B38" s="12" t="s">
        <v>80</v>
      </c>
      <c r="C38" s="11" t="s">
        <v>65</v>
      </c>
      <c r="D38" s="9">
        <v>1</v>
      </c>
      <c r="E38" s="29">
        <v>0.02</v>
      </c>
      <c r="F38" s="9">
        <f t="shared" si="3"/>
        <v>0.02</v>
      </c>
      <c r="G38" s="30"/>
      <c r="H38" s="67"/>
      <c r="I38" s="12" t="s">
        <v>66</v>
      </c>
      <c r="M38" s="2"/>
    </row>
    <row r="39" spans="1:13" ht="26.1" customHeight="1" x14ac:dyDescent="0.15">
      <c r="A39" s="11">
        <v>2.5</v>
      </c>
      <c r="B39" s="12" t="s">
        <v>81</v>
      </c>
      <c r="C39" s="11" t="s">
        <v>65</v>
      </c>
      <c r="D39" s="9">
        <v>2</v>
      </c>
      <c r="E39" s="29">
        <v>0.02</v>
      </c>
      <c r="F39" s="9">
        <f t="shared" si="3"/>
        <v>0.04</v>
      </c>
      <c r="G39" s="30"/>
      <c r="H39" s="67"/>
      <c r="I39" s="12" t="s">
        <v>66</v>
      </c>
      <c r="M39" s="2"/>
    </row>
    <row r="40" spans="1:13" ht="26.1" customHeight="1" x14ac:dyDescent="0.15">
      <c r="A40" s="11">
        <v>2.6</v>
      </c>
      <c r="B40" s="12" t="s">
        <v>82</v>
      </c>
      <c r="C40" s="11" t="s">
        <v>65</v>
      </c>
      <c r="D40" s="9">
        <v>16</v>
      </c>
      <c r="E40" s="29">
        <v>0.02</v>
      </c>
      <c r="F40" s="9">
        <f t="shared" si="3"/>
        <v>0.32</v>
      </c>
      <c r="G40" s="30"/>
      <c r="H40" s="67"/>
      <c r="I40" s="12" t="s">
        <v>66</v>
      </c>
      <c r="M40" s="2"/>
    </row>
    <row r="41" spans="1:13" ht="26.1" customHeight="1" x14ac:dyDescent="0.15">
      <c r="A41" s="11">
        <v>2.7</v>
      </c>
      <c r="B41" s="12" t="s">
        <v>83</v>
      </c>
      <c r="C41" s="11" t="s">
        <v>84</v>
      </c>
      <c r="D41" s="9">
        <v>82</v>
      </c>
      <c r="E41" s="29">
        <v>0.02</v>
      </c>
      <c r="F41" s="9">
        <f t="shared" si="3"/>
        <v>1.64</v>
      </c>
      <c r="G41" s="30"/>
      <c r="H41" s="67"/>
      <c r="I41" s="12" t="s">
        <v>66</v>
      </c>
      <c r="M41" s="2"/>
    </row>
    <row r="42" spans="1:13" ht="26.1" customHeight="1" x14ac:dyDescent="0.15">
      <c r="A42" s="4">
        <v>3</v>
      </c>
      <c r="B42" s="23" t="s">
        <v>29</v>
      </c>
      <c r="C42" s="4"/>
      <c r="D42" s="14"/>
      <c r="E42" s="14"/>
      <c r="F42" s="28"/>
      <c r="G42" s="30"/>
      <c r="H42" s="67"/>
      <c r="I42" s="23"/>
      <c r="M42" s="2"/>
    </row>
    <row r="43" spans="1:13" ht="26.1" customHeight="1" x14ac:dyDescent="0.15">
      <c r="A43" s="11">
        <v>3.1</v>
      </c>
      <c r="B43" s="12" t="s">
        <v>85</v>
      </c>
      <c r="C43" s="11" t="s">
        <v>71</v>
      </c>
      <c r="D43" s="9">
        <v>4</v>
      </c>
      <c r="E43" s="29">
        <v>2.1999999999999999E-2</v>
      </c>
      <c r="F43" s="9">
        <f>ROUND(D43*E43,2)</f>
        <v>0.09</v>
      </c>
      <c r="G43" s="30"/>
      <c r="H43" s="67"/>
      <c r="I43" s="12" t="s">
        <v>43</v>
      </c>
      <c r="M43" s="2"/>
    </row>
    <row r="44" spans="1:13" ht="26.1" customHeight="1" x14ac:dyDescent="0.15">
      <c r="A44" s="11">
        <v>3.2</v>
      </c>
      <c r="B44" s="12" t="s">
        <v>86</v>
      </c>
      <c r="C44" s="11" t="s">
        <v>71</v>
      </c>
      <c r="D44" s="9">
        <v>4</v>
      </c>
      <c r="E44" s="29">
        <v>2.1999999999999999E-2</v>
      </c>
      <c r="F44" s="9">
        <f t="shared" ref="F44:F49" si="4">ROUND(D44*E44,2)</f>
        <v>0.09</v>
      </c>
      <c r="G44" s="30"/>
      <c r="H44" s="67"/>
      <c r="I44" s="12" t="s">
        <v>43</v>
      </c>
      <c r="M44" s="2"/>
    </row>
    <row r="45" spans="1:13" ht="26.1" customHeight="1" x14ac:dyDescent="0.15">
      <c r="A45" s="11">
        <v>3.3</v>
      </c>
      <c r="B45" s="12" t="s">
        <v>87</v>
      </c>
      <c r="C45" s="11" t="s">
        <v>71</v>
      </c>
      <c r="D45" s="9">
        <v>4</v>
      </c>
      <c r="E45" s="29">
        <v>2.1999999999999999E-2</v>
      </c>
      <c r="F45" s="9">
        <f t="shared" si="4"/>
        <v>0.09</v>
      </c>
      <c r="G45" s="30"/>
      <c r="H45" s="67"/>
      <c r="I45" s="12" t="s">
        <v>43</v>
      </c>
      <c r="M45" s="2"/>
    </row>
    <row r="46" spans="1:13" ht="26.1" customHeight="1" x14ac:dyDescent="0.15">
      <c r="A46" s="11">
        <v>3.4</v>
      </c>
      <c r="B46" s="12" t="s">
        <v>88</v>
      </c>
      <c r="C46" s="11" t="s">
        <v>71</v>
      </c>
      <c r="D46" s="9">
        <v>4</v>
      </c>
      <c r="E46" s="29">
        <v>2.1999999999999999E-2</v>
      </c>
      <c r="F46" s="9">
        <f t="shared" si="4"/>
        <v>0.09</v>
      </c>
      <c r="G46" s="30"/>
      <c r="H46" s="67"/>
      <c r="I46" s="12" t="s">
        <v>43</v>
      </c>
      <c r="M46" s="2"/>
    </row>
    <row r="47" spans="1:13" ht="26.1" customHeight="1" x14ac:dyDescent="0.15">
      <c r="A47" s="11">
        <v>3.5</v>
      </c>
      <c r="B47" s="12" t="s">
        <v>89</v>
      </c>
      <c r="C47" s="11" t="s">
        <v>71</v>
      </c>
      <c r="D47" s="9">
        <v>4</v>
      </c>
      <c r="E47" s="29">
        <v>2.1999999999999999E-2</v>
      </c>
      <c r="F47" s="9">
        <f t="shared" si="4"/>
        <v>0.09</v>
      </c>
      <c r="G47" s="30"/>
      <c r="H47" s="67"/>
      <c r="I47" s="12" t="s">
        <v>43</v>
      </c>
      <c r="M47" s="2"/>
    </row>
    <row r="48" spans="1:13" ht="26.1" customHeight="1" x14ac:dyDescent="0.15">
      <c r="A48" s="11">
        <v>3.6</v>
      </c>
      <c r="B48" s="12" t="s">
        <v>90</v>
      </c>
      <c r="C48" s="11" t="s">
        <v>91</v>
      </c>
      <c r="D48" s="9">
        <v>2</v>
      </c>
      <c r="E48" s="9" t="s">
        <v>36</v>
      </c>
      <c r="F48" s="9">
        <v>2</v>
      </c>
      <c r="G48" s="30"/>
      <c r="H48" s="67"/>
      <c r="I48" s="12" t="s">
        <v>92</v>
      </c>
      <c r="M48" s="2"/>
    </row>
    <row r="49" spans="1:13" ht="26.1" customHeight="1" x14ac:dyDescent="0.15">
      <c r="A49" s="11">
        <v>3.7</v>
      </c>
      <c r="B49" s="12" t="s">
        <v>93</v>
      </c>
      <c r="C49" s="11" t="s">
        <v>65</v>
      </c>
      <c r="D49" s="9">
        <v>324</v>
      </c>
      <c r="E49" s="29">
        <v>0.03</v>
      </c>
      <c r="F49" s="9">
        <f t="shared" si="4"/>
        <v>9.7200000000000006</v>
      </c>
      <c r="G49" s="30"/>
      <c r="H49" s="67"/>
      <c r="I49" s="12" t="s">
        <v>66</v>
      </c>
      <c r="M49" s="2"/>
    </row>
    <row r="50" spans="1:13" ht="26.1" customHeight="1" x14ac:dyDescent="0.15">
      <c r="A50" s="11">
        <v>3.8</v>
      </c>
      <c r="B50" s="12" t="s">
        <v>94</v>
      </c>
      <c r="C50" s="11" t="s">
        <v>95</v>
      </c>
      <c r="D50" s="9">
        <v>1620</v>
      </c>
      <c r="E50" s="29">
        <v>0.03</v>
      </c>
      <c r="F50" s="9">
        <f t="shared" ref="F50:F60" si="5">ROUND(D50*E50,2)</f>
        <v>48.6</v>
      </c>
      <c r="G50" s="30"/>
      <c r="H50" s="67"/>
      <c r="I50" s="12" t="s">
        <v>58</v>
      </c>
      <c r="M50" s="2"/>
    </row>
    <row r="51" spans="1:13" ht="26.1" customHeight="1" x14ac:dyDescent="0.15">
      <c r="A51" s="11">
        <v>3.9</v>
      </c>
      <c r="B51" s="12" t="s">
        <v>96</v>
      </c>
      <c r="C51" s="11" t="s">
        <v>65</v>
      </c>
      <c r="D51" s="9">
        <v>199</v>
      </c>
      <c r="E51" s="29">
        <v>0.03</v>
      </c>
      <c r="F51" s="9">
        <f t="shared" si="5"/>
        <v>5.97</v>
      </c>
      <c r="G51" s="30"/>
      <c r="H51" s="67"/>
      <c r="I51" s="12" t="s">
        <v>43</v>
      </c>
      <c r="M51" s="2"/>
    </row>
    <row r="52" spans="1:13" ht="26.1" customHeight="1" x14ac:dyDescent="0.15">
      <c r="A52" s="7" t="s">
        <v>97</v>
      </c>
      <c r="B52" s="12" t="s">
        <v>98</v>
      </c>
      <c r="C52" s="11" t="s">
        <v>84</v>
      </c>
      <c r="D52" s="9">
        <v>296</v>
      </c>
      <c r="E52" s="29">
        <v>0.03</v>
      </c>
      <c r="F52" s="9">
        <f t="shared" si="5"/>
        <v>8.8800000000000008</v>
      </c>
      <c r="G52" s="30"/>
      <c r="H52" s="67"/>
      <c r="I52" s="12" t="s">
        <v>58</v>
      </c>
      <c r="M52" s="2"/>
    </row>
    <row r="53" spans="1:13" ht="26.1" customHeight="1" x14ac:dyDescent="0.15">
      <c r="A53" s="11">
        <v>3.11</v>
      </c>
      <c r="B53" s="12" t="s">
        <v>99</v>
      </c>
      <c r="C53" s="11" t="s">
        <v>84</v>
      </c>
      <c r="D53" s="9">
        <v>336</v>
      </c>
      <c r="E53" s="29">
        <v>0.03</v>
      </c>
      <c r="F53" s="9">
        <f t="shared" si="5"/>
        <v>10.08</v>
      </c>
      <c r="G53" s="30"/>
      <c r="H53" s="67"/>
      <c r="I53" s="12" t="s">
        <v>58</v>
      </c>
      <c r="M53" s="2"/>
    </row>
    <row r="54" spans="1:13" ht="26.1" customHeight="1" x14ac:dyDescent="0.15">
      <c r="A54" s="11">
        <v>3.12</v>
      </c>
      <c r="B54" s="12" t="s">
        <v>100</v>
      </c>
      <c r="C54" s="11" t="s">
        <v>71</v>
      </c>
      <c r="D54" s="9">
        <v>20</v>
      </c>
      <c r="E54" s="29">
        <v>0.03</v>
      </c>
      <c r="F54" s="9">
        <f t="shared" si="5"/>
        <v>0.6</v>
      </c>
      <c r="G54" s="30"/>
      <c r="H54" s="67"/>
      <c r="I54" s="12" t="s">
        <v>43</v>
      </c>
      <c r="M54" s="2"/>
    </row>
    <row r="55" spans="1:13" ht="26.1" customHeight="1" x14ac:dyDescent="0.15">
      <c r="A55" s="11">
        <v>3.13</v>
      </c>
      <c r="B55" s="12" t="s">
        <v>101</v>
      </c>
      <c r="C55" s="11" t="s">
        <v>42</v>
      </c>
      <c r="D55" s="9">
        <v>15690</v>
      </c>
      <c r="E55" s="29">
        <v>2.5000000000000001E-2</v>
      </c>
      <c r="F55" s="9">
        <f t="shared" si="5"/>
        <v>392.25</v>
      </c>
      <c r="G55" s="30"/>
      <c r="H55" s="67"/>
      <c r="I55" s="12" t="s">
        <v>66</v>
      </c>
      <c r="M55" s="2"/>
    </row>
    <row r="56" spans="1:13" ht="26.1" customHeight="1" x14ac:dyDescent="0.15">
      <c r="A56" s="11">
        <v>3.14</v>
      </c>
      <c r="B56" s="12" t="s">
        <v>102</v>
      </c>
      <c r="C56" s="11" t="s">
        <v>95</v>
      </c>
      <c r="D56" s="9">
        <v>334</v>
      </c>
      <c r="E56" s="29">
        <v>2.5000000000000001E-2</v>
      </c>
      <c r="F56" s="9">
        <f t="shared" si="5"/>
        <v>8.35</v>
      </c>
      <c r="G56" s="30"/>
      <c r="H56" s="67"/>
      <c r="I56" s="12" t="s">
        <v>66</v>
      </c>
      <c r="M56" s="2"/>
    </row>
    <row r="57" spans="1:13" ht="26.1" customHeight="1" x14ac:dyDescent="0.15">
      <c r="A57" s="11">
        <v>3.15</v>
      </c>
      <c r="B57" s="12" t="s">
        <v>103</v>
      </c>
      <c r="C57" s="11" t="s">
        <v>42</v>
      </c>
      <c r="D57" s="9">
        <v>7400</v>
      </c>
      <c r="E57" s="29">
        <v>0.03</v>
      </c>
      <c r="F57" s="9">
        <f t="shared" si="5"/>
        <v>222</v>
      </c>
      <c r="G57" s="30"/>
      <c r="H57" s="67"/>
      <c r="I57" s="12" t="s">
        <v>58</v>
      </c>
      <c r="M57" s="2"/>
    </row>
    <row r="58" spans="1:13" ht="26.1" customHeight="1" x14ac:dyDescent="0.15">
      <c r="A58" s="11">
        <v>3.16</v>
      </c>
      <c r="B58" s="12" t="s">
        <v>104</v>
      </c>
      <c r="C58" s="11" t="s">
        <v>84</v>
      </c>
      <c r="D58" s="9">
        <v>171</v>
      </c>
      <c r="E58" s="29">
        <v>0.03</v>
      </c>
      <c r="F58" s="9">
        <f t="shared" si="5"/>
        <v>5.13</v>
      </c>
      <c r="G58" s="30"/>
      <c r="H58" s="67"/>
      <c r="I58" s="12" t="s">
        <v>58</v>
      </c>
      <c r="M58" s="2"/>
    </row>
    <row r="59" spans="1:13" ht="26.1" customHeight="1" x14ac:dyDescent="0.15">
      <c r="A59" s="11">
        <v>3.17</v>
      </c>
      <c r="B59" s="12" t="s">
        <v>105</v>
      </c>
      <c r="C59" s="11" t="s">
        <v>71</v>
      </c>
      <c r="D59" s="9">
        <v>61</v>
      </c>
      <c r="E59" s="29">
        <v>2.8000000000000001E-2</v>
      </c>
      <c r="F59" s="9">
        <f t="shared" si="5"/>
        <v>1.71</v>
      </c>
      <c r="G59" s="30"/>
      <c r="H59" s="67"/>
      <c r="I59" s="12" t="s">
        <v>58</v>
      </c>
      <c r="M59" s="2"/>
    </row>
    <row r="60" spans="1:13" ht="26.1" customHeight="1" x14ac:dyDescent="0.15">
      <c r="A60" s="11">
        <v>3.18</v>
      </c>
      <c r="B60" s="12" t="s">
        <v>106</v>
      </c>
      <c r="C60" s="11" t="s">
        <v>71</v>
      </c>
      <c r="D60" s="9">
        <v>155</v>
      </c>
      <c r="E60" s="29">
        <v>0.03</v>
      </c>
      <c r="F60" s="9">
        <f t="shared" si="5"/>
        <v>4.6500000000000004</v>
      </c>
      <c r="G60" s="30"/>
      <c r="H60" s="67"/>
      <c r="I60" s="12" t="s">
        <v>58</v>
      </c>
      <c r="M60" s="2"/>
    </row>
    <row r="61" spans="1:13" ht="26.1" customHeight="1" x14ac:dyDescent="0.15">
      <c r="A61" s="4">
        <v>4</v>
      </c>
      <c r="B61" s="23" t="s">
        <v>30</v>
      </c>
      <c r="C61" s="11"/>
      <c r="D61" s="9"/>
      <c r="E61" s="9"/>
      <c r="F61" s="30"/>
      <c r="G61" s="30"/>
      <c r="H61" s="67"/>
      <c r="I61" s="12"/>
      <c r="M61" s="2"/>
    </row>
    <row r="62" spans="1:13" ht="26.1" customHeight="1" x14ac:dyDescent="0.15">
      <c r="A62" s="32">
        <v>4.0999999999999996</v>
      </c>
      <c r="B62" s="12" t="s">
        <v>107</v>
      </c>
      <c r="C62" s="11" t="s">
        <v>71</v>
      </c>
      <c r="D62" s="9">
        <v>50</v>
      </c>
      <c r="E62" s="29">
        <v>0.02</v>
      </c>
      <c r="F62" s="9">
        <f>ROUND(D62*E62,2)</f>
        <v>1</v>
      </c>
      <c r="G62" s="30"/>
      <c r="H62" s="67"/>
      <c r="I62" s="12" t="s">
        <v>43</v>
      </c>
      <c r="M62" s="2"/>
    </row>
    <row r="63" spans="1:13" ht="26.1" customHeight="1" x14ac:dyDescent="0.15">
      <c r="A63" s="32">
        <v>4.2</v>
      </c>
      <c r="B63" s="12" t="s">
        <v>108</v>
      </c>
      <c r="C63" s="11" t="s">
        <v>71</v>
      </c>
      <c r="D63" s="9">
        <v>4</v>
      </c>
      <c r="E63" s="29">
        <v>0.02</v>
      </c>
      <c r="F63" s="9">
        <f>ROUND(D63*E63,2)</f>
        <v>0.08</v>
      </c>
      <c r="G63" s="30"/>
      <c r="H63" s="67"/>
      <c r="I63" s="12" t="s">
        <v>43</v>
      </c>
      <c r="M63" s="2"/>
    </row>
    <row r="64" spans="1:13" ht="26.1" customHeight="1" x14ac:dyDescent="0.15">
      <c r="A64" s="32">
        <v>4.3</v>
      </c>
      <c r="B64" s="12" t="s">
        <v>109</v>
      </c>
      <c r="C64" s="11" t="s">
        <v>71</v>
      </c>
      <c r="D64" s="9">
        <v>22</v>
      </c>
      <c r="E64" s="29">
        <v>0.02</v>
      </c>
      <c r="F64" s="9">
        <f t="shared" ref="F64:F69" si="6">ROUND(D64*E64,2)</f>
        <v>0.44</v>
      </c>
      <c r="G64" s="30"/>
      <c r="H64" s="67"/>
      <c r="I64" s="12" t="s">
        <v>43</v>
      </c>
      <c r="M64" s="2"/>
    </row>
    <row r="65" spans="1:13" ht="26.1" customHeight="1" x14ac:dyDescent="0.15">
      <c r="A65" s="32">
        <v>4.4000000000000004</v>
      </c>
      <c r="B65" s="12" t="s">
        <v>110</v>
      </c>
      <c r="C65" s="11" t="s">
        <v>111</v>
      </c>
      <c r="D65" s="9">
        <v>13</v>
      </c>
      <c r="E65" s="29">
        <v>2.1999999999999999E-2</v>
      </c>
      <c r="F65" s="9">
        <f t="shared" si="6"/>
        <v>0.28999999999999998</v>
      </c>
      <c r="G65" s="30"/>
      <c r="H65" s="67"/>
      <c r="I65" s="12" t="s">
        <v>66</v>
      </c>
      <c r="M65" s="2"/>
    </row>
    <row r="66" spans="1:13" ht="26.1" customHeight="1" x14ac:dyDescent="0.15">
      <c r="A66" s="32">
        <v>4.5</v>
      </c>
      <c r="B66" s="12" t="s">
        <v>112</v>
      </c>
      <c r="C66" s="11" t="s">
        <v>71</v>
      </c>
      <c r="D66" s="9">
        <v>8</v>
      </c>
      <c r="E66" s="29">
        <v>0.03</v>
      </c>
      <c r="F66" s="9">
        <f t="shared" si="6"/>
        <v>0.24</v>
      </c>
      <c r="G66" s="30"/>
      <c r="H66" s="67"/>
      <c r="I66" s="12" t="s">
        <v>43</v>
      </c>
      <c r="M66" s="2"/>
    </row>
    <row r="67" spans="1:13" ht="26.1" customHeight="1" x14ac:dyDescent="0.15">
      <c r="A67" s="32">
        <v>4.5999999999999996</v>
      </c>
      <c r="B67" s="12" t="s">
        <v>113</v>
      </c>
      <c r="C67" s="11" t="s">
        <v>71</v>
      </c>
      <c r="D67" s="9">
        <v>24</v>
      </c>
      <c r="E67" s="29">
        <v>0.03</v>
      </c>
      <c r="F67" s="9">
        <f t="shared" si="6"/>
        <v>0.72</v>
      </c>
      <c r="G67" s="30"/>
      <c r="H67" s="67"/>
      <c r="I67" s="12" t="s">
        <v>43</v>
      </c>
      <c r="M67" s="2"/>
    </row>
    <row r="68" spans="1:13" ht="26.1" customHeight="1" x14ac:dyDescent="0.15">
      <c r="A68" s="4">
        <v>5</v>
      </c>
      <c r="B68" s="23" t="s">
        <v>32</v>
      </c>
      <c r="C68" s="4"/>
      <c r="D68" s="9"/>
      <c r="E68" s="9"/>
      <c r="F68" s="30"/>
      <c r="G68" s="30"/>
      <c r="H68" s="67"/>
      <c r="I68" s="12"/>
      <c r="M68" s="2"/>
    </row>
    <row r="69" spans="1:13" ht="26.1" customHeight="1" x14ac:dyDescent="0.15">
      <c r="A69" s="11">
        <v>5.0999999999999996</v>
      </c>
      <c r="B69" s="12" t="s">
        <v>114</v>
      </c>
      <c r="C69" s="11" t="s">
        <v>71</v>
      </c>
      <c r="D69" s="9">
        <v>24</v>
      </c>
      <c r="E69" s="29">
        <v>0.03</v>
      </c>
      <c r="F69" s="9">
        <f t="shared" si="6"/>
        <v>0.72</v>
      </c>
      <c r="G69" s="30"/>
      <c r="H69" s="67"/>
      <c r="I69" s="12" t="s">
        <v>43</v>
      </c>
      <c r="M69" s="2"/>
    </row>
    <row r="70" spans="1:13" ht="26.1" customHeight="1" x14ac:dyDescent="0.15">
      <c r="A70" s="11">
        <v>5.2</v>
      </c>
      <c r="B70" s="12" t="s">
        <v>115</v>
      </c>
      <c r="C70" s="11" t="s">
        <v>71</v>
      </c>
      <c r="D70" s="9">
        <v>14</v>
      </c>
      <c r="E70" s="29">
        <v>0.03</v>
      </c>
      <c r="F70" s="9">
        <f t="shared" ref="F70:F75" si="7">ROUND(D70*E70,2)</f>
        <v>0.42</v>
      </c>
      <c r="G70" s="30"/>
      <c r="H70" s="67"/>
      <c r="I70" s="12" t="s">
        <v>43</v>
      </c>
      <c r="M70" s="2"/>
    </row>
    <row r="71" spans="1:13" ht="26.1" customHeight="1" x14ac:dyDescent="0.15">
      <c r="A71" s="11">
        <v>5.3</v>
      </c>
      <c r="B71" s="12" t="s">
        <v>102</v>
      </c>
      <c r="C71" s="11" t="s">
        <v>95</v>
      </c>
      <c r="D71" s="9">
        <v>138</v>
      </c>
      <c r="E71" s="29">
        <v>0.03</v>
      </c>
      <c r="F71" s="9">
        <f t="shared" si="7"/>
        <v>4.1399999999999997</v>
      </c>
      <c r="G71" s="30"/>
      <c r="H71" s="67"/>
      <c r="I71" s="12" t="s">
        <v>66</v>
      </c>
      <c r="M71" s="2"/>
    </row>
    <row r="72" spans="1:13" ht="26.1" customHeight="1" x14ac:dyDescent="0.15">
      <c r="A72" s="11">
        <v>5.4</v>
      </c>
      <c r="B72" s="12" t="s">
        <v>116</v>
      </c>
      <c r="C72" s="11" t="s">
        <v>26</v>
      </c>
      <c r="D72" s="9">
        <v>1</v>
      </c>
      <c r="E72" s="29">
        <v>0.03</v>
      </c>
      <c r="F72" s="9">
        <f t="shared" si="7"/>
        <v>0.03</v>
      </c>
      <c r="G72" s="30"/>
      <c r="H72" s="67"/>
      <c r="I72" s="12" t="s">
        <v>66</v>
      </c>
      <c r="M72" s="2"/>
    </row>
    <row r="73" spans="1:13" ht="26.1" customHeight="1" x14ac:dyDescent="0.15">
      <c r="A73" s="4">
        <v>6</v>
      </c>
      <c r="B73" s="23" t="s">
        <v>33</v>
      </c>
      <c r="C73" s="4"/>
      <c r="D73" s="9"/>
      <c r="E73" s="9"/>
      <c r="F73" s="30"/>
      <c r="G73" s="30"/>
      <c r="H73" s="67"/>
      <c r="I73" s="12"/>
      <c r="M73" s="2"/>
    </row>
    <row r="74" spans="1:13" ht="26.1" customHeight="1" x14ac:dyDescent="0.15">
      <c r="A74" s="11">
        <v>6.1</v>
      </c>
      <c r="B74" s="12" t="s">
        <v>117</v>
      </c>
      <c r="C74" s="11" t="s">
        <v>71</v>
      </c>
      <c r="D74" s="9">
        <v>22</v>
      </c>
      <c r="E74" s="29">
        <v>2.5000000000000001E-2</v>
      </c>
      <c r="F74" s="9">
        <f t="shared" si="7"/>
        <v>0.55000000000000004</v>
      </c>
      <c r="G74" s="30"/>
      <c r="H74" s="67"/>
      <c r="I74" s="12" t="s">
        <v>43</v>
      </c>
      <c r="M74" s="2"/>
    </row>
    <row r="75" spans="1:13" ht="26.1" customHeight="1" x14ac:dyDescent="0.15">
      <c r="A75" s="11">
        <v>6.2</v>
      </c>
      <c r="B75" s="12" t="s">
        <v>118</v>
      </c>
      <c r="C75" s="11" t="s">
        <v>71</v>
      </c>
      <c r="D75" s="9">
        <v>113</v>
      </c>
      <c r="E75" s="29">
        <v>2.4E-2</v>
      </c>
      <c r="F75" s="9">
        <f t="shared" si="7"/>
        <v>2.71</v>
      </c>
      <c r="G75" s="30"/>
      <c r="H75" s="67"/>
      <c r="I75" s="12" t="s">
        <v>43</v>
      </c>
      <c r="M75" s="2"/>
    </row>
    <row r="76" spans="1:13" ht="26.1" customHeight="1" x14ac:dyDescent="0.15">
      <c r="A76" s="11">
        <v>6.3</v>
      </c>
      <c r="B76" s="12" t="s">
        <v>119</v>
      </c>
      <c r="C76" s="11" t="s">
        <v>71</v>
      </c>
      <c r="D76" s="9">
        <v>11</v>
      </c>
      <c r="E76" s="29">
        <v>2.1000000000000001E-2</v>
      </c>
      <c r="F76" s="9">
        <f t="shared" ref="F76:F83" si="8">ROUND(D76*E76,2)</f>
        <v>0.23</v>
      </c>
      <c r="G76" s="30"/>
      <c r="H76" s="67"/>
      <c r="I76" s="12" t="s">
        <v>43</v>
      </c>
      <c r="M76" s="2"/>
    </row>
    <row r="77" spans="1:13" ht="26.1" customHeight="1" x14ac:dyDescent="0.15">
      <c r="A77" s="11">
        <v>6.4</v>
      </c>
      <c r="B77" s="12" t="s">
        <v>120</v>
      </c>
      <c r="C77" s="11" t="s">
        <v>65</v>
      </c>
      <c r="D77" s="9">
        <v>4</v>
      </c>
      <c r="E77" s="29">
        <v>0.03</v>
      </c>
      <c r="F77" s="9">
        <f t="shared" si="8"/>
        <v>0.12</v>
      </c>
      <c r="G77" s="30"/>
      <c r="H77" s="67"/>
      <c r="I77" s="12" t="s">
        <v>43</v>
      </c>
      <c r="M77" s="2"/>
    </row>
    <row r="78" spans="1:13" ht="26.1" customHeight="1" x14ac:dyDescent="0.15">
      <c r="A78" s="11">
        <v>6.5</v>
      </c>
      <c r="B78" s="12" t="s">
        <v>121</v>
      </c>
      <c r="C78" s="11" t="s">
        <v>71</v>
      </c>
      <c r="D78" s="9">
        <v>50</v>
      </c>
      <c r="E78" s="29">
        <v>0.03</v>
      </c>
      <c r="F78" s="9">
        <f t="shared" si="8"/>
        <v>1.5</v>
      </c>
      <c r="G78" s="30"/>
      <c r="H78" s="67"/>
      <c r="I78" s="12" t="s">
        <v>43</v>
      </c>
      <c r="M78" s="2"/>
    </row>
    <row r="79" spans="1:13" ht="26.1" customHeight="1" x14ac:dyDescent="0.15">
      <c r="A79" s="11">
        <v>6.6</v>
      </c>
      <c r="B79" s="12" t="s">
        <v>122</v>
      </c>
      <c r="C79" s="11" t="s">
        <v>71</v>
      </c>
      <c r="D79" s="9">
        <v>2</v>
      </c>
      <c r="E79" s="29">
        <v>0.03</v>
      </c>
      <c r="F79" s="9">
        <f t="shared" si="8"/>
        <v>0.06</v>
      </c>
      <c r="G79" s="30"/>
      <c r="H79" s="67"/>
      <c r="I79" s="12" t="s">
        <v>58</v>
      </c>
      <c r="M79" s="2"/>
    </row>
    <row r="80" spans="1:13" ht="26.1" customHeight="1" x14ac:dyDescent="0.15">
      <c r="A80" s="4">
        <v>7</v>
      </c>
      <c r="B80" s="23" t="s">
        <v>34</v>
      </c>
      <c r="C80" s="4"/>
      <c r="D80" s="9"/>
      <c r="E80" s="9"/>
      <c r="F80" s="30"/>
      <c r="G80" s="30"/>
      <c r="H80" s="67"/>
      <c r="I80" s="12"/>
      <c r="M80" s="2"/>
    </row>
    <row r="81" spans="1:13" ht="26.1" customHeight="1" x14ac:dyDescent="0.15">
      <c r="A81" s="11">
        <v>7.1</v>
      </c>
      <c r="B81" s="12" t="s">
        <v>123</v>
      </c>
      <c r="C81" s="11" t="s">
        <v>84</v>
      </c>
      <c r="D81" s="9">
        <v>2130</v>
      </c>
      <c r="E81" s="29">
        <v>0.03</v>
      </c>
      <c r="F81" s="9">
        <f t="shared" si="8"/>
        <v>63.9</v>
      </c>
      <c r="G81" s="30"/>
      <c r="H81" s="67"/>
      <c r="I81" s="12" t="s">
        <v>58</v>
      </c>
      <c r="M81" s="2"/>
    </row>
    <row r="82" spans="1:13" ht="26.1" customHeight="1" x14ac:dyDescent="0.15">
      <c r="A82" s="11">
        <v>7.2</v>
      </c>
      <c r="B82" s="12" t="s">
        <v>124</v>
      </c>
      <c r="C82" s="11" t="s">
        <v>42</v>
      </c>
      <c r="D82" s="9">
        <v>585</v>
      </c>
      <c r="E82" s="29">
        <v>0.03</v>
      </c>
      <c r="F82" s="9">
        <f t="shared" si="8"/>
        <v>17.55</v>
      </c>
      <c r="G82" s="30"/>
      <c r="H82" s="67"/>
      <c r="I82" s="12" t="s">
        <v>58</v>
      </c>
      <c r="M82" s="2"/>
    </row>
    <row r="83" spans="1:13" ht="26.1" customHeight="1" x14ac:dyDescent="0.15">
      <c r="A83" s="11">
        <v>7.3</v>
      </c>
      <c r="B83" s="12" t="s">
        <v>125</v>
      </c>
      <c r="C83" s="11" t="s">
        <v>84</v>
      </c>
      <c r="D83" s="9">
        <v>398</v>
      </c>
      <c r="E83" s="29">
        <v>0.03</v>
      </c>
      <c r="F83" s="9">
        <f t="shared" si="8"/>
        <v>11.94</v>
      </c>
      <c r="G83" s="30"/>
      <c r="H83" s="67"/>
      <c r="I83" s="12" t="s">
        <v>58</v>
      </c>
      <c r="M83" s="2"/>
    </row>
    <row r="84" spans="1:13" ht="26.1" customHeight="1" x14ac:dyDescent="0.15">
      <c r="A84" s="11">
        <v>7.4</v>
      </c>
      <c r="B84" s="12" t="s">
        <v>126</v>
      </c>
      <c r="C84" s="11" t="s">
        <v>84</v>
      </c>
      <c r="D84" s="9">
        <v>80</v>
      </c>
      <c r="E84" s="29">
        <v>0.03</v>
      </c>
      <c r="F84" s="9">
        <f t="shared" ref="F84:F90" si="9">ROUND(D84*E84,2)</f>
        <v>2.4</v>
      </c>
      <c r="G84" s="30"/>
      <c r="H84" s="67"/>
      <c r="I84" s="12" t="s">
        <v>58</v>
      </c>
      <c r="M84" s="2"/>
    </row>
    <row r="85" spans="1:13" ht="26.1" customHeight="1" x14ac:dyDescent="0.15">
      <c r="A85" s="11">
        <v>7.5</v>
      </c>
      <c r="B85" s="12" t="s">
        <v>127</v>
      </c>
      <c r="C85" s="11" t="s">
        <v>65</v>
      </c>
      <c r="D85" s="9">
        <v>4</v>
      </c>
      <c r="E85" s="29">
        <v>0.13</v>
      </c>
      <c r="F85" s="9">
        <f t="shared" si="9"/>
        <v>0.52</v>
      </c>
      <c r="G85" s="65"/>
      <c r="H85" s="67"/>
      <c r="I85" s="12" t="s">
        <v>66</v>
      </c>
      <c r="M85" s="2"/>
    </row>
    <row r="86" spans="1:13" ht="26.1" customHeight="1" x14ac:dyDescent="0.15">
      <c r="A86" s="11">
        <v>7.6</v>
      </c>
      <c r="B86" s="12" t="s">
        <v>128</v>
      </c>
      <c r="C86" s="11" t="s">
        <v>71</v>
      </c>
      <c r="D86" s="9">
        <v>66</v>
      </c>
      <c r="E86" s="29">
        <v>0.05</v>
      </c>
      <c r="F86" s="9">
        <f t="shared" si="9"/>
        <v>3.3</v>
      </c>
      <c r="G86" s="65"/>
      <c r="H86" s="67"/>
      <c r="I86" s="12" t="s">
        <v>43</v>
      </c>
      <c r="M86" s="2"/>
    </row>
    <row r="87" spans="1:13" ht="26.1" customHeight="1" x14ac:dyDescent="0.15">
      <c r="A87" s="4">
        <v>8</v>
      </c>
      <c r="B87" s="23" t="s">
        <v>60</v>
      </c>
      <c r="C87" s="4" t="s">
        <v>26</v>
      </c>
      <c r="D87" s="14">
        <v>1</v>
      </c>
      <c r="E87" s="26" t="s">
        <v>36</v>
      </c>
      <c r="F87" s="14">
        <v>1</v>
      </c>
      <c r="G87" s="65"/>
      <c r="H87" s="67"/>
      <c r="I87" s="12" t="s">
        <v>61</v>
      </c>
      <c r="M87" s="2"/>
    </row>
    <row r="88" spans="1:13" ht="26.1" customHeight="1" x14ac:dyDescent="0.15">
      <c r="A88" s="4" t="s">
        <v>129</v>
      </c>
      <c r="B88" s="4" t="s">
        <v>130</v>
      </c>
      <c r="C88" s="4"/>
      <c r="D88" s="14"/>
      <c r="E88" s="14"/>
      <c r="F88" s="28"/>
      <c r="G88" s="30"/>
      <c r="H88" s="67"/>
      <c r="I88" s="23"/>
      <c r="M88" s="2"/>
    </row>
    <row r="89" spans="1:13" ht="26.1" customHeight="1" x14ac:dyDescent="0.15">
      <c r="A89" s="11">
        <v>1</v>
      </c>
      <c r="B89" s="12" t="s">
        <v>131</v>
      </c>
      <c r="C89" s="11" t="s">
        <v>45</v>
      </c>
      <c r="D89" s="9">
        <v>11992.86</v>
      </c>
      <c r="E89" s="29">
        <v>8.0299999999999996E-2</v>
      </c>
      <c r="F89" s="9">
        <f t="shared" si="9"/>
        <v>963.03</v>
      </c>
      <c r="G89" s="30"/>
      <c r="H89" s="67"/>
      <c r="I89" s="12" t="s">
        <v>132</v>
      </c>
      <c r="M89" s="2"/>
    </row>
    <row r="90" spans="1:13" ht="26.1" customHeight="1" x14ac:dyDescent="0.15">
      <c r="A90" s="11">
        <v>2</v>
      </c>
      <c r="B90" s="12" t="s">
        <v>133</v>
      </c>
      <c r="C90" s="11" t="s">
        <v>134</v>
      </c>
      <c r="D90" s="9">
        <v>2</v>
      </c>
      <c r="E90" s="29">
        <v>0.222</v>
      </c>
      <c r="F90" s="9">
        <f t="shared" si="9"/>
        <v>0.44</v>
      </c>
      <c r="G90" s="30"/>
      <c r="H90" s="67"/>
      <c r="I90" s="12" t="s">
        <v>43</v>
      </c>
      <c r="M90" s="2"/>
    </row>
    <row r="91" spans="1:13" ht="26.1" customHeight="1" x14ac:dyDescent="0.15">
      <c r="A91" s="11">
        <v>3</v>
      </c>
      <c r="B91" s="12" t="s">
        <v>135</v>
      </c>
      <c r="C91" s="11" t="s">
        <v>45</v>
      </c>
      <c r="D91" s="9">
        <v>4376</v>
      </c>
      <c r="E91" s="29">
        <v>2.1999999999999999E-2</v>
      </c>
      <c r="F91" s="9">
        <f t="shared" ref="F91:F96" si="10">ROUND(D91*E91,2)</f>
        <v>96.27</v>
      </c>
      <c r="G91" s="30"/>
      <c r="H91" s="67"/>
      <c r="I91" s="12" t="s">
        <v>43</v>
      </c>
      <c r="M91" s="2"/>
    </row>
    <row r="92" spans="1:13" ht="26.1" customHeight="1" x14ac:dyDescent="0.15">
      <c r="A92" s="11">
        <v>4</v>
      </c>
      <c r="B92" s="12" t="s">
        <v>136</v>
      </c>
      <c r="C92" s="11" t="s">
        <v>137</v>
      </c>
      <c r="D92" s="9">
        <v>117</v>
      </c>
      <c r="E92" s="29">
        <v>2.5000000000000001E-2</v>
      </c>
      <c r="F92" s="9">
        <f t="shared" si="10"/>
        <v>2.93</v>
      </c>
      <c r="G92" s="30"/>
      <c r="H92" s="67"/>
      <c r="I92" s="12" t="s">
        <v>43</v>
      </c>
      <c r="M92" s="2"/>
    </row>
    <row r="93" spans="1:13" ht="26.1" customHeight="1" x14ac:dyDescent="0.15">
      <c r="A93" s="11">
        <v>5</v>
      </c>
      <c r="B93" s="12" t="s">
        <v>138</v>
      </c>
      <c r="C93" s="11" t="s">
        <v>45</v>
      </c>
      <c r="D93" s="9">
        <v>1128.5999999999999</v>
      </c>
      <c r="E93" s="29">
        <v>0.03</v>
      </c>
      <c r="F93" s="9">
        <f t="shared" si="10"/>
        <v>33.86</v>
      </c>
      <c r="G93" s="30"/>
      <c r="H93" s="67"/>
      <c r="I93" s="12" t="s">
        <v>43</v>
      </c>
      <c r="M93" s="2"/>
    </row>
    <row r="94" spans="1:13" ht="26.1" customHeight="1" x14ac:dyDescent="0.15">
      <c r="A94" s="11">
        <v>6</v>
      </c>
      <c r="B94" s="12" t="s">
        <v>139</v>
      </c>
      <c r="C94" s="11" t="s">
        <v>45</v>
      </c>
      <c r="D94" s="9">
        <v>4671.8</v>
      </c>
      <c r="E94" s="29">
        <v>1</v>
      </c>
      <c r="F94" s="9">
        <f t="shared" si="10"/>
        <v>4671.8</v>
      </c>
      <c r="G94" s="30"/>
      <c r="H94" s="67"/>
      <c r="I94" s="12" t="s">
        <v>140</v>
      </c>
      <c r="M94" s="2"/>
    </row>
    <row r="95" spans="1:13" ht="26.1" customHeight="1" x14ac:dyDescent="0.15">
      <c r="A95" s="11">
        <v>7</v>
      </c>
      <c r="B95" s="12" t="s">
        <v>141</v>
      </c>
      <c r="C95" s="11" t="s">
        <v>26</v>
      </c>
      <c r="D95" s="9">
        <v>1</v>
      </c>
      <c r="E95" s="29" t="s">
        <v>36</v>
      </c>
      <c r="F95" s="9">
        <f>D95</f>
        <v>1</v>
      </c>
      <c r="G95" s="30"/>
      <c r="H95" s="67"/>
      <c r="I95" s="12" t="s">
        <v>58</v>
      </c>
      <c r="M95" s="2"/>
    </row>
    <row r="96" spans="1:13" ht="26.1" customHeight="1" x14ac:dyDescent="0.15">
      <c r="A96" s="11">
        <v>8</v>
      </c>
      <c r="B96" s="12" t="s">
        <v>142</v>
      </c>
      <c r="C96" s="11" t="s">
        <v>45</v>
      </c>
      <c r="D96" s="9">
        <v>564</v>
      </c>
      <c r="E96" s="29">
        <v>0.03</v>
      </c>
      <c r="F96" s="9">
        <f t="shared" si="10"/>
        <v>16.920000000000002</v>
      </c>
      <c r="G96" s="30"/>
      <c r="H96" s="67"/>
      <c r="I96" s="12" t="s">
        <v>58</v>
      </c>
      <c r="M96" s="2"/>
    </row>
    <row r="97" spans="1:13" ht="26.1" customHeight="1" x14ac:dyDescent="0.15">
      <c r="A97" s="11">
        <v>9</v>
      </c>
      <c r="B97" s="12" t="s">
        <v>60</v>
      </c>
      <c r="C97" s="11" t="s">
        <v>26</v>
      </c>
      <c r="D97" s="9">
        <v>1</v>
      </c>
      <c r="E97" s="29" t="s">
        <v>36</v>
      </c>
      <c r="F97" s="9">
        <v>1</v>
      </c>
      <c r="G97" s="30"/>
      <c r="H97" s="67"/>
      <c r="I97" s="12" t="s">
        <v>61</v>
      </c>
      <c r="M97" s="2"/>
    </row>
    <row r="98" spans="1:13" ht="26.1" customHeight="1" x14ac:dyDescent="0.15">
      <c r="A98" s="4"/>
      <c r="B98" s="4" t="s">
        <v>208</v>
      </c>
      <c r="C98" s="4"/>
      <c r="D98" s="28"/>
      <c r="E98" s="28"/>
      <c r="F98" s="28"/>
      <c r="G98" s="28"/>
      <c r="H98" s="68"/>
      <c r="I98" s="23"/>
    </row>
  </sheetData>
  <sheetProtection algorithmName="SHA-512" hashValue="H0wfIxRnhBidP81Ul4Bt6cpZEj/cBGTLJn+e4jRulvzJEAdx24mLE1Y8lrGPfAkeunc3kvCw2BJfzriGnzsK3Q==" saltValue="s2zNcMpDS/gTpuz3YoRJuA==" spinCount="100000" sheet="1" objects="1" scenarios="1" formatColumns="0" formatRows="0"/>
  <protectedRanges>
    <protectedRange sqref="G4:H98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A77:A78">
    <cfRule type="cellIs" dxfId="34" priority="96" operator="equal">
      <formula>#REF!</formula>
    </cfRule>
  </conditionalFormatting>
  <conditionalFormatting sqref="A6:C9 A11:C12 E11:E12 A89:A97 B92:E97">
    <cfRule type="cellIs" dxfId="33" priority="332" operator="equal">
      <formula>#REF!</formula>
    </cfRule>
  </conditionalFormatting>
  <conditionalFormatting sqref="A14:C16">
    <cfRule type="cellIs" dxfId="32" priority="341" operator="equal">
      <formula>#REF!</formula>
    </cfRule>
  </conditionalFormatting>
  <conditionalFormatting sqref="A18:C19">
    <cfRule type="cellIs" dxfId="31" priority="157" operator="equal">
      <formula>#REF!</formula>
    </cfRule>
  </conditionalFormatting>
  <conditionalFormatting sqref="A80:C82">
    <cfRule type="cellIs" dxfId="30" priority="315" operator="equal">
      <formula>#REF!</formula>
    </cfRule>
  </conditionalFormatting>
  <conditionalFormatting sqref="A20:E73">
    <cfRule type="cellIs" dxfId="29" priority="9" operator="equal">
      <formula>#REF!</formula>
    </cfRule>
  </conditionalFormatting>
  <conditionalFormatting sqref="B89:C91">
    <cfRule type="cellIs" dxfId="28" priority="119" operator="equal">
      <formula>#REF!</formula>
    </cfRule>
  </conditionalFormatting>
  <conditionalFormatting sqref="B83:D86 A87:D87">
    <cfRule type="cellIs" dxfId="27" priority="94" operator="equal">
      <formula>#REF!</formula>
    </cfRule>
  </conditionalFormatting>
  <conditionalFormatting sqref="D81:D82">
    <cfRule type="cellIs" dxfId="26" priority="172" operator="equal">
      <formula>#REF!</formula>
    </cfRule>
  </conditionalFormatting>
  <conditionalFormatting sqref="D89">
    <cfRule type="cellIs" dxfId="25" priority="39" operator="equal">
      <formula>#REF!</formula>
    </cfRule>
  </conditionalFormatting>
  <conditionalFormatting sqref="D6:E8">
    <cfRule type="cellIs" dxfId="24" priority="68" operator="equal">
      <formula>#REF!</formula>
    </cfRule>
  </conditionalFormatting>
  <conditionalFormatting sqref="E3 A4:E5 A10:E10 A13:E13 A17:E17 A74:D76 B77:D77 A78:D79 D80:E80 A82:A86 A88:E88">
    <cfRule type="cellIs" dxfId="23" priority="114" operator="equal">
      <formula>#REF!</formula>
    </cfRule>
  </conditionalFormatting>
  <conditionalFormatting sqref="E9">
    <cfRule type="cellIs" dxfId="22" priority="69" operator="equal">
      <formula>#REF!</formula>
    </cfRule>
  </conditionalFormatting>
  <conditionalFormatting sqref="E14:E16">
    <cfRule type="cellIs" dxfId="21" priority="62" operator="equal">
      <formula>#REF!</formula>
    </cfRule>
  </conditionalFormatting>
  <conditionalFormatting sqref="E18:E19">
    <cfRule type="cellIs" dxfId="20" priority="19" operator="equal">
      <formula>#REF!</formula>
    </cfRule>
  </conditionalFormatting>
  <conditionalFormatting sqref="E81:E87">
    <cfRule type="cellIs" dxfId="19" priority="29" operator="equal">
      <formula>#REF!</formula>
    </cfRule>
  </conditionalFormatting>
  <conditionalFormatting sqref="E89:E91">
    <cfRule type="cellIs" dxfId="18" priority="28" operator="equal">
      <formula>#REF!</formula>
    </cfRule>
  </conditionalFormatting>
  <conditionalFormatting sqref="G4:I97 E74:E79">
    <cfRule type="cellIs" dxfId="17" priority="8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4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2" customWidth="1"/>
    <col min="2" max="2" width="35.625" style="18" customWidth="1"/>
    <col min="3" max="3" width="8.625" style="3" customWidth="1"/>
    <col min="4" max="4" width="11.625" style="19" customWidth="1"/>
    <col min="5" max="5" width="13.625" style="20" customWidth="1"/>
    <col min="6" max="7" width="11.625" style="20" customWidth="1"/>
    <col min="8" max="8" width="15.625" style="69" customWidth="1"/>
    <col min="9" max="9" width="18.625" style="18" customWidth="1"/>
    <col min="10" max="16384" width="9" style="2"/>
  </cols>
  <sheetData>
    <row r="1" spans="1:9" ht="35.1" customHeight="1" x14ac:dyDescent="0.15">
      <c r="A1" s="79" t="s">
        <v>143</v>
      </c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4" t="s">
        <v>13</v>
      </c>
      <c r="E2" s="6" t="s">
        <v>144</v>
      </c>
      <c r="F2" s="4" t="s">
        <v>14</v>
      </c>
      <c r="G2" s="4" t="s">
        <v>15</v>
      </c>
      <c r="H2" s="66" t="s">
        <v>16</v>
      </c>
      <c r="I2" s="80" t="s">
        <v>17</v>
      </c>
    </row>
    <row r="3" spans="1:9" ht="20.100000000000001" customHeight="1" x14ac:dyDescent="0.15">
      <c r="A3" s="80"/>
      <c r="B3" s="80"/>
      <c r="C3" s="80"/>
      <c r="D3" s="4" t="s">
        <v>18</v>
      </c>
      <c r="E3" s="4" t="s">
        <v>19</v>
      </c>
      <c r="F3" s="4" t="s">
        <v>20</v>
      </c>
      <c r="G3" s="4" t="s">
        <v>21</v>
      </c>
      <c r="H3" s="66" t="s">
        <v>22</v>
      </c>
      <c r="I3" s="80"/>
    </row>
    <row r="4" spans="1:9" ht="24.95" customHeight="1" x14ac:dyDescent="0.15">
      <c r="A4" s="4" t="s">
        <v>23</v>
      </c>
      <c r="B4" s="21" t="s">
        <v>145</v>
      </c>
      <c r="C4" s="4"/>
      <c r="D4" s="14"/>
      <c r="E4" s="15"/>
      <c r="F4" s="14"/>
      <c r="G4" s="30"/>
      <c r="H4" s="67"/>
      <c r="I4" s="12"/>
    </row>
    <row r="5" spans="1:9" ht="24.95" customHeight="1" x14ac:dyDescent="0.15">
      <c r="A5" s="11">
        <v>1</v>
      </c>
      <c r="B5" s="8" t="s">
        <v>146</v>
      </c>
      <c r="C5" s="11" t="s">
        <v>45</v>
      </c>
      <c r="D5" s="22">
        <v>59224</v>
      </c>
      <c r="E5" s="9">
        <v>730</v>
      </c>
      <c r="F5" s="9">
        <f t="shared" ref="F5:F9" si="0">D5*E5</f>
        <v>43233520</v>
      </c>
      <c r="G5" s="30"/>
      <c r="H5" s="67"/>
      <c r="I5" s="12"/>
    </row>
    <row r="6" spans="1:9" ht="24.95" customHeight="1" x14ac:dyDescent="0.15">
      <c r="A6" s="11">
        <v>2</v>
      </c>
      <c r="B6" s="8" t="s">
        <v>147</v>
      </c>
      <c r="C6" s="11" t="s">
        <v>45</v>
      </c>
      <c r="D6" s="22">
        <v>59224</v>
      </c>
      <c r="E6" s="9">
        <v>52</v>
      </c>
      <c r="F6" s="9">
        <f t="shared" si="0"/>
        <v>3079648</v>
      </c>
      <c r="G6" s="30"/>
      <c r="H6" s="67"/>
      <c r="I6" s="12"/>
    </row>
    <row r="7" spans="1:9" s="1" customFormat="1" ht="24.95" customHeight="1" x14ac:dyDescent="0.15">
      <c r="A7" s="4" t="s">
        <v>62</v>
      </c>
      <c r="B7" s="21" t="s">
        <v>148</v>
      </c>
      <c r="C7" s="4"/>
      <c r="D7" s="14"/>
      <c r="E7" s="9"/>
      <c r="F7" s="14"/>
      <c r="G7" s="30"/>
      <c r="H7" s="67"/>
      <c r="I7" s="23"/>
    </row>
    <row r="8" spans="1:9" ht="24.95" customHeight="1" x14ac:dyDescent="0.15">
      <c r="A8" s="11">
        <v>1</v>
      </c>
      <c r="B8" s="8" t="s">
        <v>149</v>
      </c>
      <c r="C8" s="11" t="s">
        <v>45</v>
      </c>
      <c r="D8" s="9">
        <v>47043.48</v>
      </c>
      <c r="E8" s="9">
        <v>24</v>
      </c>
      <c r="F8" s="9">
        <f>D8*E8</f>
        <v>1129043.52</v>
      </c>
      <c r="G8" s="30"/>
      <c r="H8" s="67"/>
      <c r="I8" s="12"/>
    </row>
    <row r="9" spans="1:9" s="1" customFormat="1" ht="24.95" customHeight="1" x14ac:dyDescent="0.15">
      <c r="A9" s="11">
        <v>2</v>
      </c>
      <c r="B9" s="8" t="s">
        <v>131</v>
      </c>
      <c r="C9" s="11" t="s">
        <v>45</v>
      </c>
      <c r="D9" s="9">
        <v>11992.86</v>
      </c>
      <c r="E9" s="9">
        <v>24</v>
      </c>
      <c r="F9" s="9">
        <f t="shared" si="0"/>
        <v>287828.64</v>
      </c>
      <c r="G9" s="30"/>
      <c r="H9" s="67"/>
      <c r="I9" s="24"/>
    </row>
    <row r="10" spans="1:9" ht="24.95" customHeight="1" x14ac:dyDescent="0.15">
      <c r="A10" s="4" t="s">
        <v>129</v>
      </c>
      <c r="B10" s="21" t="s">
        <v>52</v>
      </c>
      <c r="C10" s="11"/>
      <c r="D10" s="9"/>
      <c r="E10" s="9"/>
      <c r="F10" s="9"/>
      <c r="G10" s="30"/>
      <c r="H10" s="67"/>
      <c r="I10" s="12"/>
    </row>
    <row r="11" spans="1:9" ht="24.95" customHeight="1" x14ac:dyDescent="0.15">
      <c r="A11" s="11">
        <v>1</v>
      </c>
      <c r="B11" s="8" t="s">
        <v>150</v>
      </c>
      <c r="C11" s="11" t="s">
        <v>26</v>
      </c>
      <c r="D11" s="9">
        <v>1</v>
      </c>
      <c r="E11" s="9">
        <v>4</v>
      </c>
      <c r="F11" s="9">
        <f t="shared" ref="F11:F15" si="1">D11*E11</f>
        <v>4</v>
      </c>
      <c r="G11" s="30"/>
      <c r="H11" s="67"/>
      <c r="I11" s="12" t="s">
        <v>151</v>
      </c>
    </row>
    <row r="12" spans="1:9" ht="24.95" customHeight="1" x14ac:dyDescent="0.15">
      <c r="A12" s="11">
        <v>2</v>
      </c>
      <c r="B12" s="8" t="s">
        <v>152</v>
      </c>
      <c r="C12" s="11" t="s">
        <v>42</v>
      </c>
      <c r="D12" s="9">
        <v>112</v>
      </c>
      <c r="E12" s="9">
        <v>20</v>
      </c>
      <c r="F12" s="9">
        <f t="shared" si="1"/>
        <v>2240</v>
      </c>
      <c r="G12" s="30"/>
      <c r="H12" s="67"/>
      <c r="I12" s="12"/>
    </row>
    <row r="13" spans="1:9" ht="24.95" customHeight="1" x14ac:dyDescent="0.15">
      <c r="A13" s="11">
        <v>3</v>
      </c>
      <c r="B13" s="8" t="s">
        <v>153</v>
      </c>
      <c r="C13" s="25" t="s">
        <v>42</v>
      </c>
      <c r="D13" s="9">
        <v>14806</v>
      </c>
      <c r="E13" s="9">
        <v>24</v>
      </c>
      <c r="F13" s="9">
        <f t="shared" si="1"/>
        <v>355344</v>
      </c>
      <c r="G13" s="30"/>
      <c r="H13" s="67"/>
      <c r="I13" s="12"/>
    </row>
    <row r="14" spans="1:9" s="1" customFormat="1" ht="24.95" customHeight="1" x14ac:dyDescent="0.15">
      <c r="A14" s="11">
        <v>4</v>
      </c>
      <c r="B14" s="8" t="s">
        <v>154</v>
      </c>
      <c r="C14" s="7" t="s">
        <v>91</v>
      </c>
      <c r="D14" s="9">
        <v>97.66</v>
      </c>
      <c r="E14" s="9">
        <v>4</v>
      </c>
      <c r="F14" s="9">
        <f t="shared" si="1"/>
        <v>390.64</v>
      </c>
      <c r="G14" s="30"/>
      <c r="H14" s="67"/>
      <c r="I14" s="23"/>
    </row>
    <row r="15" spans="1:9" ht="24.95" customHeight="1" x14ac:dyDescent="0.15">
      <c r="A15" s="11">
        <v>5</v>
      </c>
      <c r="B15" s="8" t="s">
        <v>155</v>
      </c>
      <c r="C15" s="25" t="s">
        <v>45</v>
      </c>
      <c r="D15" s="9">
        <v>278.38</v>
      </c>
      <c r="E15" s="9">
        <v>12</v>
      </c>
      <c r="F15" s="9">
        <f t="shared" si="1"/>
        <v>3340.56</v>
      </c>
      <c r="G15" s="30"/>
      <c r="H15" s="67"/>
      <c r="I15" s="23"/>
    </row>
    <row r="16" spans="1:9" s="1" customFormat="1" ht="24.95" customHeight="1" x14ac:dyDescent="0.15">
      <c r="A16" s="4" t="s">
        <v>156</v>
      </c>
      <c r="B16" s="21" t="s">
        <v>157</v>
      </c>
      <c r="C16" s="11"/>
      <c r="D16" s="9"/>
      <c r="E16" s="9"/>
      <c r="F16" s="9"/>
      <c r="G16" s="30"/>
      <c r="H16" s="67"/>
      <c r="I16" s="23"/>
    </row>
    <row r="17" spans="1:9" ht="24.95" customHeight="1" x14ac:dyDescent="0.15">
      <c r="A17" s="11">
        <v>1</v>
      </c>
      <c r="B17" s="8" t="s">
        <v>158</v>
      </c>
      <c r="C17" s="7" t="s">
        <v>45</v>
      </c>
      <c r="D17" s="9">
        <v>1137.67</v>
      </c>
      <c r="E17" s="9">
        <v>4</v>
      </c>
      <c r="F17" s="9">
        <f>D17*E17</f>
        <v>4550.68</v>
      </c>
      <c r="G17" s="30"/>
      <c r="H17" s="67"/>
      <c r="I17" s="12"/>
    </row>
    <row r="18" spans="1:9" s="1" customFormat="1" ht="24.95" customHeight="1" x14ac:dyDescent="0.15">
      <c r="A18" s="4" t="s">
        <v>159</v>
      </c>
      <c r="B18" s="21" t="s">
        <v>48</v>
      </c>
      <c r="C18" s="11"/>
      <c r="D18" s="9"/>
      <c r="E18" s="9"/>
      <c r="F18" s="9"/>
      <c r="G18" s="30"/>
      <c r="H18" s="67"/>
      <c r="I18" s="23"/>
    </row>
    <row r="19" spans="1:9" s="1" customFormat="1" ht="24.95" customHeight="1" x14ac:dyDescent="0.15">
      <c r="A19" s="11">
        <v>1</v>
      </c>
      <c r="B19" s="8" t="s">
        <v>160</v>
      </c>
      <c r="C19" s="25" t="s">
        <v>45</v>
      </c>
      <c r="D19" s="9">
        <v>1898</v>
      </c>
      <c r="E19" s="9">
        <v>365</v>
      </c>
      <c r="F19" s="9">
        <f>D19*E19</f>
        <v>692770</v>
      </c>
      <c r="G19" s="30"/>
      <c r="H19" s="67"/>
      <c r="I19" s="23"/>
    </row>
    <row r="20" spans="1:9" ht="24.95" customHeight="1" x14ac:dyDescent="0.15">
      <c r="A20" s="11">
        <v>2</v>
      </c>
      <c r="B20" s="8" t="s">
        <v>49</v>
      </c>
      <c r="C20" s="11" t="s">
        <v>45</v>
      </c>
      <c r="D20" s="9">
        <v>7</v>
      </c>
      <c r="E20" s="9">
        <v>365</v>
      </c>
      <c r="F20" s="9">
        <f>D20*E20</f>
        <v>2555</v>
      </c>
      <c r="G20" s="30"/>
      <c r="H20" s="67"/>
      <c r="I20" s="12"/>
    </row>
    <row r="21" spans="1:9" ht="24.95" customHeight="1" x14ac:dyDescent="0.15">
      <c r="A21" s="11">
        <v>3</v>
      </c>
      <c r="B21" s="8" t="s">
        <v>51</v>
      </c>
      <c r="C21" s="25" t="s">
        <v>45</v>
      </c>
      <c r="D21" s="9">
        <v>118.58</v>
      </c>
      <c r="E21" s="9">
        <v>12</v>
      </c>
      <c r="F21" s="9">
        <f>D21*E21</f>
        <v>1422.96</v>
      </c>
      <c r="G21" s="30"/>
      <c r="H21" s="67"/>
      <c r="I21" s="12"/>
    </row>
    <row r="22" spans="1:9" s="1" customFormat="1" ht="24.95" customHeight="1" x14ac:dyDescent="0.15">
      <c r="A22" s="11">
        <v>4</v>
      </c>
      <c r="B22" s="8" t="s">
        <v>161</v>
      </c>
      <c r="C22" s="7" t="s">
        <v>45</v>
      </c>
      <c r="D22" s="9">
        <v>11083</v>
      </c>
      <c r="E22" s="9">
        <v>12</v>
      </c>
      <c r="F22" s="9">
        <f>D22*E22</f>
        <v>132996</v>
      </c>
      <c r="G22" s="30"/>
      <c r="H22" s="67"/>
      <c r="I22" s="23"/>
    </row>
    <row r="23" spans="1:9" ht="24.95" customHeight="1" x14ac:dyDescent="0.15">
      <c r="A23" s="4" t="s">
        <v>162</v>
      </c>
      <c r="B23" s="21" t="s">
        <v>163</v>
      </c>
      <c r="C23" s="7"/>
      <c r="D23" s="9"/>
      <c r="E23" s="9"/>
      <c r="F23" s="9"/>
      <c r="G23" s="30"/>
      <c r="H23" s="67"/>
      <c r="I23" s="12"/>
    </row>
    <row r="24" spans="1:9" s="1" customFormat="1" ht="24.95" customHeight="1" x14ac:dyDescent="0.15">
      <c r="A24" s="11">
        <v>1</v>
      </c>
      <c r="B24" s="8" t="s">
        <v>164</v>
      </c>
      <c r="C24" s="7" t="s">
        <v>26</v>
      </c>
      <c r="D24" s="9">
        <v>1</v>
      </c>
      <c r="E24" s="9">
        <v>36</v>
      </c>
      <c r="F24" s="9">
        <f t="shared" ref="F24:F28" si="2">D24*E24</f>
        <v>36</v>
      </c>
      <c r="G24" s="30"/>
      <c r="H24" s="67"/>
      <c r="I24" s="12" t="s">
        <v>151</v>
      </c>
    </row>
    <row r="25" spans="1:9" ht="24.95" customHeight="1" x14ac:dyDescent="0.15">
      <c r="A25" s="11">
        <v>2</v>
      </c>
      <c r="B25" s="8" t="s">
        <v>165</v>
      </c>
      <c r="C25" s="7" t="s">
        <v>166</v>
      </c>
      <c r="D25" s="9">
        <v>2</v>
      </c>
      <c r="E25" s="9">
        <v>12</v>
      </c>
      <c r="F25" s="9">
        <f t="shared" si="2"/>
        <v>24</v>
      </c>
      <c r="G25" s="30"/>
      <c r="H25" s="67"/>
      <c r="I25" s="12"/>
    </row>
    <row r="26" spans="1:9" s="1" customFormat="1" ht="24.95" customHeight="1" x14ac:dyDescent="0.15">
      <c r="A26" s="11">
        <v>3</v>
      </c>
      <c r="B26" s="8" t="s">
        <v>167</v>
      </c>
      <c r="C26" s="7" t="s">
        <v>45</v>
      </c>
      <c r="D26" s="9">
        <v>24.1</v>
      </c>
      <c r="E26" s="9">
        <v>12</v>
      </c>
      <c r="F26" s="9">
        <f t="shared" si="2"/>
        <v>289.20000000000005</v>
      </c>
      <c r="G26" s="30"/>
      <c r="H26" s="67"/>
      <c r="I26" s="12"/>
    </row>
    <row r="27" spans="1:9" ht="24.95" customHeight="1" x14ac:dyDescent="0.15">
      <c r="A27" s="11">
        <v>4</v>
      </c>
      <c r="B27" s="8" t="s">
        <v>168</v>
      </c>
      <c r="C27" s="7" t="s">
        <v>26</v>
      </c>
      <c r="D27" s="9">
        <v>1</v>
      </c>
      <c r="E27" s="9">
        <v>24</v>
      </c>
      <c r="F27" s="9">
        <f t="shared" si="2"/>
        <v>24</v>
      </c>
      <c r="G27" s="30"/>
      <c r="H27" s="67"/>
      <c r="I27" s="12" t="s">
        <v>151</v>
      </c>
    </row>
    <row r="28" spans="1:9" s="1" customFormat="1" ht="24.95" customHeight="1" x14ac:dyDescent="0.15">
      <c r="A28" s="11">
        <v>5</v>
      </c>
      <c r="B28" s="8" t="s">
        <v>133</v>
      </c>
      <c r="C28" s="7" t="s">
        <v>134</v>
      </c>
      <c r="D28" s="9">
        <v>2</v>
      </c>
      <c r="E28" s="9">
        <v>12</v>
      </c>
      <c r="F28" s="9">
        <f t="shared" si="2"/>
        <v>24</v>
      </c>
      <c r="G28" s="30"/>
      <c r="H28" s="67"/>
      <c r="I28" s="9"/>
    </row>
    <row r="29" spans="1:9" s="1" customFormat="1" ht="24.95" customHeight="1" x14ac:dyDescent="0.15">
      <c r="A29" s="4" t="s">
        <v>169</v>
      </c>
      <c r="B29" s="21" t="s">
        <v>170</v>
      </c>
      <c r="C29" s="7"/>
      <c r="D29" s="9"/>
      <c r="E29" s="9"/>
      <c r="F29" s="9"/>
      <c r="G29" s="30"/>
      <c r="H29" s="67"/>
      <c r="I29" s="9"/>
    </row>
    <row r="30" spans="1:9" ht="24.95" customHeight="1" x14ac:dyDescent="0.15">
      <c r="A30" s="11">
        <v>1</v>
      </c>
      <c r="B30" s="8" t="s">
        <v>135</v>
      </c>
      <c r="C30" s="7" t="s">
        <v>45</v>
      </c>
      <c r="D30" s="9">
        <v>4376</v>
      </c>
      <c r="E30" s="9">
        <v>12</v>
      </c>
      <c r="F30" s="9">
        <f>D30*E30</f>
        <v>52512</v>
      </c>
      <c r="G30" s="30"/>
      <c r="H30" s="67"/>
      <c r="I30" s="9"/>
    </row>
    <row r="31" spans="1:9" s="1" customFormat="1" ht="24.95" customHeight="1" x14ac:dyDescent="0.15">
      <c r="A31" s="11">
        <v>2</v>
      </c>
      <c r="B31" s="8" t="s">
        <v>171</v>
      </c>
      <c r="C31" s="7" t="s">
        <v>42</v>
      </c>
      <c r="D31" s="9">
        <v>40</v>
      </c>
      <c r="E31" s="9">
        <v>12</v>
      </c>
      <c r="F31" s="9">
        <f>D31*E31</f>
        <v>480</v>
      </c>
      <c r="G31" s="30"/>
      <c r="H31" s="67"/>
      <c r="I31" s="9"/>
    </row>
    <row r="32" spans="1:9" s="1" customFormat="1" ht="24.95" customHeight="1" x14ac:dyDescent="0.15">
      <c r="A32" s="4" t="s">
        <v>172</v>
      </c>
      <c r="B32" s="21" t="s">
        <v>173</v>
      </c>
      <c r="C32" s="13"/>
      <c r="D32" s="14"/>
      <c r="E32" s="9"/>
      <c r="F32" s="14"/>
      <c r="G32" s="30"/>
      <c r="H32" s="67"/>
      <c r="I32" s="23"/>
    </row>
    <row r="33" spans="1:9" s="1" customFormat="1" ht="24.95" customHeight="1" x14ac:dyDescent="0.15">
      <c r="A33" s="11">
        <v>1</v>
      </c>
      <c r="B33" s="8" t="s">
        <v>138</v>
      </c>
      <c r="C33" s="7" t="s">
        <v>45</v>
      </c>
      <c r="D33" s="9">
        <v>1128.5999999999999</v>
      </c>
      <c r="E33" s="9">
        <v>24</v>
      </c>
      <c r="F33" s="9">
        <f>D33*E33</f>
        <v>27086.399999999998</v>
      </c>
      <c r="G33" s="30"/>
      <c r="H33" s="67"/>
      <c r="I33" s="11"/>
    </row>
    <row r="34" spans="1:9" ht="24.95" customHeight="1" x14ac:dyDescent="0.15">
      <c r="A34" s="11">
        <v>2</v>
      </c>
      <c r="B34" s="8" t="s">
        <v>136</v>
      </c>
      <c r="C34" s="7" t="s">
        <v>45</v>
      </c>
      <c r="D34" s="9">
        <v>227.01</v>
      </c>
      <c r="E34" s="9">
        <v>12</v>
      </c>
      <c r="F34" s="9">
        <f>D34*E34</f>
        <v>2724.12</v>
      </c>
      <c r="G34" s="30"/>
      <c r="H34" s="67"/>
      <c r="I34" s="23"/>
    </row>
    <row r="35" spans="1:9" ht="24.95" customHeight="1" x14ac:dyDescent="0.15">
      <c r="A35" s="4" t="s">
        <v>174</v>
      </c>
      <c r="B35" s="21" t="s">
        <v>175</v>
      </c>
      <c r="C35" s="4" t="s">
        <v>26</v>
      </c>
      <c r="D35" s="14">
        <v>1</v>
      </c>
      <c r="E35" s="26" t="s">
        <v>36</v>
      </c>
      <c r="F35" s="14">
        <v>1</v>
      </c>
      <c r="G35" s="30"/>
      <c r="H35" s="67"/>
      <c r="I35" s="23" t="s">
        <v>176</v>
      </c>
    </row>
    <row r="36" spans="1:9" ht="24.95" customHeight="1" x14ac:dyDescent="0.15">
      <c r="A36" s="11"/>
      <c r="B36" s="13" t="s">
        <v>208</v>
      </c>
      <c r="C36" s="11"/>
      <c r="D36" s="9"/>
      <c r="E36" s="27"/>
      <c r="F36" s="9"/>
      <c r="G36" s="30"/>
      <c r="H36" s="68"/>
      <c r="I36" s="12"/>
    </row>
    <row r="37" spans="1:9" ht="19.899999999999999" customHeight="1" x14ac:dyDescent="0.15"/>
    <row r="38" spans="1:9" ht="19.899999999999999" customHeight="1" x14ac:dyDescent="0.15"/>
    <row r="39" spans="1:9" ht="19.899999999999999" customHeight="1" x14ac:dyDescent="0.15"/>
    <row r="40" spans="1:9" ht="19.899999999999999" customHeight="1" x14ac:dyDescent="0.15"/>
    <row r="41" spans="1:9" ht="19.899999999999999" customHeight="1" x14ac:dyDescent="0.15"/>
    <row r="42" spans="1:9" ht="19.899999999999999" customHeight="1" x14ac:dyDescent="0.15"/>
    <row r="43" spans="1:9" ht="19.899999999999999" customHeight="1" x14ac:dyDescent="0.15"/>
    <row r="44" spans="1:9" ht="19.899999999999999" customHeight="1" x14ac:dyDescent="0.15"/>
  </sheetData>
  <sheetProtection algorithmName="SHA-512" hashValue="ag3yBOQzmg9FDlgl65DfwIRpmD9cZsJDn3BPY9F65HY+EOIKtmkXRBCrHSnt2AxlZWcDgxCpMJcFSknhJmlUMA==" saltValue="4oxOeeOUFSXPrmx+ciepmA==" spinCount="100000" sheet="1" objects="1" scenarios="1" formatColumns="0" formatRows="0"/>
  <protectedRanges>
    <protectedRange sqref="G4:H36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A11:A13 B12:C13">
    <cfRule type="cellIs" dxfId="16" priority="66" operator="equal">
      <formula>#REF!</formula>
    </cfRule>
  </conditionalFormatting>
  <conditionalFormatting sqref="A8:C9 A10:D10">
    <cfRule type="cellIs" dxfId="15" priority="67" operator="equal">
      <formula>#REF!</formula>
    </cfRule>
  </conditionalFormatting>
  <conditionalFormatting sqref="A14:C15">
    <cfRule type="cellIs" dxfId="14" priority="44" operator="equal">
      <formula>#REF!</formula>
    </cfRule>
  </conditionalFormatting>
  <conditionalFormatting sqref="A33:C34">
    <cfRule type="cellIs" dxfId="13" priority="7" operator="equal">
      <formula>#REF!</formula>
    </cfRule>
  </conditionalFormatting>
  <conditionalFormatting sqref="A7:D7 B32:D32">
    <cfRule type="cellIs" dxfId="12" priority="68" operator="equal">
      <formula>#REF!</formula>
    </cfRule>
  </conditionalFormatting>
  <conditionalFormatting sqref="A16:D19 A20:A22">
    <cfRule type="cellIs" dxfId="11" priority="56" operator="equal">
      <formula>#REF!</formula>
    </cfRule>
  </conditionalFormatting>
  <conditionalFormatting sqref="A23:D27">
    <cfRule type="cellIs" dxfId="10" priority="46" operator="equal">
      <formula>#REF!</formula>
    </cfRule>
  </conditionalFormatting>
  <conditionalFormatting sqref="A4:E4 A5:C6">
    <cfRule type="cellIs" dxfId="9" priority="69" operator="equal">
      <formula>#REF!</formula>
    </cfRule>
  </conditionalFormatting>
  <conditionalFormatting sqref="B28:C31">
    <cfRule type="cellIs" dxfId="8" priority="48" operator="equal">
      <formula>#REF!</formula>
    </cfRule>
  </conditionalFormatting>
  <conditionalFormatting sqref="B11:D11">
    <cfRule type="cellIs" dxfId="7" priority="57" operator="equal">
      <formula>#REF!</formula>
    </cfRule>
  </conditionalFormatting>
  <conditionalFormatting sqref="C20:C22">
    <cfRule type="cellIs" dxfId="6" priority="64" operator="equal">
      <formula>#REF!</formula>
    </cfRule>
  </conditionalFormatting>
  <conditionalFormatting sqref="C19:D19">
    <cfRule type="cellIs" dxfId="5" priority="60" operator="equal">
      <formula>#REF!</formula>
    </cfRule>
  </conditionalFormatting>
  <conditionalFormatting sqref="D33">
    <cfRule type="cellIs" dxfId="4" priority="2" operator="equal">
      <formula>#REF!</formula>
    </cfRule>
  </conditionalFormatting>
  <conditionalFormatting sqref="G4:H35 A19:B22 A28:A32 A35:E35">
    <cfRule type="cellIs" dxfId="3" priority="49" operator="equal">
      <formula>#REF!</formula>
    </cfRule>
  </conditionalFormatting>
  <conditionalFormatting sqref="I9">
    <cfRule type="cellIs" dxfId="2" priority="53" operator="equal">
      <formula>#REF!</formula>
    </cfRule>
  </conditionalFormatting>
  <conditionalFormatting sqref="I20">
    <cfRule type="cellIs" dxfId="1" priority="54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9"/>
  <sheetViews>
    <sheetView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35.625" style="2" customWidth="1"/>
    <col min="3" max="3" width="10.625" style="2" customWidth="1"/>
    <col min="4" max="4" width="11.625" style="2" customWidth="1"/>
    <col min="5" max="5" width="13.625" style="2" customWidth="1"/>
    <col min="6" max="7" width="11.625" style="2" customWidth="1"/>
    <col min="8" max="8" width="15.625" style="60" customWidth="1"/>
    <col min="9" max="9" width="12.625" style="2" customWidth="1"/>
    <col min="10" max="16384" width="9" style="2"/>
  </cols>
  <sheetData>
    <row r="1" spans="1:9" ht="35.1" customHeight="1" x14ac:dyDescent="0.15">
      <c r="A1" s="79" t="s">
        <v>177</v>
      </c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4" t="s">
        <v>13</v>
      </c>
      <c r="E2" s="4" t="s">
        <v>144</v>
      </c>
      <c r="F2" s="16" t="s">
        <v>14</v>
      </c>
      <c r="G2" s="16" t="s">
        <v>15</v>
      </c>
      <c r="H2" s="70" t="s">
        <v>16</v>
      </c>
      <c r="I2" s="80" t="s">
        <v>17</v>
      </c>
    </row>
    <row r="3" spans="1:9" ht="20.100000000000001" customHeight="1" x14ac:dyDescent="0.15">
      <c r="A3" s="80"/>
      <c r="B3" s="80"/>
      <c r="C3" s="80"/>
      <c r="D3" s="4" t="s">
        <v>18</v>
      </c>
      <c r="E3" s="4" t="s">
        <v>19</v>
      </c>
      <c r="F3" s="4" t="s">
        <v>20</v>
      </c>
      <c r="G3" s="4" t="s">
        <v>21</v>
      </c>
      <c r="H3" s="66" t="s">
        <v>22</v>
      </c>
      <c r="I3" s="80"/>
    </row>
    <row r="4" spans="1:9" ht="24.95" customHeight="1" x14ac:dyDescent="0.15">
      <c r="A4" s="11">
        <v>1</v>
      </c>
      <c r="B4" s="8" t="s">
        <v>178</v>
      </c>
      <c r="C4" s="7" t="s">
        <v>95</v>
      </c>
      <c r="D4" s="9">
        <v>1</v>
      </c>
      <c r="E4" s="9" t="s">
        <v>36</v>
      </c>
      <c r="F4" s="9">
        <v>1</v>
      </c>
      <c r="G4" s="30"/>
      <c r="H4" s="67"/>
      <c r="I4" s="17"/>
    </row>
    <row r="5" spans="1:9" ht="24.95" customHeight="1" x14ac:dyDescent="0.15">
      <c r="A5" s="11">
        <v>2</v>
      </c>
      <c r="B5" s="8" t="s">
        <v>179</v>
      </c>
      <c r="C5" s="7" t="s">
        <v>95</v>
      </c>
      <c r="D5" s="9">
        <v>2</v>
      </c>
      <c r="E5" s="9" t="s">
        <v>36</v>
      </c>
      <c r="F5" s="9">
        <v>2</v>
      </c>
      <c r="G5" s="30"/>
      <c r="H5" s="67"/>
      <c r="I5" s="17"/>
    </row>
    <row r="6" spans="1:9" ht="30" customHeight="1" x14ac:dyDescent="0.15">
      <c r="A6" s="11">
        <v>3</v>
      </c>
      <c r="B6" s="8" t="s">
        <v>180</v>
      </c>
      <c r="C6" s="7" t="s">
        <v>181</v>
      </c>
      <c r="D6" s="9">
        <v>16</v>
      </c>
      <c r="E6" s="9">
        <v>730</v>
      </c>
      <c r="F6" s="9">
        <f>D6*E6</f>
        <v>11680</v>
      </c>
      <c r="G6" s="30"/>
      <c r="H6" s="67"/>
      <c r="I6" s="17"/>
    </row>
    <row r="7" spans="1:9" ht="24.95" customHeight="1" x14ac:dyDescent="0.15">
      <c r="A7" s="11">
        <v>4</v>
      </c>
      <c r="B7" s="8" t="s">
        <v>182</v>
      </c>
      <c r="C7" s="7" t="s">
        <v>26</v>
      </c>
      <c r="D7" s="9">
        <v>1</v>
      </c>
      <c r="E7" s="9">
        <v>730</v>
      </c>
      <c r="F7" s="9">
        <f>D7*E7</f>
        <v>730</v>
      </c>
      <c r="G7" s="30"/>
      <c r="H7" s="67"/>
      <c r="I7" s="17"/>
    </row>
    <row r="8" spans="1:9" ht="24.95" customHeight="1" x14ac:dyDescent="0.15">
      <c r="A8" s="11">
        <v>5</v>
      </c>
      <c r="B8" s="8" t="s">
        <v>183</v>
      </c>
      <c r="C8" s="7" t="s">
        <v>45</v>
      </c>
      <c r="D8" s="9">
        <v>107411.864</v>
      </c>
      <c r="E8" s="9">
        <v>4</v>
      </c>
      <c r="F8" s="9">
        <f>D8*E8</f>
        <v>429647.45600000001</v>
      </c>
      <c r="G8" s="30"/>
      <c r="H8" s="67"/>
      <c r="I8" s="17"/>
    </row>
    <row r="9" spans="1:9" ht="24.95" customHeight="1" x14ac:dyDescent="0.15">
      <c r="A9" s="11">
        <v>6</v>
      </c>
      <c r="B9" s="8" t="s">
        <v>184</v>
      </c>
      <c r="C9" s="7" t="s">
        <v>45</v>
      </c>
      <c r="D9" s="9">
        <v>50855.4</v>
      </c>
      <c r="E9" s="9">
        <v>4</v>
      </c>
      <c r="F9" s="9">
        <f>D9*E9</f>
        <v>203421.6</v>
      </c>
      <c r="G9" s="30"/>
      <c r="H9" s="67"/>
      <c r="I9" s="17"/>
    </row>
    <row r="10" spans="1:9" ht="24.95" customHeight="1" x14ac:dyDescent="0.15">
      <c r="A10" s="11">
        <v>7</v>
      </c>
      <c r="B10" s="12" t="s">
        <v>59</v>
      </c>
      <c r="C10" s="11" t="s">
        <v>45</v>
      </c>
      <c r="D10" s="9">
        <v>66997.149999999994</v>
      </c>
      <c r="E10" s="9">
        <v>12</v>
      </c>
      <c r="F10" s="9">
        <f>D10*E10</f>
        <v>803965.79999999993</v>
      </c>
      <c r="G10" s="30"/>
      <c r="H10" s="67"/>
      <c r="I10" s="17"/>
    </row>
    <row r="11" spans="1:9" ht="24.95" customHeight="1" x14ac:dyDescent="0.15">
      <c r="A11" s="11">
        <v>8</v>
      </c>
      <c r="B11" s="12" t="s">
        <v>185</v>
      </c>
      <c r="C11" s="11" t="s">
        <v>95</v>
      </c>
      <c r="D11" s="9">
        <v>2</v>
      </c>
      <c r="E11" s="9" t="s">
        <v>36</v>
      </c>
      <c r="F11" s="9">
        <f>D11</f>
        <v>2</v>
      </c>
      <c r="G11" s="30"/>
      <c r="H11" s="67"/>
      <c r="I11" s="11"/>
    </row>
    <row r="12" spans="1:9" ht="24.95" customHeight="1" x14ac:dyDescent="0.15">
      <c r="A12" s="11">
        <v>9</v>
      </c>
      <c r="B12" s="8" t="s">
        <v>186</v>
      </c>
      <c r="C12" s="7" t="s">
        <v>26</v>
      </c>
      <c r="D12" s="9">
        <v>1</v>
      </c>
      <c r="E12" s="9" t="s">
        <v>36</v>
      </c>
      <c r="F12" s="9">
        <f t="shared" ref="F12:F18" si="0">D12</f>
        <v>1</v>
      </c>
      <c r="G12" s="30"/>
      <c r="H12" s="67"/>
      <c r="I12" s="11"/>
    </row>
    <row r="13" spans="1:9" ht="24.95" customHeight="1" x14ac:dyDescent="0.15">
      <c r="A13" s="11">
        <v>10</v>
      </c>
      <c r="B13" s="8" t="s">
        <v>187</v>
      </c>
      <c r="C13" s="7" t="s">
        <v>188</v>
      </c>
      <c r="D13" s="9">
        <v>2</v>
      </c>
      <c r="E13" s="9" t="s">
        <v>36</v>
      </c>
      <c r="F13" s="9">
        <f t="shared" si="0"/>
        <v>2</v>
      </c>
      <c r="G13" s="30"/>
      <c r="H13" s="67"/>
      <c r="I13" s="11"/>
    </row>
    <row r="14" spans="1:9" ht="24.95" customHeight="1" x14ac:dyDescent="0.15">
      <c r="A14" s="11">
        <v>11</v>
      </c>
      <c r="B14" s="8" t="s">
        <v>189</v>
      </c>
      <c r="C14" s="7" t="s">
        <v>26</v>
      </c>
      <c r="D14" s="9">
        <v>1</v>
      </c>
      <c r="E14" s="9" t="s">
        <v>36</v>
      </c>
      <c r="F14" s="9">
        <f t="shared" si="0"/>
        <v>1</v>
      </c>
      <c r="G14" s="30"/>
      <c r="H14" s="67"/>
      <c r="I14" s="11"/>
    </row>
    <row r="15" spans="1:9" ht="24.95" customHeight="1" x14ac:dyDescent="0.15">
      <c r="A15" s="11">
        <v>12</v>
      </c>
      <c r="B15" s="8" t="s">
        <v>190</v>
      </c>
      <c r="C15" s="7" t="s">
        <v>26</v>
      </c>
      <c r="D15" s="9">
        <v>1</v>
      </c>
      <c r="E15" s="9" t="s">
        <v>36</v>
      </c>
      <c r="F15" s="9">
        <f t="shared" si="0"/>
        <v>1</v>
      </c>
      <c r="G15" s="30"/>
      <c r="H15" s="67"/>
      <c r="I15" s="11"/>
    </row>
    <row r="16" spans="1:9" ht="24.95" customHeight="1" x14ac:dyDescent="0.15">
      <c r="A16" s="11">
        <v>13</v>
      </c>
      <c r="B16" s="8" t="s">
        <v>191</v>
      </c>
      <c r="C16" s="7" t="s">
        <v>26</v>
      </c>
      <c r="D16" s="9">
        <v>1</v>
      </c>
      <c r="E16" s="9" t="s">
        <v>36</v>
      </c>
      <c r="F16" s="9">
        <f t="shared" si="0"/>
        <v>1</v>
      </c>
      <c r="G16" s="30"/>
      <c r="H16" s="67"/>
      <c r="I16" s="11"/>
    </row>
    <row r="17" spans="1:9" ht="30" customHeight="1" x14ac:dyDescent="0.15">
      <c r="A17" s="11">
        <v>14</v>
      </c>
      <c r="B17" s="8" t="s">
        <v>192</v>
      </c>
      <c r="C17" s="7" t="s">
        <v>26</v>
      </c>
      <c r="D17" s="9">
        <v>1</v>
      </c>
      <c r="E17" s="9" t="s">
        <v>36</v>
      </c>
      <c r="F17" s="9">
        <f t="shared" si="0"/>
        <v>1</v>
      </c>
      <c r="G17" s="30"/>
      <c r="H17" s="67"/>
      <c r="I17" s="11"/>
    </row>
    <row r="18" spans="1:9" ht="30" customHeight="1" x14ac:dyDescent="0.15">
      <c r="A18" s="11">
        <v>15</v>
      </c>
      <c r="B18" s="8" t="s">
        <v>193</v>
      </c>
      <c r="C18" s="7" t="s">
        <v>26</v>
      </c>
      <c r="D18" s="10">
        <v>1</v>
      </c>
      <c r="E18" s="10" t="s">
        <v>36</v>
      </c>
      <c r="F18" s="9">
        <f t="shared" si="0"/>
        <v>1</v>
      </c>
      <c r="G18" s="30"/>
      <c r="H18" s="67"/>
      <c r="I18" s="11"/>
    </row>
    <row r="19" spans="1:9" s="1" customFormat="1" ht="30" customHeight="1" x14ac:dyDescent="0.15">
      <c r="A19" s="11"/>
      <c r="B19" s="4" t="s">
        <v>208</v>
      </c>
      <c r="C19" s="7"/>
      <c r="D19" s="10"/>
      <c r="E19" s="10"/>
      <c r="F19" s="10"/>
      <c r="G19" s="30"/>
      <c r="H19" s="68"/>
      <c r="I19" s="11"/>
    </row>
  </sheetData>
  <sheetProtection algorithmName="SHA-512" hashValue="yzfTQZDNQqfPpF8yjqY2bvdCThe/4UVKb53fYcbBY/nkniCqbm/SlhKQahvhoHmyDblR933Qp/mjYdWXgh5kZA==" saltValue="KL9fcbHB7uMa4UlfnB3utw==" spinCount="100000" sheet="1" formatCells="0" formatColumns="0" formatRows="0" insertColumns="0" insertRows="0" insertHyperlinks="0" deleteColumns="0" deleteRows="0" sort="0" autoFilter="0" pivotTables="0"/>
  <protectedRanges>
    <protectedRange sqref="G4:H19" name="区域1"/>
  </protectedRanges>
  <mergeCells count="5">
    <mergeCell ref="A1:I1"/>
    <mergeCell ref="A2:A3"/>
    <mergeCell ref="B2:B3"/>
    <mergeCell ref="C2:C3"/>
    <mergeCell ref="I2:I3"/>
  </mergeCells>
  <phoneticPr fontId="6" type="noConversion"/>
  <conditionalFormatting sqref="B10:C10">
    <cfRule type="cellIs" dxfId="0" priority="2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8"/>
  <sheetViews>
    <sheetView zoomScaleNormal="100"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30.625" style="2" customWidth="1"/>
    <col min="3" max="3" width="8.625" style="2" customWidth="1"/>
    <col min="4" max="4" width="12.625" style="2" customWidth="1"/>
    <col min="5" max="5" width="13.625" style="2" customWidth="1"/>
    <col min="6" max="7" width="12.625" style="2" customWidth="1"/>
    <col min="8" max="8" width="15.625" style="60" customWidth="1"/>
    <col min="9" max="9" width="20.625" style="2" customWidth="1"/>
    <col min="10" max="16384" width="9" style="2"/>
  </cols>
  <sheetData>
    <row r="1" spans="1:9" ht="35.1" customHeight="1" x14ac:dyDescent="0.15">
      <c r="A1" s="81" t="s">
        <v>194</v>
      </c>
      <c r="B1" s="81"/>
      <c r="C1" s="81"/>
      <c r="D1" s="81"/>
      <c r="E1" s="81"/>
      <c r="F1" s="81"/>
      <c r="G1" s="81"/>
      <c r="H1" s="81"/>
      <c r="I1" s="81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4" t="s">
        <v>13</v>
      </c>
      <c r="E2" s="4" t="s">
        <v>209</v>
      </c>
      <c r="F2" s="5" t="s">
        <v>14</v>
      </c>
      <c r="G2" s="16" t="s">
        <v>15</v>
      </c>
      <c r="H2" s="70" t="s">
        <v>16</v>
      </c>
      <c r="I2" s="82" t="s">
        <v>17</v>
      </c>
    </row>
    <row r="3" spans="1:9" ht="20.100000000000001" customHeight="1" x14ac:dyDescent="0.15">
      <c r="A3" s="80"/>
      <c r="B3" s="80"/>
      <c r="C3" s="80"/>
      <c r="D3" s="4" t="s">
        <v>18</v>
      </c>
      <c r="E3" s="4" t="s">
        <v>19</v>
      </c>
      <c r="F3" s="4" t="s">
        <v>20</v>
      </c>
      <c r="G3" s="4" t="s">
        <v>21</v>
      </c>
      <c r="H3" s="66" t="s">
        <v>22</v>
      </c>
      <c r="I3" s="83"/>
    </row>
    <row r="4" spans="1:9" ht="27.95" customHeight="1" x14ac:dyDescent="0.15">
      <c r="A4" s="7">
        <v>1</v>
      </c>
      <c r="B4" s="8" t="s">
        <v>211</v>
      </c>
      <c r="C4" s="7" t="s">
        <v>26</v>
      </c>
      <c r="D4" s="9">
        <v>1</v>
      </c>
      <c r="E4" s="9">
        <v>1</v>
      </c>
      <c r="F4" s="9">
        <f>D4*E4</f>
        <v>1</v>
      </c>
      <c r="G4" s="30"/>
      <c r="H4" s="67"/>
      <c r="I4" s="11"/>
    </row>
    <row r="5" spans="1:9" ht="27.95" customHeight="1" x14ac:dyDescent="0.15">
      <c r="A5" s="7">
        <v>2</v>
      </c>
      <c r="B5" s="8" t="s">
        <v>195</v>
      </c>
      <c r="C5" s="7" t="s">
        <v>26</v>
      </c>
      <c r="D5" s="9">
        <v>1</v>
      </c>
      <c r="E5" s="9">
        <v>12</v>
      </c>
      <c r="F5" s="9">
        <f>D5*E5</f>
        <v>12</v>
      </c>
      <c r="G5" s="30"/>
      <c r="H5" s="67"/>
      <c r="I5" s="11"/>
    </row>
    <row r="6" spans="1:9" ht="27.95" customHeight="1" x14ac:dyDescent="0.15">
      <c r="A6" s="7">
        <v>3</v>
      </c>
      <c r="B6" s="8" t="s">
        <v>196</v>
      </c>
      <c r="C6" s="7" t="s">
        <v>26</v>
      </c>
      <c r="D6" s="9">
        <v>1</v>
      </c>
      <c r="E6" s="9">
        <v>36</v>
      </c>
      <c r="F6" s="9">
        <f>D6*E6</f>
        <v>36</v>
      </c>
      <c r="G6" s="30"/>
      <c r="H6" s="67"/>
      <c r="I6" s="11"/>
    </row>
    <row r="7" spans="1:9" ht="27.95" customHeight="1" x14ac:dyDescent="0.15">
      <c r="A7" s="7">
        <v>4</v>
      </c>
      <c r="B7" s="8" t="s">
        <v>197</v>
      </c>
      <c r="C7" s="7" t="s">
        <v>26</v>
      </c>
      <c r="D7" s="9">
        <v>1</v>
      </c>
      <c r="E7" s="9">
        <v>12</v>
      </c>
      <c r="F7" s="9">
        <f>D7*E7</f>
        <v>12</v>
      </c>
      <c r="G7" s="30"/>
      <c r="H7" s="67"/>
      <c r="I7" s="11"/>
    </row>
    <row r="8" spans="1:9" s="54" customFormat="1" ht="27.95" customHeight="1" x14ac:dyDescent="0.15">
      <c r="A8" s="7">
        <v>5</v>
      </c>
      <c r="B8" s="44" t="s">
        <v>198</v>
      </c>
      <c r="C8" s="7" t="s">
        <v>26</v>
      </c>
      <c r="D8" s="9">
        <v>1</v>
      </c>
      <c r="E8" s="9">
        <v>1</v>
      </c>
      <c r="F8" s="9">
        <f>D8*E8</f>
        <v>1</v>
      </c>
      <c r="G8" s="30"/>
      <c r="H8" s="67"/>
      <c r="I8" s="11"/>
    </row>
    <row r="9" spans="1:9" ht="27.95" customHeight="1" x14ac:dyDescent="0.15">
      <c r="A9" s="7">
        <v>6</v>
      </c>
      <c r="B9" s="8" t="s">
        <v>199</v>
      </c>
      <c r="C9" s="7" t="s">
        <v>26</v>
      </c>
      <c r="D9" s="9">
        <v>1</v>
      </c>
      <c r="E9" s="9">
        <v>1</v>
      </c>
      <c r="F9" s="9">
        <f t="shared" ref="F9:F15" si="0">D9*E9</f>
        <v>1</v>
      </c>
      <c r="G9" s="30"/>
      <c r="H9" s="67"/>
      <c r="I9" s="11"/>
    </row>
    <row r="10" spans="1:9" ht="27.95" customHeight="1" x14ac:dyDescent="0.15">
      <c r="A10" s="7">
        <v>7</v>
      </c>
      <c r="B10" s="8" t="s">
        <v>200</v>
      </c>
      <c r="C10" s="7" t="s">
        <v>26</v>
      </c>
      <c r="D10" s="9">
        <v>1</v>
      </c>
      <c r="E10" s="9">
        <v>2</v>
      </c>
      <c r="F10" s="9">
        <f t="shared" si="0"/>
        <v>2</v>
      </c>
      <c r="G10" s="30"/>
      <c r="H10" s="67"/>
      <c r="I10" s="11"/>
    </row>
    <row r="11" spans="1:9" ht="27.95" customHeight="1" x14ac:dyDescent="0.15">
      <c r="A11" s="7">
        <v>8</v>
      </c>
      <c r="B11" s="44" t="s">
        <v>201</v>
      </c>
      <c r="C11" s="7" t="s">
        <v>26</v>
      </c>
      <c r="D11" s="9">
        <v>1</v>
      </c>
      <c r="E11" s="9">
        <v>1</v>
      </c>
      <c r="F11" s="9">
        <f t="shared" si="0"/>
        <v>1</v>
      </c>
      <c r="G11" s="30"/>
      <c r="H11" s="67"/>
      <c r="I11" s="11"/>
    </row>
    <row r="12" spans="1:9" ht="27.95" customHeight="1" x14ac:dyDescent="0.15">
      <c r="A12" s="7">
        <v>9</v>
      </c>
      <c r="B12" s="44" t="s">
        <v>202</v>
      </c>
      <c r="C12" s="7" t="s">
        <v>26</v>
      </c>
      <c r="D12" s="9">
        <v>1</v>
      </c>
      <c r="E12" s="9">
        <v>1</v>
      </c>
      <c r="F12" s="9">
        <f t="shared" si="0"/>
        <v>1</v>
      </c>
      <c r="G12" s="30"/>
      <c r="H12" s="67"/>
      <c r="I12" s="11"/>
    </row>
    <row r="13" spans="1:9" ht="27.95" customHeight="1" x14ac:dyDescent="0.15">
      <c r="A13" s="7">
        <v>10</v>
      </c>
      <c r="B13" s="8" t="s">
        <v>203</v>
      </c>
      <c r="C13" s="7" t="s">
        <v>26</v>
      </c>
      <c r="D13" s="9">
        <v>1</v>
      </c>
      <c r="E13" s="9">
        <v>2</v>
      </c>
      <c r="F13" s="9">
        <f t="shared" si="0"/>
        <v>2</v>
      </c>
      <c r="G13" s="30"/>
      <c r="H13" s="67"/>
      <c r="I13" s="11"/>
    </row>
    <row r="14" spans="1:9" ht="27.95" customHeight="1" x14ac:dyDescent="0.15">
      <c r="A14" s="7">
        <v>11</v>
      </c>
      <c r="B14" s="8" t="s">
        <v>204</v>
      </c>
      <c r="C14" s="7" t="s">
        <v>26</v>
      </c>
      <c r="D14" s="9">
        <v>1</v>
      </c>
      <c r="E14" s="9">
        <v>1</v>
      </c>
      <c r="F14" s="9">
        <f t="shared" si="0"/>
        <v>1</v>
      </c>
      <c r="G14" s="30"/>
      <c r="H14" s="67"/>
      <c r="I14" s="11"/>
    </row>
    <row r="15" spans="1:9" ht="27.95" customHeight="1" x14ac:dyDescent="0.15">
      <c r="A15" s="7">
        <v>12</v>
      </c>
      <c r="B15" s="8" t="s">
        <v>205</v>
      </c>
      <c r="C15" s="7" t="s">
        <v>26</v>
      </c>
      <c r="D15" s="9">
        <v>1</v>
      </c>
      <c r="E15" s="9">
        <v>1</v>
      </c>
      <c r="F15" s="9">
        <f t="shared" si="0"/>
        <v>1</v>
      </c>
      <c r="G15" s="30"/>
      <c r="H15" s="67"/>
      <c r="I15" s="11"/>
    </row>
    <row r="16" spans="1:9" ht="27.95" customHeight="1" x14ac:dyDescent="0.15">
      <c r="A16" s="7">
        <v>13</v>
      </c>
      <c r="B16" s="8" t="s">
        <v>206</v>
      </c>
      <c r="C16" s="7" t="s">
        <v>26</v>
      </c>
      <c r="D16" s="9">
        <v>1</v>
      </c>
      <c r="E16" s="9" t="s">
        <v>36</v>
      </c>
      <c r="F16" s="9">
        <v>1</v>
      </c>
      <c r="G16" s="30"/>
      <c r="H16" s="67"/>
      <c r="I16" s="12" t="s">
        <v>207</v>
      </c>
    </row>
    <row r="17" spans="1:9" s="54" customFormat="1" ht="27.95" customHeight="1" x14ac:dyDescent="0.15">
      <c r="A17" s="4"/>
      <c r="B17" s="13" t="s">
        <v>208</v>
      </c>
      <c r="C17" s="4"/>
      <c r="D17" s="14"/>
      <c r="E17" s="14"/>
      <c r="F17" s="14"/>
      <c r="G17" s="28"/>
      <c r="H17" s="68"/>
      <c r="I17" s="4"/>
    </row>
    <row r="18" spans="1:9" s="1" customFormat="1" ht="15" customHeight="1" x14ac:dyDescent="0.15">
      <c r="A18" s="2"/>
      <c r="B18" s="2"/>
      <c r="C18" s="2"/>
      <c r="D18" s="2"/>
      <c r="E18" s="2"/>
      <c r="F18" s="2"/>
      <c r="G18" s="2"/>
      <c r="H18" s="60"/>
      <c r="I18" s="2"/>
    </row>
  </sheetData>
  <sheetProtection algorithmName="SHA-512" hashValue="nGgfWSg7YT+POJ5tv/Efa3v5MGM+l6LejKEe6z2FNpijalJNq5o/rUtv9snUverdcm8/iJ+huNu34DgvI3Km8w==" saltValue="mTOKqGQpY2e/N4GF27NF+g==" spinCount="100000" sheet="1" objects="1" scenarios="1" formatColumns="0" formatRows="0"/>
  <protectedRanges>
    <protectedRange sqref="G4:H17" name="区域1"/>
  </protectedRanges>
  <mergeCells count="5">
    <mergeCell ref="A1:I1"/>
    <mergeCell ref="A2:A3"/>
    <mergeCell ref="B2:B3"/>
    <mergeCell ref="C2:C3"/>
    <mergeCell ref="I2:I3"/>
  </mergeCells>
  <phoneticPr fontId="6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2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3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2025-12-11T13:07:54Z</cp:lastPrinted>
  <dcterms:created xsi:type="dcterms:W3CDTF">2024-09-21T14:20:00Z</dcterms:created>
  <dcterms:modified xsi:type="dcterms:W3CDTF">2025-12-16T12:23:15Z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6DD9F915D035439AAE3375344D862DFE_13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