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/>
  <mc:AlternateContent xmlns:mc="http://schemas.openxmlformats.org/markup-compatibility/2006">
    <mc:Choice Requires="x15">
      <x15ac:absPath xmlns:x15ac="http://schemas.microsoft.com/office/spreadsheetml/2010/11/ac" url="https://d.docs.live.net/ff1f2118a99ac5ba/郑祺/道运中心/26年提前招标（财政）/城道科/09-上海市内环高架路南段（含鲁班路立交）、苏州河桥梁景观灯光养护维修及运行管理/发集采/工作量、设施量清单/包2-内环高架路/"/>
    </mc:Choice>
  </mc:AlternateContent>
  <xr:revisionPtr revIDLastSave="11" documentId="11_640AF8E2E47DF0C19576D3B6E8490C07AA349B3C" xr6:coauthVersionLast="47" xr6:coauthVersionMax="47" xr10:uidLastSave="{1BCB5D91-E6B3-4393-A2F7-601753255682}"/>
  <bookViews>
    <workbookView xWindow="-120" yWindow="-120" windowWidth="29040" windowHeight="15720" xr2:uid="{00000000-000D-0000-FFFF-FFFF00000000}"/>
  </bookViews>
  <sheets>
    <sheet name="内环景观灯设施量清单(核定版）" sheetId="2" r:id="rId1"/>
  </sheets>
  <definedNames>
    <definedName name="_xlnm._FilterDatabase" localSheetId="0" hidden="1">'内环景观灯设施量清单(核定版）'!$A$3:$J$3</definedName>
    <definedName name="_xlnm.Print_Area" localSheetId="0">'内环景观灯设施量清单(核定版）'!$A$1:$J$47</definedName>
    <definedName name="_xlnm.Print_Titles" localSheetId="0">'内环景观灯设施量清单(核定版）'!$1:$3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7" i="2" l="1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6" i="2"/>
  <c r="I25" i="2"/>
  <c r="I21" i="2"/>
  <c r="I20" i="2"/>
  <c r="I19" i="2"/>
  <c r="I18" i="2"/>
  <c r="I17" i="2"/>
  <c r="I16" i="2"/>
</calcChain>
</file>

<file path=xl/sharedStrings.xml><?xml version="1.0" encoding="utf-8"?>
<sst xmlns="http://schemas.openxmlformats.org/spreadsheetml/2006/main" count="135" uniqueCount="83">
  <si>
    <t>说明：</t>
  </si>
  <si>
    <t>所有桩号都是指养护桩号；
单行最小行高：30</t>
  </si>
  <si>
    <t>序号</t>
  </si>
  <si>
    <t>分类</t>
  </si>
  <si>
    <t>一级目录</t>
  </si>
  <si>
    <t>二级目录</t>
  </si>
  <si>
    <t>三级目录</t>
  </si>
  <si>
    <t>设施/设备名称</t>
  </si>
  <si>
    <t>特征说明</t>
  </si>
  <si>
    <t>单位</t>
  </si>
  <si>
    <t>数量</t>
  </si>
  <si>
    <t>备注</t>
  </si>
  <si>
    <t>上海市内环高架路南段（含鲁班路立交）、
苏州河桥梁景观灯光</t>
  </si>
  <si>
    <t>机电设施</t>
  </si>
  <si>
    <t>景观照明</t>
  </si>
  <si>
    <t>景观灯具</t>
  </si>
  <si>
    <t>L1中功率扁光洗墙灯</t>
  </si>
  <si>
    <t>品牌：上海光联、百朗、艾葛诺;主要布设于内环高架主线&lt;NW(NN)0337-0010&gt;、漕溪北路高架主线&lt;HX(HD)011-062&gt;、南北高架&lt;NX(ND)001-012&gt;、漕溪路立交及鲁班路立交（含立交匝道与平行匝道） 两侧防撞墙下方</t>
  </si>
  <si>
    <t>套</t>
  </si>
  <si>
    <t>L2中功率扁光</t>
  </si>
  <si>
    <t>L3大功率扩光洗墙灯</t>
  </si>
  <si>
    <t>品牌：上海光联、百朗;主要布设于内环高架主线&lt;NW(NN)0337-0010&gt;、漕溪北路高架主线&lt;HX(HD)011-062&gt;、南北高架&lt;NX(ND)001-012&gt;、漕溪路立交及鲁班路立交（含立交匝道与平行匝道） 两侧防撞墙下方</t>
  </si>
  <si>
    <t>L4柔光管</t>
  </si>
  <si>
    <t>品牌：上海光联、百朗、艾葛诺;主要布设于内环高架主线&lt;NW(NN)0337-0010&gt;、漕溪北路高架主线&lt;HX(HD)011-062&gt;、南北高架&lt;NX(ND)001-012&gt;、漕溪路立交及鲁班路立交（含立交匝道与平行匝道） 桥腹中间</t>
  </si>
  <si>
    <t>LOC大功率
扩光洗墙灯</t>
  </si>
  <si>
    <t>品牌：三思;主要布设于鲁班路立交（含立交匝道与平行匝道） 两侧防撞墙下方</t>
  </si>
  <si>
    <t>景观灯具驱动电源</t>
  </si>
  <si>
    <t>景观灯驱动电源保护箱</t>
  </si>
  <si>
    <t>品牌：</t>
  </si>
  <si>
    <t>景观灯驱动电源</t>
  </si>
  <si>
    <t>主控制系统</t>
  </si>
  <si>
    <t>弱电控制柜</t>
  </si>
  <si>
    <t>放置信号同步主机、GPS信号接收器、网络交换机、集控开关（含回路控制PLC模块、4G路由器）</t>
  </si>
  <si>
    <t>卫星信号GPS接收器</t>
  </si>
  <si>
    <t>品牌：上海光联;布设于弱电控制箱内</t>
  </si>
  <si>
    <t>路由器</t>
  </si>
  <si>
    <t>布设于弱电控制箱内</t>
  </si>
  <si>
    <t>网络交换机</t>
  </si>
  <si>
    <t>信号同步主控主机</t>
  </si>
  <si>
    <t>品牌：上海光联；布设于弱电控制箱内</t>
  </si>
  <si>
    <t>工业级光纤转换器</t>
  </si>
  <si>
    <t>千兆单模光纤转换器</t>
  </si>
  <si>
    <t>集控开关</t>
  </si>
  <si>
    <t>含回路控制PLC模块、4G路由器；布设于弱电控制箱内</t>
  </si>
  <si>
    <t>网线</t>
  </si>
  <si>
    <t>布设于主控、分控、长距之间信号交换与传输</t>
  </si>
  <si>
    <t>米</t>
  </si>
  <si>
    <t>光纤</t>
  </si>
  <si>
    <t>双绞屏蔽电缆</t>
  </si>
  <si>
    <t>控制主机电脑</t>
  </si>
  <si>
    <t>在主控制室</t>
  </si>
  <si>
    <t>分控系统</t>
  </si>
  <si>
    <t>LED分控机防水雨箱</t>
  </si>
  <si>
    <t>LED分控机</t>
  </si>
  <si>
    <t>光联</t>
  </si>
  <si>
    <t>长距离信号接收器防水盒</t>
  </si>
  <si>
    <t>长距离信号接收器</t>
  </si>
  <si>
    <t>滤波器</t>
  </si>
  <si>
    <t>光联、用于220V高功率LOC灯具信号稳定</t>
  </si>
  <si>
    <t>供配电系统</t>
  </si>
  <si>
    <t>配电箱</t>
  </si>
  <si>
    <t>布设于中央绿化带</t>
  </si>
  <si>
    <t>远程控制模块</t>
  </si>
  <si>
    <t>接触器</t>
  </si>
  <si>
    <t>时控开关</t>
  </si>
  <si>
    <t>转换开关</t>
  </si>
  <si>
    <t>熔断器</t>
  </si>
  <si>
    <t>微型断路器</t>
  </si>
  <si>
    <t>塑壳断路器</t>
  </si>
  <si>
    <t>浪涌保护器</t>
  </si>
  <si>
    <t>三相四线智能表</t>
  </si>
  <si>
    <t>供电电缆</t>
  </si>
  <si>
    <t>出线电缆</t>
  </si>
  <si>
    <t>接地电缆</t>
  </si>
  <si>
    <t>分支线</t>
  </si>
  <si>
    <t>直流支线</t>
  </si>
  <si>
    <t>线槽</t>
  </si>
  <si>
    <t>防腐金属
线槽</t>
  </si>
  <si>
    <t>100*100mm</t>
  </si>
  <si>
    <t>100*200mm</t>
  </si>
  <si>
    <t>65*60*1.2mm</t>
  </si>
  <si>
    <t>支线保护管(可挠金属电线保护管)</t>
  </si>
  <si>
    <t>上海市内环高架路南段（含鲁班路立交）景观灯光  设施设备量清单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</si>
</sst>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0_ "/>
  </numFmts>
  <fonts count="11" x14ac:knownFonts="1">
    <font>
      <sz val="11"/>
      <color theme="1"/>
      <name val="宋体"/>
      <charset val="134"/>
      <scheme val="minor"/>
    </font>
    <font>
      <sz val="9"/>
      <color theme="1"/>
      <name val="宋体"/>
      <family val="3"/>
      <charset val="134"/>
    </font>
    <font>
      <b/>
      <sz val="14"/>
      <name val="宋体"/>
      <family val="3"/>
      <charset val="134"/>
    </font>
    <font>
      <b/>
      <sz val="12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4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>
      <alignment vertical="center"/>
    </xf>
    <xf numFmtId="0" fontId="7" fillId="0" borderId="0"/>
    <xf numFmtId="0" fontId="6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right" vertical="center" wrapText="1"/>
    </xf>
    <xf numFmtId="176" fontId="5" fillId="0" borderId="2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6">
    <cellStyle name="Normal" xfId="1" xr:uid="{00000000-0005-0000-0000-000031000000}"/>
    <cellStyle name="常规" xfId="0" builtinId="0"/>
    <cellStyle name="常规 2" xfId="2" xr:uid="{00000000-0005-0000-0000-000032000000}"/>
    <cellStyle name="常规 3" xfId="3" xr:uid="{00000000-0005-0000-0000-000033000000}"/>
    <cellStyle name="常规 3 2" xfId="4" xr:uid="{00000000-0005-0000-0000-000034000000}"/>
    <cellStyle name="常规 4" xfId="5" xr:uid="{00000000-0005-0000-0000-000035000000}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7"/>
  <sheetViews>
    <sheetView tabSelected="1" workbookViewId="0">
      <pane ySplit="3" topLeftCell="A4" activePane="bottomLeft" state="frozen"/>
      <selection pane="bottomLeft" activeCell="K1" sqref="K1"/>
    </sheetView>
  </sheetViews>
  <sheetFormatPr defaultColWidth="9" defaultRowHeight="31.9" customHeight="1" x14ac:dyDescent="0.15"/>
  <cols>
    <col min="1" max="1" width="4.375" style="1" customWidth="1"/>
    <col min="2" max="2" width="4.875" style="1" customWidth="1"/>
    <col min="3" max="5" width="9" style="1"/>
    <col min="6" max="6" width="22.75" style="9" customWidth="1"/>
    <col min="7" max="7" width="46.25" style="9" customWidth="1"/>
    <col min="8" max="8" width="7.25" style="1" customWidth="1"/>
    <col min="9" max="9" width="11.25" style="14" customWidth="1"/>
    <col min="10" max="10" width="27" style="2" customWidth="1"/>
    <col min="11" max="16384" width="9" style="1"/>
  </cols>
  <sheetData>
    <row r="1" spans="1:10" ht="57" customHeight="1" x14ac:dyDescent="0.15">
      <c r="A1" s="15" t="s">
        <v>82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31.9" hidden="1" customHeight="1" x14ac:dyDescent="0.15">
      <c r="A2" s="17" t="s">
        <v>0</v>
      </c>
      <c r="B2" s="17"/>
      <c r="C2" s="18" t="s">
        <v>1</v>
      </c>
      <c r="D2" s="18"/>
      <c r="E2" s="18"/>
      <c r="F2" s="18"/>
      <c r="G2" s="18"/>
      <c r="H2" s="18"/>
      <c r="I2" s="18"/>
      <c r="J2" s="18"/>
    </row>
    <row r="3" spans="1:10" ht="30" customHeight="1" x14ac:dyDescent="0.15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5" t="s">
        <v>11</v>
      </c>
    </row>
    <row r="4" spans="1:10" ht="46.15" customHeight="1" x14ac:dyDescent="0.15">
      <c r="A4" s="5">
        <v>1</v>
      </c>
      <c r="B4" s="19" t="s">
        <v>12</v>
      </c>
      <c r="C4" s="19" t="s">
        <v>13</v>
      </c>
      <c r="D4" s="22" t="s">
        <v>14</v>
      </c>
      <c r="E4" s="22" t="s">
        <v>15</v>
      </c>
      <c r="F4" s="7" t="s">
        <v>16</v>
      </c>
      <c r="G4" s="8" t="s">
        <v>17</v>
      </c>
      <c r="H4" s="5" t="s">
        <v>18</v>
      </c>
      <c r="I4" s="11">
        <v>19527</v>
      </c>
      <c r="J4" s="5"/>
    </row>
    <row r="5" spans="1:10" ht="46.15" customHeight="1" x14ac:dyDescent="0.15">
      <c r="A5" s="5">
        <v>2</v>
      </c>
      <c r="B5" s="20"/>
      <c r="C5" s="20"/>
      <c r="D5" s="22"/>
      <c r="E5" s="22"/>
      <c r="F5" s="7" t="s">
        <v>19</v>
      </c>
      <c r="G5" s="8" t="s">
        <v>17</v>
      </c>
      <c r="H5" s="5" t="s">
        <v>18</v>
      </c>
      <c r="I5" s="11">
        <v>1649</v>
      </c>
      <c r="J5" s="5"/>
    </row>
    <row r="6" spans="1:10" ht="46.15" customHeight="1" x14ac:dyDescent="0.15">
      <c r="A6" s="5">
        <v>3</v>
      </c>
      <c r="B6" s="20"/>
      <c r="C6" s="20"/>
      <c r="D6" s="22"/>
      <c r="E6" s="22"/>
      <c r="F6" s="7" t="s">
        <v>20</v>
      </c>
      <c r="G6" s="8" t="s">
        <v>21</v>
      </c>
      <c r="H6" s="5" t="s">
        <v>18</v>
      </c>
      <c r="I6" s="11">
        <v>3131</v>
      </c>
      <c r="J6" s="5"/>
    </row>
    <row r="7" spans="1:10" ht="46.15" customHeight="1" x14ac:dyDescent="0.15">
      <c r="A7" s="5">
        <v>4</v>
      </c>
      <c r="B7" s="20"/>
      <c r="C7" s="20"/>
      <c r="D7" s="22"/>
      <c r="E7" s="22"/>
      <c r="F7" s="7" t="s">
        <v>22</v>
      </c>
      <c r="G7" s="8" t="s">
        <v>23</v>
      </c>
      <c r="H7" s="5" t="s">
        <v>18</v>
      </c>
      <c r="I7" s="11">
        <v>8120</v>
      </c>
      <c r="J7" s="5"/>
    </row>
    <row r="8" spans="1:10" ht="46.15" customHeight="1" x14ac:dyDescent="0.15">
      <c r="A8" s="5">
        <v>5</v>
      </c>
      <c r="B8" s="20"/>
      <c r="C8" s="20"/>
      <c r="D8" s="22"/>
      <c r="E8" s="22"/>
      <c r="F8" s="7" t="s">
        <v>24</v>
      </c>
      <c r="G8" s="8" t="s">
        <v>25</v>
      </c>
      <c r="H8" s="5" t="s">
        <v>18</v>
      </c>
      <c r="I8" s="11">
        <v>3910</v>
      </c>
      <c r="J8" s="5"/>
    </row>
    <row r="9" spans="1:10" ht="46.15" customHeight="1" x14ac:dyDescent="0.15">
      <c r="A9" s="5">
        <v>6</v>
      </c>
      <c r="B9" s="20"/>
      <c r="C9" s="20"/>
      <c r="D9" s="22"/>
      <c r="E9" s="22" t="s">
        <v>26</v>
      </c>
      <c r="F9" s="7" t="s">
        <v>27</v>
      </c>
      <c r="G9" s="8" t="s">
        <v>28</v>
      </c>
      <c r="H9" s="5" t="s">
        <v>18</v>
      </c>
      <c r="I9" s="11">
        <v>2982</v>
      </c>
      <c r="J9" s="5"/>
    </row>
    <row r="10" spans="1:10" ht="25.15" customHeight="1" x14ac:dyDescent="0.15">
      <c r="A10" s="5">
        <v>7</v>
      </c>
      <c r="B10" s="20"/>
      <c r="C10" s="20"/>
      <c r="D10" s="22"/>
      <c r="E10" s="22"/>
      <c r="F10" s="7" t="s">
        <v>29</v>
      </c>
      <c r="G10" s="8"/>
      <c r="H10" s="5" t="s">
        <v>18</v>
      </c>
      <c r="I10" s="11">
        <v>2982</v>
      </c>
      <c r="J10" s="5"/>
    </row>
    <row r="11" spans="1:10" ht="25.15" customHeight="1" x14ac:dyDescent="0.15">
      <c r="A11" s="5">
        <v>8</v>
      </c>
      <c r="B11" s="20"/>
      <c r="C11" s="20"/>
      <c r="D11" s="22"/>
      <c r="E11" s="22" t="s">
        <v>30</v>
      </c>
      <c r="F11" s="7" t="s">
        <v>31</v>
      </c>
      <c r="G11" s="8" t="s">
        <v>32</v>
      </c>
      <c r="H11" s="5" t="s">
        <v>18</v>
      </c>
      <c r="I11" s="11">
        <v>10</v>
      </c>
      <c r="J11" s="5"/>
    </row>
    <row r="12" spans="1:10" ht="25.15" customHeight="1" x14ac:dyDescent="0.15">
      <c r="A12" s="5">
        <v>9</v>
      </c>
      <c r="B12" s="20"/>
      <c r="C12" s="20"/>
      <c r="D12" s="22"/>
      <c r="E12" s="22"/>
      <c r="F12" s="7" t="s">
        <v>33</v>
      </c>
      <c r="G12" s="8" t="s">
        <v>34</v>
      </c>
      <c r="H12" s="5" t="s">
        <v>18</v>
      </c>
      <c r="I12" s="11">
        <v>10</v>
      </c>
      <c r="J12" s="5"/>
    </row>
    <row r="13" spans="1:10" ht="25.15" customHeight="1" x14ac:dyDescent="0.15">
      <c r="A13" s="5">
        <v>10</v>
      </c>
      <c r="B13" s="20"/>
      <c r="C13" s="20"/>
      <c r="D13" s="22"/>
      <c r="E13" s="22"/>
      <c r="F13" s="7" t="s">
        <v>35</v>
      </c>
      <c r="G13" s="8" t="s">
        <v>36</v>
      </c>
      <c r="H13" s="5" t="s">
        <v>18</v>
      </c>
      <c r="I13" s="11">
        <v>10</v>
      </c>
      <c r="J13" s="5"/>
    </row>
    <row r="14" spans="1:10" ht="25.15" customHeight="1" x14ac:dyDescent="0.15">
      <c r="A14" s="5">
        <v>11</v>
      </c>
      <c r="B14" s="20"/>
      <c r="C14" s="20"/>
      <c r="D14" s="22"/>
      <c r="E14" s="22"/>
      <c r="F14" s="7" t="s">
        <v>37</v>
      </c>
      <c r="G14" s="8" t="s">
        <v>36</v>
      </c>
      <c r="H14" s="5" t="s">
        <v>18</v>
      </c>
      <c r="I14" s="11">
        <v>10</v>
      </c>
      <c r="J14" s="5"/>
    </row>
    <row r="15" spans="1:10" ht="25.15" customHeight="1" x14ac:dyDescent="0.15">
      <c r="A15" s="5">
        <v>12</v>
      </c>
      <c r="B15" s="20"/>
      <c r="C15" s="20"/>
      <c r="D15" s="22"/>
      <c r="E15" s="22"/>
      <c r="F15" s="7" t="s">
        <v>38</v>
      </c>
      <c r="G15" s="8" t="s">
        <v>39</v>
      </c>
      <c r="H15" s="5" t="s">
        <v>18</v>
      </c>
      <c r="I15" s="11">
        <v>10</v>
      </c>
      <c r="J15" s="5"/>
    </row>
    <row r="16" spans="1:10" ht="25.15" customHeight="1" x14ac:dyDescent="0.15">
      <c r="A16" s="5">
        <v>13</v>
      </c>
      <c r="B16" s="20"/>
      <c r="C16" s="20"/>
      <c r="D16" s="22"/>
      <c r="E16" s="22"/>
      <c r="F16" s="7" t="s">
        <v>40</v>
      </c>
      <c r="G16" s="8" t="s">
        <v>36</v>
      </c>
      <c r="H16" s="5" t="s">
        <v>18</v>
      </c>
      <c r="I16" s="11">
        <f>112*2</f>
        <v>224</v>
      </c>
      <c r="J16" s="5"/>
    </row>
    <row r="17" spans="1:10" ht="25.15" customHeight="1" x14ac:dyDescent="0.15">
      <c r="A17" s="5">
        <v>14</v>
      </c>
      <c r="B17" s="20"/>
      <c r="C17" s="20"/>
      <c r="D17" s="22"/>
      <c r="E17" s="22"/>
      <c r="F17" s="7" t="s">
        <v>41</v>
      </c>
      <c r="G17" s="8" t="s">
        <v>36</v>
      </c>
      <c r="H17" s="5" t="s">
        <v>18</v>
      </c>
      <c r="I17" s="11">
        <f>112*2</f>
        <v>224</v>
      </c>
      <c r="J17" s="5"/>
    </row>
    <row r="18" spans="1:10" ht="25.15" customHeight="1" x14ac:dyDescent="0.15">
      <c r="A18" s="5">
        <v>15</v>
      </c>
      <c r="B18" s="20"/>
      <c r="C18" s="20"/>
      <c r="D18" s="22"/>
      <c r="E18" s="22"/>
      <c r="F18" s="7" t="s">
        <v>42</v>
      </c>
      <c r="G18" s="8" t="s">
        <v>43</v>
      </c>
      <c r="H18" s="5" t="s">
        <v>18</v>
      </c>
      <c r="I18" s="11">
        <f>2+2+2+3+2+2</f>
        <v>13</v>
      </c>
      <c r="J18" s="5"/>
    </row>
    <row r="19" spans="1:10" ht="25.15" customHeight="1" x14ac:dyDescent="0.15">
      <c r="A19" s="5">
        <v>16</v>
      </c>
      <c r="B19" s="20"/>
      <c r="C19" s="20"/>
      <c r="D19" s="22"/>
      <c r="E19" s="22"/>
      <c r="F19" s="7" t="s">
        <v>44</v>
      </c>
      <c r="G19" s="8" t="s">
        <v>45</v>
      </c>
      <c r="H19" s="5" t="s">
        <v>46</v>
      </c>
      <c r="I19" s="11">
        <f>7500+8000+8000+10000+9700+10000+2603</f>
        <v>55803</v>
      </c>
      <c r="J19" s="5"/>
    </row>
    <row r="20" spans="1:10" ht="25.15" customHeight="1" x14ac:dyDescent="0.15">
      <c r="A20" s="5">
        <v>17</v>
      </c>
      <c r="B20" s="20"/>
      <c r="C20" s="20"/>
      <c r="D20" s="22"/>
      <c r="E20" s="22"/>
      <c r="F20" s="7" t="s">
        <v>47</v>
      </c>
      <c r="G20" s="8" t="s">
        <v>45</v>
      </c>
      <c r="H20" s="5" t="s">
        <v>46</v>
      </c>
      <c r="I20" s="11">
        <f>7500+9800+6300+14000+6700+7300</f>
        <v>51600</v>
      </c>
      <c r="J20" s="5"/>
    </row>
    <row r="21" spans="1:10" ht="25.15" customHeight="1" x14ac:dyDescent="0.15">
      <c r="A21" s="5">
        <v>18</v>
      </c>
      <c r="B21" s="20"/>
      <c r="C21" s="20"/>
      <c r="D21" s="22"/>
      <c r="E21" s="22"/>
      <c r="F21" s="7" t="s">
        <v>48</v>
      </c>
      <c r="G21" s="8"/>
      <c r="H21" s="5" t="s">
        <v>46</v>
      </c>
      <c r="I21" s="11">
        <f>5500+8700+10770+11400+9700+11100</f>
        <v>57170</v>
      </c>
      <c r="J21" s="5"/>
    </row>
    <row r="22" spans="1:10" ht="25.15" customHeight="1" x14ac:dyDescent="0.15">
      <c r="A22" s="5">
        <v>19</v>
      </c>
      <c r="B22" s="20"/>
      <c r="C22" s="20"/>
      <c r="D22" s="22"/>
      <c r="E22" s="22"/>
      <c r="F22" s="7" t="s">
        <v>49</v>
      </c>
      <c r="G22" s="8" t="s">
        <v>50</v>
      </c>
      <c r="H22" s="5" t="s">
        <v>18</v>
      </c>
      <c r="I22" s="11">
        <v>1</v>
      </c>
      <c r="J22" s="5"/>
    </row>
    <row r="23" spans="1:10" ht="25.15" customHeight="1" x14ac:dyDescent="0.15">
      <c r="A23" s="5">
        <v>20</v>
      </c>
      <c r="B23" s="20"/>
      <c r="C23" s="20"/>
      <c r="D23" s="22"/>
      <c r="E23" s="22" t="s">
        <v>51</v>
      </c>
      <c r="F23" s="7" t="s">
        <v>52</v>
      </c>
      <c r="G23" s="8"/>
      <c r="H23" s="5" t="s">
        <v>18</v>
      </c>
      <c r="I23" s="11">
        <v>112</v>
      </c>
      <c r="J23" s="5"/>
    </row>
    <row r="24" spans="1:10" ht="25.15" customHeight="1" x14ac:dyDescent="0.15">
      <c r="A24" s="5">
        <v>21</v>
      </c>
      <c r="B24" s="20"/>
      <c r="C24" s="20"/>
      <c r="D24" s="22"/>
      <c r="E24" s="22"/>
      <c r="F24" s="7" t="s">
        <v>53</v>
      </c>
      <c r="G24" s="8" t="s">
        <v>54</v>
      </c>
      <c r="H24" s="5" t="s">
        <v>18</v>
      </c>
      <c r="I24" s="11">
        <v>112</v>
      </c>
      <c r="J24" s="5"/>
    </row>
    <row r="25" spans="1:10" ht="25.15" customHeight="1" x14ac:dyDescent="0.15">
      <c r="A25" s="5">
        <v>22</v>
      </c>
      <c r="B25" s="20"/>
      <c r="C25" s="20"/>
      <c r="D25" s="22"/>
      <c r="E25" s="22"/>
      <c r="F25" s="7" t="s">
        <v>55</v>
      </c>
      <c r="G25" s="8"/>
      <c r="H25" s="5" t="s">
        <v>18</v>
      </c>
      <c r="I25" s="11">
        <f>115+144+144+213+74+154</f>
        <v>844</v>
      </c>
      <c r="J25" s="5"/>
    </row>
    <row r="26" spans="1:10" ht="25.15" customHeight="1" x14ac:dyDescent="0.15">
      <c r="A26" s="5">
        <v>23</v>
      </c>
      <c r="B26" s="20"/>
      <c r="C26" s="20"/>
      <c r="D26" s="22"/>
      <c r="E26" s="22"/>
      <c r="F26" s="7" t="s">
        <v>56</v>
      </c>
      <c r="G26" s="8" t="s">
        <v>54</v>
      </c>
      <c r="H26" s="5" t="s">
        <v>18</v>
      </c>
      <c r="I26" s="11">
        <f>115+144+144+213+74+154</f>
        <v>844</v>
      </c>
      <c r="J26" s="5"/>
    </row>
    <row r="27" spans="1:10" ht="25.15" customHeight="1" x14ac:dyDescent="0.15">
      <c r="A27" s="5">
        <v>24</v>
      </c>
      <c r="B27" s="20"/>
      <c r="C27" s="20"/>
      <c r="D27" s="22"/>
      <c r="E27" s="22"/>
      <c r="F27" s="7" t="s">
        <v>57</v>
      </c>
      <c r="G27" s="8" t="s">
        <v>58</v>
      </c>
      <c r="H27" s="5" t="s">
        <v>18</v>
      </c>
      <c r="I27" s="11">
        <v>122</v>
      </c>
      <c r="J27" s="5"/>
    </row>
    <row r="28" spans="1:10" ht="25.15" customHeight="1" x14ac:dyDescent="0.15">
      <c r="A28" s="5">
        <v>25</v>
      </c>
      <c r="B28" s="20"/>
      <c r="C28" s="20"/>
      <c r="D28" s="22"/>
      <c r="E28" s="22" t="s">
        <v>59</v>
      </c>
      <c r="F28" s="7" t="s">
        <v>60</v>
      </c>
      <c r="G28" s="8" t="s">
        <v>61</v>
      </c>
      <c r="H28" s="5" t="s">
        <v>18</v>
      </c>
      <c r="I28" s="11">
        <v>13</v>
      </c>
      <c r="J28" s="5"/>
    </row>
    <row r="29" spans="1:10" ht="25.15" customHeight="1" x14ac:dyDescent="0.15">
      <c r="A29" s="5">
        <v>26</v>
      </c>
      <c r="B29" s="20"/>
      <c r="C29" s="20"/>
      <c r="D29" s="22"/>
      <c r="E29" s="22"/>
      <c r="F29" s="7" t="s">
        <v>62</v>
      </c>
      <c r="G29" s="8"/>
      <c r="H29" s="5" t="s">
        <v>18</v>
      </c>
      <c r="I29" s="11">
        <f>13*1</f>
        <v>13</v>
      </c>
      <c r="J29" s="5"/>
    </row>
    <row r="30" spans="1:10" ht="25.15" customHeight="1" x14ac:dyDescent="0.15">
      <c r="A30" s="5">
        <v>27</v>
      </c>
      <c r="B30" s="20"/>
      <c r="C30" s="20"/>
      <c r="D30" s="22"/>
      <c r="E30" s="22"/>
      <c r="F30" s="7" t="s">
        <v>63</v>
      </c>
      <c r="G30" s="8"/>
      <c r="H30" s="5" t="s">
        <v>18</v>
      </c>
      <c r="I30" s="11">
        <f>13*9</f>
        <v>117</v>
      </c>
      <c r="J30" s="5"/>
    </row>
    <row r="31" spans="1:10" ht="25.15" customHeight="1" x14ac:dyDescent="0.15">
      <c r="A31" s="5">
        <v>28</v>
      </c>
      <c r="B31" s="20"/>
      <c r="C31" s="20"/>
      <c r="D31" s="22"/>
      <c r="E31" s="22"/>
      <c r="F31" s="7" t="s">
        <v>64</v>
      </c>
      <c r="G31" s="8"/>
      <c r="H31" s="5" t="s">
        <v>18</v>
      </c>
      <c r="I31" s="11">
        <f>13*9</f>
        <v>117</v>
      </c>
      <c r="J31" s="5"/>
    </row>
    <row r="32" spans="1:10" ht="25.15" customHeight="1" x14ac:dyDescent="0.15">
      <c r="A32" s="5">
        <v>29</v>
      </c>
      <c r="B32" s="20"/>
      <c r="C32" s="20"/>
      <c r="D32" s="22"/>
      <c r="E32" s="22"/>
      <c r="F32" s="7" t="s">
        <v>57</v>
      </c>
      <c r="G32" s="8"/>
      <c r="H32" s="5" t="s">
        <v>18</v>
      </c>
      <c r="I32" s="11">
        <f>13*1</f>
        <v>13</v>
      </c>
      <c r="J32" s="5"/>
    </row>
    <row r="33" spans="1:10" ht="25.15" customHeight="1" x14ac:dyDescent="0.15">
      <c r="A33" s="5">
        <v>30</v>
      </c>
      <c r="B33" s="20"/>
      <c r="C33" s="20"/>
      <c r="D33" s="22"/>
      <c r="E33" s="22"/>
      <c r="F33" s="7" t="s">
        <v>65</v>
      </c>
      <c r="G33" s="8"/>
      <c r="H33" s="5" t="s">
        <v>18</v>
      </c>
      <c r="I33" s="11">
        <f>13*1</f>
        <v>13</v>
      </c>
      <c r="J33" s="5"/>
    </row>
    <row r="34" spans="1:10" ht="25.15" customHeight="1" x14ac:dyDescent="0.15">
      <c r="A34" s="5">
        <v>31</v>
      </c>
      <c r="B34" s="20"/>
      <c r="C34" s="20"/>
      <c r="D34" s="22"/>
      <c r="E34" s="22"/>
      <c r="F34" s="7" t="s">
        <v>66</v>
      </c>
      <c r="G34" s="8"/>
      <c r="H34" s="5" t="s">
        <v>18</v>
      </c>
      <c r="I34" s="11">
        <f>13*2</f>
        <v>26</v>
      </c>
      <c r="J34" s="5"/>
    </row>
    <row r="35" spans="1:10" ht="25.15" customHeight="1" x14ac:dyDescent="0.15">
      <c r="A35" s="5">
        <v>32</v>
      </c>
      <c r="B35" s="20"/>
      <c r="C35" s="20"/>
      <c r="D35" s="22"/>
      <c r="E35" s="22"/>
      <c r="F35" s="7" t="s">
        <v>67</v>
      </c>
      <c r="G35" s="8"/>
      <c r="H35" s="5" t="s">
        <v>18</v>
      </c>
      <c r="I35" s="11">
        <f>13*1</f>
        <v>13</v>
      </c>
      <c r="J35" s="5"/>
    </row>
    <row r="36" spans="1:10" ht="25.15" customHeight="1" x14ac:dyDescent="0.15">
      <c r="A36" s="5">
        <v>33</v>
      </c>
      <c r="B36" s="20"/>
      <c r="C36" s="20"/>
      <c r="D36" s="22"/>
      <c r="E36" s="22"/>
      <c r="F36" s="7" t="s">
        <v>68</v>
      </c>
      <c r="G36" s="8"/>
      <c r="H36" s="5" t="s">
        <v>18</v>
      </c>
      <c r="I36" s="11">
        <f>13*1</f>
        <v>13</v>
      </c>
      <c r="J36" s="5"/>
    </row>
    <row r="37" spans="1:10" ht="25.15" customHeight="1" x14ac:dyDescent="0.15">
      <c r="A37" s="5">
        <v>34</v>
      </c>
      <c r="B37" s="20"/>
      <c r="C37" s="20"/>
      <c r="D37" s="22"/>
      <c r="E37" s="22"/>
      <c r="F37" s="7" t="s">
        <v>69</v>
      </c>
      <c r="G37" s="8"/>
      <c r="H37" s="5" t="s">
        <v>18</v>
      </c>
      <c r="I37" s="11">
        <f>13*1</f>
        <v>13</v>
      </c>
      <c r="J37" s="5"/>
    </row>
    <row r="38" spans="1:10" ht="25.15" customHeight="1" x14ac:dyDescent="0.15">
      <c r="A38" s="5">
        <v>35</v>
      </c>
      <c r="B38" s="20"/>
      <c r="C38" s="20"/>
      <c r="D38" s="22"/>
      <c r="E38" s="22"/>
      <c r="F38" s="7" t="s">
        <v>70</v>
      </c>
      <c r="G38" s="8"/>
      <c r="H38" s="5" t="s">
        <v>18</v>
      </c>
      <c r="I38" s="11">
        <f>13*1</f>
        <v>13</v>
      </c>
      <c r="J38" s="5"/>
    </row>
    <row r="39" spans="1:10" ht="25.15" customHeight="1" x14ac:dyDescent="0.15">
      <c r="A39" s="5">
        <v>36</v>
      </c>
      <c r="B39" s="20"/>
      <c r="C39" s="20"/>
      <c r="D39" s="22"/>
      <c r="E39" s="22" t="s">
        <v>71</v>
      </c>
      <c r="F39" s="8" t="s">
        <v>72</v>
      </c>
      <c r="G39" s="8"/>
      <c r="H39" s="5" t="s">
        <v>46</v>
      </c>
      <c r="I39" s="12">
        <f>16000+17800+17500+22600+12650+17430</f>
        <v>103980</v>
      </c>
      <c r="J39" s="5"/>
    </row>
    <row r="40" spans="1:10" ht="25.15" customHeight="1" x14ac:dyDescent="0.15">
      <c r="A40" s="5">
        <v>37</v>
      </c>
      <c r="B40" s="20"/>
      <c r="C40" s="20"/>
      <c r="D40" s="22"/>
      <c r="E40" s="22"/>
      <c r="F40" s="8" t="s">
        <v>72</v>
      </c>
      <c r="G40" s="8"/>
      <c r="H40" s="5" t="s">
        <v>46</v>
      </c>
      <c r="I40" s="12">
        <f>0+3400+5000+6000+3920+4000</f>
        <v>22320</v>
      </c>
      <c r="J40" s="5"/>
    </row>
    <row r="41" spans="1:10" ht="25.15" customHeight="1" x14ac:dyDescent="0.15">
      <c r="A41" s="5">
        <v>38</v>
      </c>
      <c r="B41" s="20"/>
      <c r="C41" s="20"/>
      <c r="D41" s="22"/>
      <c r="E41" s="22"/>
      <c r="F41" s="8" t="s">
        <v>73</v>
      </c>
      <c r="G41" s="8"/>
      <c r="H41" s="5" t="s">
        <v>46</v>
      </c>
      <c r="I41" s="12">
        <f>6000+6550+6200+8100+5250+8360</f>
        <v>40460</v>
      </c>
      <c r="J41" s="5"/>
    </row>
    <row r="42" spans="1:10" ht="25.15" customHeight="1" x14ac:dyDescent="0.15">
      <c r="A42" s="5">
        <v>39</v>
      </c>
      <c r="B42" s="20"/>
      <c r="C42" s="20"/>
      <c r="D42" s="22"/>
      <c r="E42" s="22"/>
      <c r="F42" s="8" t="s">
        <v>74</v>
      </c>
      <c r="G42" s="8"/>
      <c r="H42" s="5" t="s">
        <v>46</v>
      </c>
      <c r="I42" s="11">
        <f>1100+2000+2850+2700+1500+3000</f>
        <v>13150</v>
      </c>
      <c r="J42" s="5"/>
    </row>
    <row r="43" spans="1:10" ht="25.15" customHeight="1" x14ac:dyDescent="0.15">
      <c r="A43" s="5">
        <v>40</v>
      </c>
      <c r="B43" s="20"/>
      <c r="C43" s="20"/>
      <c r="D43" s="22"/>
      <c r="E43" s="22"/>
      <c r="F43" s="8" t="s">
        <v>75</v>
      </c>
      <c r="G43" s="8"/>
      <c r="H43" s="5" t="s">
        <v>46</v>
      </c>
      <c r="I43" s="11">
        <f>800+3600+850+1000+3800+5500</f>
        <v>15550</v>
      </c>
      <c r="J43" s="5"/>
    </row>
    <row r="44" spans="1:10" ht="25.15" customHeight="1" x14ac:dyDescent="0.15">
      <c r="A44" s="5">
        <v>41</v>
      </c>
      <c r="B44" s="20"/>
      <c r="C44" s="20"/>
      <c r="D44" s="22"/>
      <c r="E44" s="22" t="s">
        <v>76</v>
      </c>
      <c r="F44" s="8" t="s">
        <v>77</v>
      </c>
      <c r="G44" s="8" t="s">
        <v>78</v>
      </c>
      <c r="H44" s="5" t="s">
        <v>46</v>
      </c>
      <c r="I44" s="11">
        <f>5600+5250+6000+7600+5000+5880</f>
        <v>35330</v>
      </c>
      <c r="J44" s="5"/>
    </row>
    <row r="45" spans="1:10" ht="25.15" customHeight="1" x14ac:dyDescent="0.15">
      <c r="A45" s="5">
        <v>42</v>
      </c>
      <c r="B45" s="20"/>
      <c r="C45" s="20"/>
      <c r="D45" s="22"/>
      <c r="E45" s="22"/>
      <c r="F45" s="8" t="s">
        <v>77</v>
      </c>
      <c r="G45" s="8" t="s">
        <v>79</v>
      </c>
      <c r="H45" s="5" t="s">
        <v>46</v>
      </c>
      <c r="I45" s="11">
        <f>200+200+200+550+400+220</f>
        <v>1770</v>
      </c>
      <c r="J45" s="5"/>
    </row>
    <row r="46" spans="1:10" ht="25.15" customHeight="1" x14ac:dyDescent="0.15">
      <c r="A46" s="5">
        <v>43</v>
      </c>
      <c r="B46" s="20"/>
      <c r="C46" s="20"/>
      <c r="D46" s="22"/>
      <c r="E46" s="22"/>
      <c r="F46" s="8" t="s">
        <v>77</v>
      </c>
      <c r="G46" s="8" t="s">
        <v>80</v>
      </c>
      <c r="H46" s="5" t="s">
        <v>46</v>
      </c>
      <c r="I46" s="11">
        <f>8210+3004</f>
        <v>11214</v>
      </c>
      <c r="J46" s="5"/>
    </row>
    <row r="47" spans="1:10" ht="30" customHeight="1" x14ac:dyDescent="0.15">
      <c r="A47" s="5">
        <v>44</v>
      </c>
      <c r="B47" s="21"/>
      <c r="C47" s="21"/>
      <c r="D47" s="22"/>
      <c r="E47" s="22"/>
      <c r="F47" s="8" t="s">
        <v>81</v>
      </c>
      <c r="G47" s="10"/>
      <c r="H47" s="5" t="s">
        <v>46</v>
      </c>
      <c r="I47" s="13">
        <f>1900+2850+3600+3700+1800+4000</f>
        <v>17850</v>
      </c>
      <c r="J47" s="6"/>
    </row>
  </sheetData>
  <sheetProtection algorithmName="SHA-512" hashValue="I3HnmE0B7qZRR/dWZP0jrVoOZzdqVh+L0LKsz6WH01WPC+ryJ8hHFhmkqEVFkd3jg2wKtbBPmIqK9cEgiyxmug==" saltValue="4PLaguhf3vZetCKo7wASKw==" spinCount="100000" sheet="1" objects="1" scenarios="1" formatColumns="0" formatRows="0" autoFilter="0"/>
  <autoFilter ref="A3:J3" xr:uid="{00000000-0001-0000-0000-000000000000}"/>
  <mergeCells count="13">
    <mergeCell ref="A1:J1"/>
    <mergeCell ref="A2:B2"/>
    <mergeCell ref="C2:J2"/>
    <mergeCell ref="B4:B47"/>
    <mergeCell ref="C4:C47"/>
    <mergeCell ref="D4:D47"/>
    <mergeCell ref="E4:E8"/>
    <mergeCell ref="E9:E10"/>
    <mergeCell ref="E11:E22"/>
    <mergeCell ref="E23:E27"/>
    <mergeCell ref="E28:E38"/>
    <mergeCell ref="E39:E43"/>
    <mergeCell ref="E44:E47"/>
  </mergeCells>
  <phoneticPr fontId="9" type="noConversion"/>
  <pageMargins left="0.75138888888888899" right="0.75138888888888899" top="1" bottom="1" header="0.5" footer="0.5"/>
  <pageSetup paperSize="9" scale="61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内环景观灯设施量清单(核定版）</vt:lpstr>
      <vt:lpstr>'内环景观灯设施量清单(核定版）'!Print_Area</vt:lpstr>
      <vt:lpstr>'内环景观灯设施量清单(核定版）'!Print_Titles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</cp:lastModifiedBy>
  <dcterms:created xsi:type="dcterms:W3CDTF">2025-11-14T12:15:00Z</dcterms:created>
  <dcterms:modified xsi:type="dcterms:W3CDTF">2025-12-11T14:31:40Z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0D66112AA4D0466B96E0896145EF623D_11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