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BaiduSyncdisk\2 线上\XS075 76 85 经开区东部公共设施养护项目\"/>
    </mc:Choice>
  </mc:AlternateContent>
  <xr:revisionPtr revIDLastSave="0" documentId="13_ncr:1_{B3D8175F-12EB-495C-8301-84F5F0C2FE63}" xr6:coauthVersionLast="47" xr6:coauthVersionMax="47" xr10:uidLastSave="{00000000-0000-0000-0000-000000000000}"/>
  <bookViews>
    <workbookView xWindow="-120" yWindow="-120" windowWidth="23280" windowHeight="12480" xr2:uid="{B9FF1322-ADEF-4FE9-899A-108211B4F767}"/>
  </bookViews>
  <sheets>
    <sheet name="西部" sheetId="1" r:id="rId1"/>
  </sheets>
  <definedNames>
    <definedName name="_xlnm.Print_Area" localSheetId="0">西部!$A$1:$L$66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64" i="1"/>
  <c r="I62" i="1" l="1"/>
  <c r="I60" i="1"/>
  <c r="K60" i="1" s="1"/>
  <c r="I59" i="1"/>
  <c r="K59" i="1" s="1"/>
  <c r="I57" i="1"/>
  <c r="K57" i="1" s="1"/>
  <c r="I56" i="1"/>
  <c r="K56" i="1" s="1"/>
  <c r="I55" i="1"/>
  <c r="K55" i="1" s="1"/>
  <c r="I54" i="1"/>
  <c r="K54" i="1" s="1"/>
  <c r="I53" i="1"/>
  <c r="K53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5" i="1"/>
  <c r="K35" i="1" s="1"/>
  <c r="I34" i="1"/>
  <c r="K34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62" i="1" l="1"/>
  <c r="K61" i="1" s="1"/>
  <c r="K58" i="1"/>
  <c r="K33" i="1"/>
  <c r="K52" i="1"/>
  <c r="K36" i="1"/>
  <c r="K3" i="1"/>
  <c r="K12" i="1"/>
  <c r="K20" i="1"/>
  <c r="K63" i="1" l="1"/>
</calcChain>
</file>

<file path=xl/sharedStrings.xml><?xml version="1.0" encoding="utf-8"?>
<sst xmlns="http://schemas.openxmlformats.org/spreadsheetml/2006/main" count="261" uniqueCount="129">
  <si>
    <t>一</t>
  </si>
  <si>
    <t>（一+二+三+四+五+六+七+八）</t>
  </si>
  <si>
    <t>二</t>
  </si>
  <si>
    <t>三</t>
  </si>
  <si>
    <t>绿化养护</t>
  </si>
  <si>
    <t>绿地</t>
  </si>
  <si>
    <t>二级</t>
  </si>
  <si>
    <t>平方米</t>
  </si>
  <si>
    <t>元/㎡·年</t>
  </si>
  <si>
    <t>三级</t>
  </si>
  <si>
    <t>绿篱</t>
  </si>
  <si>
    <t>基本标准</t>
  </si>
  <si>
    <t>公益林</t>
  </si>
  <si>
    <t>普通林</t>
  </si>
  <si>
    <t>草皮</t>
  </si>
  <si>
    <t>草花</t>
  </si>
  <si>
    <t>每季度更换一次</t>
  </si>
  <si>
    <t>行道树</t>
  </si>
  <si>
    <t>棵</t>
  </si>
  <si>
    <t>元/棵·年</t>
  </si>
  <si>
    <t>河道保洁</t>
  </si>
  <si>
    <t>水面保洁</t>
  </si>
  <si>
    <t>水生植物养护</t>
  </si>
  <si>
    <t>陆域保洁</t>
  </si>
  <si>
    <t>包含除草</t>
  </si>
  <si>
    <t>草地养护</t>
  </si>
  <si>
    <t>3级</t>
  </si>
  <si>
    <t>陆域内乔木养护</t>
  </si>
  <si>
    <t>2级</t>
  </si>
  <si>
    <t>河道铭牌保洁维护</t>
  </si>
  <si>
    <t>块</t>
  </si>
  <si>
    <t>元/块·年</t>
  </si>
  <si>
    <t>水质监测</t>
  </si>
  <si>
    <t>1断面12次</t>
  </si>
  <si>
    <t>元/12次·年</t>
  </si>
  <si>
    <t>每月一次</t>
  </si>
  <si>
    <t>道路保洁</t>
  </si>
  <si>
    <t>人工清扫</t>
  </si>
  <si>
    <t>三级-</t>
  </si>
  <si>
    <t>1.0班次/日</t>
  </si>
  <si>
    <t>机械清扫</t>
  </si>
  <si>
    <t>公里</t>
  </si>
  <si>
    <t>元/km·年</t>
  </si>
  <si>
    <t>2.0班次/日</t>
  </si>
  <si>
    <t>机械冲洗</t>
  </si>
  <si>
    <t>人行道人工冲洗</t>
  </si>
  <si>
    <t>104班次/年</t>
  </si>
  <si>
    <t>果壳箱保洁维护</t>
  </si>
  <si>
    <t>只</t>
  </si>
  <si>
    <t>元/只·年</t>
  </si>
  <si>
    <t>1班次/日</t>
  </si>
  <si>
    <t>公厕保洁</t>
  </si>
  <si>
    <t>二类</t>
  </si>
  <si>
    <t>座</t>
  </si>
  <si>
    <t>元/座·年</t>
  </si>
  <si>
    <t>乡村道路人工清扫</t>
  </si>
  <si>
    <t>乡村道路</t>
  </si>
  <si>
    <t>乡村公共区域保洁</t>
  </si>
  <si>
    <t>0.5班次/日</t>
  </si>
  <si>
    <t>休闲座椅保洁</t>
  </si>
  <si>
    <t>1个/4.5平方米</t>
  </si>
  <si>
    <t>桥栏杆保洁</t>
  </si>
  <si>
    <t>道路指示牌保洁维护</t>
  </si>
  <si>
    <t>广场人工冲洗</t>
  </si>
  <si>
    <t>四</t>
  </si>
  <si>
    <t>居民点垃圾清运处置</t>
  </si>
  <si>
    <t>居民点垃圾的清运与处置（干垃圾）</t>
  </si>
  <si>
    <t>桶</t>
  </si>
  <si>
    <t>元/桶·年</t>
  </si>
  <si>
    <t>居民点垃圾的清运与处置（湿垃圾）</t>
  </si>
  <si>
    <t>五</t>
  </si>
  <si>
    <t>排水管道养护</t>
  </si>
  <si>
    <t>小型（DN600以下）</t>
  </si>
  <si>
    <t>米</t>
  </si>
  <si>
    <t>元/米·年</t>
  </si>
  <si>
    <t>中型（DN600-1000）</t>
  </si>
  <si>
    <t>大型（DN1000-1500）</t>
  </si>
  <si>
    <t>接户管、连管</t>
  </si>
  <si>
    <t>雨水检查井</t>
  </si>
  <si>
    <t>雨水口</t>
  </si>
  <si>
    <t>排放口</t>
  </si>
  <si>
    <t>处</t>
  </si>
  <si>
    <t>元/处·年</t>
  </si>
  <si>
    <t>截污挂篮</t>
  </si>
  <si>
    <t>污水管小型（DN600以下）</t>
  </si>
  <si>
    <t>污水检查井</t>
  </si>
  <si>
    <t>排水明沟</t>
  </si>
  <si>
    <t>检查井内部检查</t>
  </si>
  <si>
    <t>管线巡视</t>
  </si>
  <si>
    <t>km</t>
  </si>
  <si>
    <t>化粪池</t>
  </si>
  <si>
    <t>个</t>
  </si>
  <si>
    <t>元/个·年</t>
  </si>
  <si>
    <t>每周一次</t>
  </si>
  <si>
    <t>泵站清淤</t>
  </si>
  <si>
    <t>六</t>
  </si>
  <si>
    <t>水闸水泵管理</t>
  </si>
  <si>
    <t>水闸泵站（有人值守）</t>
  </si>
  <si>
    <t>一闸一清单</t>
  </si>
  <si>
    <t>水闸泵站（无人值守）</t>
  </si>
  <si>
    <t>设备设施保养费</t>
  </si>
  <si>
    <t>2次/年，包括设备养护、上油、修补等小保养工作</t>
  </si>
  <si>
    <t>通信维护费</t>
  </si>
  <si>
    <t>通信保障、监控设备保障</t>
  </si>
  <si>
    <t>强排泵维护费</t>
  </si>
  <si>
    <t>七</t>
  </si>
  <si>
    <t>照明设施维护</t>
  </si>
  <si>
    <t>路灯维护</t>
  </si>
  <si>
    <t>套</t>
  </si>
  <si>
    <t>元/套·年</t>
  </si>
  <si>
    <t>景观灯光</t>
  </si>
  <si>
    <t>八</t>
  </si>
  <si>
    <t>配电站维护</t>
  </si>
  <si>
    <t>经开区西部公共设施养护项目</t>
    <phoneticPr fontId="2" type="noConversion"/>
  </si>
  <si>
    <t>单价限价（元）</t>
    <phoneticPr fontId="2" type="noConversion"/>
  </si>
  <si>
    <t>数量（科技园）</t>
    <phoneticPr fontId="2" type="noConversion"/>
  </si>
  <si>
    <t>数量（综保B区）</t>
    <phoneticPr fontId="2" type="noConversion"/>
  </si>
  <si>
    <t>自报单价（元）</t>
    <phoneticPr fontId="2" type="noConversion"/>
  </si>
  <si>
    <t>小计
（万元）</t>
    <phoneticPr fontId="2" type="noConversion"/>
  </si>
  <si>
    <t>序号</t>
    <phoneticPr fontId="2" type="noConversion"/>
  </si>
  <si>
    <t>项目</t>
    <phoneticPr fontId="2" type="noConversion"/>
  </si>
  <si>
    <t>养护等级</t>
    <phoneticPr fontId="2" type="noConversion"/>
  </si>
  <si>
    <t>单位</t>
    <phoneticPr fontId="2" type="noConversion"/>
  </si>
  <si>
    <t>数量</t>
    <phoneticPr fontId="2" type="noConversion"/>
  </si>
  <si>
    <t>备注</t>
    <phoneticPr fontId="2" type="noConversion"/>
  </si>
  <si>
    <t>年度工作量小计</t>
    <phoneticPr fontId="2" type="noConversion"/>
  </si>
  <si>
    <t>投标总价（万元）</t>
    <phoneticPr fontId="2" type="noConversion"/>
  </si>
  <si>
    <t>2026年度投标总价（万元）</t>
    <phoneticPr fontId="2" type="noConversion"/>
  </si>
  <si>
    <t>2027年度投标总价（万元）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</si>
</sst>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 "/>
    <numFmt numFmtId="178" formatCode="0.000_ "/>
    <numFmt numFmtId="179" formatCode="0.00_);[Red]\(0.00\)"/>
  </numFmts>
  <fonts count="12">
    <font>
      <sz val="11"/>
      <color theme="1"/>
      <name val="宋体"/>
      <family val="3"/>
      <charset val="134"/>
      <scheme val="minor"/>
    </font>
    <font>
      <b/>
      <sz val="1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仿宋"/>
      <family val="3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B334D-A559-4269-9007-B62EADED9EB4}">
  <sheetPr>
    <pageSetUpPr fitToPage="1"/>
  </sheetPr>
  <dimension ref="A1:L66"/>
  <sheetViews>
    <sheetView tabSelected="1" view="pageBreakPreview" zoomScaleNormal="70" zoomScaleSheetLayoutView="100" workbookViewId="0">
      <pane ySplit="2" topLeftCell="A3" activePane="bottomLeft" state="frozen"/>
      <selection pane="bottomLeft" activeCell="I55" sqref="I55"/>
    </sheetView>
  </sheetViews>
  <sheetFormatPr defaultColWidth="9" defaultRowHeight="24.95" customHeight="1"/>
  <cols>
    <col min="1" max="1" width="4.625" style="36" customWidth="1"/>
    <col min="2" max="2" width="18.125" style="37" customWidth="1"/>
    <col min="3" max="4" width="13.875" style="36" customWidth="1"/>
    <col min="5" max="5" width="9.25" style="38" customWidth="1"/>
    <col min="6" max="6" width="11.375" style="36" customWidth="1"/>
    <col min="7" max="7" width="10.625" style="39" customWidth="1"/>
    <col min="8" max="9" width="10.625" style="40" customWidth="1"/>
    <col min="10" max="10" width="9.625" style="40" customWidth="1"/>
    <col min="11" max="11" width="11.75" style="40" customWidth="1"/>
    <col min="12" max="12" width="14.75" style="41" customWidth="1"/>
    <col min="13" max="16384" width="9" style="5"/>
  </cols>
  <sheetData>
    <row r="1" spans="1:12" ht="50.45" customHeight="1">
      <c r="A1" s="1" t="s">
        <v>113</v>
      </c>
      <c r="B1" s="1"/>
      <c r="C1" s="1"/>
      <c r="D1" s="1"/>
      <c r="E1" s="2"/>
      <c r="F1" s="1"/>
      <c r="G1" s="3"/>
      <c r="H1" s="1"/>
      <c r="I1" s="1"/>
      <c r="J1" s="1"/>
      <c r="K1" s="1"/>
      <c r="L1" s="4"/>
    </row>
    <row r="2" spans="1:12" ht="34.9" customHeight="1">
      <c r="A2" s="6" t="s">
        <v>119</v>
      </c>
      <c r="B2" s="6" t="s">
        <v>120</v>
      </c>
      <c r="C2" s="6" t="s">
        <v>121</v>
      </c>
      <c r="D2" s="6" t="s">
        <v>122</v>
      </c>
      <c r="E2" s="6" t="s">
        <v>114</v>
      </c>
      <c r="F2" s="6" t="s">
        <v>122</v>
      </c>
      <c r="G2" s="6" t="s">
        <v>115</v>
      </c>
      <c r="H2" s="6" t="s">
        <v>116</v>
      </c>
      <c r="I2" s="6" t="s">
        <v>123</v>
      </c>
      <c r="J2" s="6" t="s">
        <v>117</v>
      </c>
      <c r="K2" s="6" t="s">
        <v>118</v>
      </c>
      <c r="L2" s="6" t="s">
        <v>124</v>
      </c>
    </row>
    <row r="3" spans="1:12" ht="24.95" customHeight="1">
      <c r="A3" s="7" t="s">
        <v>0</v>
      </c>
      <c r="B3" s="7" t="s">
        <v>4</v>
      </c>
      <c r="C3" s="7"/>
      <c r="D3" s="7"/>
      <c r="E3" s="8"/>
      <c r="F3" s="7"/>
      <c r="G3" s="7"/>
      <c r="H3" s="7"/>
      <c r="I3" s="7"/>
      <c r="J3" s="7"/>
      <c r="K3" s="9">
        <f>SUM(K4:K11)</f>
        <v>0</v>
      </c>
      <c r="L3" s="7"/>
    </row>
    <row r="4" spans="1:12" ht="24.95" customHeight="1">
      <c r="A4" s="10">
        <v>1</v>
      </c>
      <c r="B4" s="10" t="s">
        <v>5</v>
      </c>
      <c r="C4" s="11" t="s">
        <v>6</v>
      </c>
      <c r="D4" s="11" t="s">
        <v>7</v>
      </c>
      <c r="E4" s="12">
        <v>7.94</v>
      </c>
      <c r="F4" s="13" t="s">
        <v>8</v>
      </c>
      <c r="G4" s="14">
        <v>400631.6</v>
      </c>
      <c r="H4" s="14">
        <v>0</v>
      </c>
      <c r="I4" s="14">
        <f t="shared" ref="I4:I11" si="0">G4+H4</f>
        <v>400631.6</v>
      </c>
      <c r="J4" s="14"/>
      <c r="K4" s="14">
        <f t="shared" ref="K4:K11" si="1">J4*I4/10000</f>
        <v>0</v>
      </c>
      <c r="L4" s="15"/>
    </row>
    <row r="5" spans="1:12" ht="24.95" customHeight="1">
      <c r="A5" s="10"/>
      <c r="B5" s="10"/>
      <c r="C5" s="11" t="s">
        <v>9</v>
      </c>
      <c r="D5" s="11" t="s">
        <v>7</v>
      </c>
      <c r="E5" s="12">
        <v>6.22</v>
      </c>
      <c r="F5" s="13" t="s">
        <v>8</v>
      </c>
      <c r="G5" s="14">
        <v>164441.59599999999</v>
      </c>
      <c r="H5" s="14">
        <v>81025</v>
      </c>
      <c r="I5" s="14">
        <f t="shared" si="0"/>
        <v>245466.59599999999</v>
      </c>
      <c r="J5" s="14"/>
      <c r="K5" s="14">
        <f t="shared" si="1"/>
        <v>0</v>
      </c>
      <c r="L5" s="15"/>
    </row>
    <row r="6" spans="1:12" ht="24.95" customHeight="1">
      <c r="A6" s="11">
        <v>2</v>
      </c>
      <c r="B6" s="11" t="s">
        <v>10</v>
      </c>
      <c r="C6" s="11" t="s">
        <v>11</v>
      </c>
      <c r="D6" s="11" t="s">
        <v>7</v>
      </c>
      <c r="E6" s="12">
        <v>10.130000000000001</v>
      </c>
      <c r="F6" s="13" t="s">
        <v>8</v>
      </c>
      <c r="G6" s="14">
        <v>11840</v>
      </c>
      <c r="H6" s="14">
        <v>4946</v>
      </c>
      <c r="I6" s="14">
        <f t="shared" si="0"/>
        <v>16786</v>
      </c>
      <c r="J6" s="14"/>
      <c r="K6" s="14">
        <f t="shared" si="1"/>
        <v>0</v>
      </c>
      <c r="L6" s="15"/>
    </row>
    <row r="7" spans="1:12" ht="24.95" customHeight="1">
      <c r="A7" s="11">
        <v>3</v>
      </c>
      <c r="B7" s="11" t="s">
        <v>12</v>
      </c>
      <c r="C7" s="11" t="s">
        <v>11</v>
      </c>
      <c r="D7" s="11" t="s">
        <v>7</v>
      </c>
      <c r="E7" s="12">
        <v>2</v>
      </c>
      <c r="F7" s="13" t="s">
        <v>8</v>
      </c>
      <c r="G7" s="14">
        <v>543060.75650000002</v>
      </c>
      <c r="H7" s="14">
        <v>0</v>
      </c>
      <c r="I7" s="14">
        <f t="shared" si="0"/>
        <v>543060.75650000002</v>
      </c>
      <c r="J7" s="14"/>
      <c r="K7" s="14">
        <f t="shared" si="1"/>
        <v>0</v>
      </c>
      <c r="L7" s="15"/>
    </row>
    <row r="8" spans="1:12" ht="24.95" customHeight="1">
      <c r="A8" s="11">
        <v>4</v>
      </c>
      <c r="B8" s="11" t="s">
        <v>13</v>
      </c>
      <c r="C8" s="11" t="s">
        <v>11</v>
      </c>
      <c r="D8" s="11" t="s">
        <v>7</v>
      </c>
      <c r="E8" s="12">
        <v>2</v>
      </c>
      <c r="F8" s="13" t="s">
        <v>8</v>
      </c>
      <c r="G8" s="14">
        <v>170745.4</v>
      </c>
      <c r="H8" s="14">
        <v>0</v>
      </c>
      <c r="I8" s="14">
        <f t="shared" si="0"/>
        <v>170745.4</v>
      </c>
      <c r="J8" s="14"/>
      <c r="K8" s="14">
        <f t="shared" si="1"/>
        <v>0</v>
      </c>
      <c r="L8" s="15"/>
    </row>
    <row r="9" spans="1:12" ht="24.95" customHeight="1">
      <c r="A9" s="11">
        <v>5</v>
      </c>
      <c r="B9" s="11" t="s">
        <v>14</v>
      </c>
      <c r="C9" s="11" t="s">
        <v>11</v>
      </c>
      <c r="D9" s="11" t="s">
        <v>7</v>
      </c>
      <c r="E9" s="12">
        <v>3.58</v>
      </c>
      <c r="F9" s="13" t="s">
        <v>8</v>
      </c>
      <c r="G9" s="14">
        <v>40355.800000000003</v>
      </c>
      <c r="H9" s="14">
        <v>1270</v>
      </c>
      <c r="I9" s="14">
        <f t="shared" si="0"/>
        <v>41625.800000000003</v>
      </c>
      <c r="J9" s="14"/>
      <c r="K9" s="14">
        <f t="shared" si="1"/>
        <v>0</v>
      </c>
      <c r="L9" s="15"/>
    </row>
    <row r="10" spans="1:12" ht="24.95" customHeight="1">
      <c r="A10" s="11">
        <v>6</v>
      </c>
      <c r="B10" s="11" t="s">
        <v>15</v>
      </c>
      <c r="C10" s="11" t="s">
        <v>11</v>
      </c>
      <c r="D10" s="11" t="s">
        <v>7</v>
      </c>
      <c r="E10" s="12">
        <v>565.24</v>
      </c>
      <c r="F10" s="13" t="s">
        <v>8</v>
      </c>
      <c r="G10" s="14">
        <v>250</v>
      </c>
      <c r="H10" s="14">
        <v>0</v>
      </c>
      <c r="I10" s="14">
        <f t="shared" si="0"/>
        <v>250</v>
      </c>
      <c r="J10" s="14"/>
      <c r="K10" s="14">
        <f t="shared" si="1"/>
        <v>0</v>
      </c>
      <c r="L10" s="16" t="s">
        <v>16</v>
      </c>
    </row>
    <row r="11" spans="1:12" ht="24.95" customHeight="1">
      <c r="A11" s="11">
        <v>7</v>
      </c>
      <c r="B11" s="11" t="s">
        <v>17</v>
      </c>
      <c r="C11" s="11" t="s">
        <v>11</v>
      </c>
      <c r="D11" s="11" t="s">
        <v>18</v>
      </c>
      <c r="E11" s="12">
        <v>85.31</v>
      </c>
      <c r="F11" s="13" t="s">
        <v>19</v>
      </c>
      <c r="G11" s="14">
        <v>6635</v>
      </c>
      <c r="H11" s="14">
        <v>1452</v>
      </c>
      <c r="I11" s="14">
        <f t="shared" si="0"/>
        <v>8087</v>
      </c>
      <c r="J11" s="14"/>
      <c r="K11" s="14">
        <f t="shared" si="1"/>
        <v>0</v>
      </c>
      <c r="L11" s="15"/>
    </row>
    <row r="12" spans="1:12" ht="24.95" customHeight="1">
      <c r="A12" s="7" t="s">
        <v>2</v>
      </c>
      <c r="B12" s="7" t="s">
        <v>20</v>
      </c>
      <c r="C12" s="7"/>
      <c r="D12" s="7"/>
      <c r="E12" s="8"/>
      <c r="F12" s="7"/>
      <c r="G12" s="7"/>
      <c r="H12" s="17"/>
      <c r="I12" s="7"/>
      <c r="J12" s="7"/>
      <c r="K12" s="9">
        <f>SUM(K13:K19)</f>
        <v>0</v>
      </c>
      <c r="L12" s="7"/>
    </row>
    <row r="13" spans="1:12" ht="24.95" customHeight="1">
      <c r="A13" s="11">
        <v>1</v>
      </c>
      <c r="B13" s="18" t="s">
        <v>21</v>
      </c>
      <c r="C13" s="18" t="s">
        <v>11</v>
      </c>
      <c r="D13" s="18" t="s">
        <v>7</v>
      </c>
      <c r="E13" s="12">
        <v>2.25</v>
      </c>
      <c r="F13" s="13" t="s">
        <v>8</v>
      </c>
      <c r="G13" s="14">
        <v>622454</v>
      </c>
      <c r="H13" s="14">
        <v>0</v>
      </c>
      <c r="I13" s="14">
        <f t="shared" ref="I13:I19" si="2">G13+H13</f>
        <v>622454</v>
      </c>
      <c r="J13" s="14"/>
      <c r="K13" s="14">
        <f t="shared" ref="K13:K19" si="3">J13*I13/10000</f>
        <v>0</v>
      </c>
      <c r="L13" s="15"/>
    </row>
    <row r="14" spans="1:12" ht="24.95" customHeight="1">
      <c r="A14" s="11">
        <v>2</v>
      </c>
      <c r="B14" s="18" t="s">
        <v>22</v>
      </c>
      <c r="C14" s="18" t="s">
        <v>11</v>
      </c>
      <c r="D14" s="18" t="s">
        <v>7</v>
      </c>
      <c r="E14" s="12">
        <v>35.86</v>
      </c>
      <c r="F14" s="13" t="s">
        <v>8</v>
      </c>
      <c r="G14" s="14">
        <v>5277</v>
      </c>
      <c r="H14" s="14">
        <v>0</v>
      </c>
      <c r="I14" s="14">
        <f t="shared" si="2"/>
        <v>5277</v>
      </c>
      <c r="J14" s="14"/>
      <c r="K14" s="14">
        <f t="shared" si="3"/>
        <v>0</v>
      </c>
      <c r="L14" s="15"/>
    </row>
    <row r="15" spans="1:12" ht="24.95" customHeight="1">
      <c r="A15" s="11">
        <v>3</v>
      </c>
      <c r="B15" s="18" t="s">
        <v>23</v>
      </c>
      <c r="C15" s="18" t="s">
        <v>11</v>
      </c>
      <c r="D15" s="18" t="s">
        <v>7</v>
      </c>
      <c r="E15" s="12">
        <v>1.2</v>
      </c>
      <c r="F15" s="13" t="s">
        <v>8</v>
      </c>
      <c r="G15" s="14">
        <v>183550</v>
      </c>
      <c r="H15" s="14">
        <v>0</v>
      </c>
      <c r="I15" s="14">
        <f t="shared" si="2"/>
        <v>183550</v>
      </c>
      <c r="J15" s="14"/>
      <c r="K15" s="14">
        <f t="shared" si="3"/>
        <v>0</v>
      </c>
      <c r="L15" s="16" t="s">
        <v>24</v>
      </c>
    </row>
    <row r="16" spans="1:12" ht="24.95" customHeight="1">
      <c r="A16" s="11">
        <v>4</v>
      </c>
      <c r="B16" s="18" t="s">
        <v>25</v>
      </c>
      <c r="C16" s="18" t="s">
        <v>26</v>
      </c>
      <c r="D16" s="18" t="s">
        <v>7</v>
      </c>
      <c r="E16" s="12">
        <v>2.67</v>
      </c>
      <c r="F16" s="13" t="s">
        <v>8</v>
      </c>
      <c r="G16" s="14">
        <v>118545</v>
      </c>
      <c r="H16" s="14">
        <v>0</v>
      </c>
      <c r="I16" s="14">
        <f t="shared" si="2"/>
        <v>118545</v>
      </c>
      <c r="J16" s="14"/>
      <c r="K16" s="14">
        <f t="shared" si="3"/>
        <v>0</v>
      </c>
      <c r="L16" s="15"/>
    </row>
    <row r="17" spans="1:12" ht="24.95" customHeight="1">
      <c r="A17" s="11">
        <v>5</v>
      </c>
      <c r="B17" s="18" t="s">
        <v>27</v>
      </c>
      <c r="C17" s="18" t="s">
        <v>28</v>
      </c>
      <c r="D17" s="18" t="s">
        <v>18</v>
      </c>
      <c r="E17" s="12">
        <v>57.49</v>
      </c>
      <c r="F17" s="13" t="s">
        <v>19</v>
      </c>
      <c r="G17" s="14">
        <v>4680</v>
      </c>
      <c r="H17" s="14">
        <v>0</v>
      </c>
      <c r="I17" s="14">
        <f t="shared" si="2"/>
        <v>4680</v>
      </c>
      <c r="J17" s="14"/>
      <c r="K17" s="14">
        <f t="shared" si="3"/>
        <v>0</v>
      </c>
      <c r="L17" s="15"/>
    </row>
    <row r="18" spans="1:12" ht="24.95" customHeight="1">
      <c r="A18" s="11">
        <v>6</v>
      </c>
      <c r="B18" s="18" t="s">
        <v>29</v>
      </c>
      <c r="C18" s="18" t="s">
        <v>11</v>
      </c>
      <c r="D18" s="18" t="s">
        <v>30</v>
      </c>
      <c r="E18" s="12">
        <v>516.13</v>
      </c>
      <c r="F18" s="13" t="s">
        <v>31</v>
      </c>
      <c r="G18" s="14">
        <v>42</v>
      </c>
      <c r="H18" s="14">
        <v>1</v>
      </c>
      <c r="I18" s="14">
        <f t="shared" si="2"/>
        <v>43</v>
      </c>
      <c r="J18" s="14"/>
      <c r="K18" s="14">
        <f t="shared" si="3"/>
        <v>0</v>
      </c>
      <c r="L18" s="15"/>
    </row>
    <row r="19" spans="1:12" ht="24.95" customHeight="1">
      <c r="A19" s="11">
        <v>7</v>
      </c>
      <c r="B19" s="18" t="s">
        <v>32</v>
      </c>
      <c r="C19" s="18" t="s">
        <v>11</v>
      </c>
      <c r="D19" s="18" t="s">
        <v>33</v>
      </c>
      <c r="E19" s="12">
        <v>1500</v>
      </c>
      <c r="F19" s="13" t="s">
        <v>34</v>
      </c>
      <c r="G19" s="14">
        <v>18</v>
      </c>
      <c r="H19" s="14">
        <v>0</v>
      </c>
      <c r="I19" s="14">
        <f t="shared" si="2"/>
        <v>18</v>
      </c>
      <c r="J19" s="14"/>
      <c r="K19" s="14">
        <f t="shared" si="3"/>
        <v>0</v>
      </c>
      <c r="L19" s="16" t="s">
        <v>35</v>
      </c>
    </row>
    <row r="20" spans="1:12" ht="24.95" customHeight="1">
      <c r="A20" s="7" t="s">
        <v>3</v>
      </c>
      <c r="B20" s="7" t="s">
        <v>36</v>
      </c>
      <c r="C20" s="7"/>
      <c r="D20" s="7"/>
      <c r="E20" s="8"/>
      <c r="F20" s="7"/>
      <c r="G20" s="7"/>
      <c r="H20" s="7"/>
      <c r="I20" s="7"/>
      <c r="J20" s="7"/>
      <c r="K20" s="9">
        <f>SUM(K21:K32)</f>
        <v>0</v>
      </c>
      <c r="L20" s="7"/>
    </row>
    <row r="21" spans="1:12" ht="24.95" customHeight="1">
      <c r="A21" s="11">
        <v>1</v>
      </c>
      <c r="B21" s="11" t="s">
        <v>37</v>
      </c>
      <c r="C21" s="11" t="s">
        <v>38</v>
      </c>
      <c r="D21" s="11" t="s">
        <v>7</v>
      </c>
      <c r="E21" s="12">
        <v>5.65</v>
      </c>
      <c r="F21" s="13" t="s">
        <v>8</v>
      </c>
      <c r="G21" s="14">
        <v>375969.90665000002</v>
      </c>
      <c r="H21" s="14">
        <v>119341</v>
      </c>
      <c r="I21" s="14">
        <f t="shared" ref="I21:I32" si="4">G21+H21</f>
        <v>495310.90665000002</v>
      </c>
      <c r="J21" s="14"/>
      <c r="K21" s="14">
        <f t="shared" ref="K21:K32" si="5">J21*I21/10000</f>
        <v>0</v>
      </c>
      <c r="L21" s="19" t="s">
        <v>39</v>
      </c>
    </row>
    <row r="22" spans="1:12" ht="24.95" customHeight="1">
      <c r="A22" s="11">
        <v>2</v>
      </c>
      <c r="B22" s="11" t="s">
        <v>40</v>
      </c>
      <c r="C22" s="11" t="s">
        <v>9</v>
      </c>
      <c r="D22" s="11" t="s">
        <v>41</v>
      </c>
      <c r="E22" s="12">
        <v>3346.28</v>
      </c>
      <c r="F22" s="13" t="s">
        <v>42</v>
      </c>
      <c r="G22" s="14">
        <v>30.237279000000001</v>
      </c>
      <c r="H22" s="14">
        <v>7.95</v>
      </c>
      <c r="I22" s="14">
        <f t="shared" si="4"/>
        <v>38.187279000000004</v>
      </c>
      <c r="J22" s="14"/>
      <c r="K22" s="14">
        <f t="shared" si="5"/>
        <v>0</v>
      </c>
      <c r="L22" s="19" t="s">
        <v>43</v>
      </c>
    </row>
    <row r="23" spans="1:12" ht="24.95" customHeight="1">
      <c r="A23" s="11">
        <v>3</v>
      </c>
      <c r="B23" s="11" t="s">
        <v>44</v>
      </c>
      <c r="C23" s="11" t="s">
        <v>9</v>
      </c>
      <c r="D23" s="11" t="s">
        <v>41</v>
      </c>
      <c r="E23" s="12">
        <v>6100</v>
      </c>
      <c r="F23" s="13" t="s">
        <v>42</v>
      </c>
      <c r="G23" s="14">
        <v>30.237279000000001</v>
      </c>
      <c r="H23" s="14">
        <v>7.95</v>
      </c>
      <c r="I23" s="14">
        <f t="shared" si="4"/>
        <v>38.187279000000004</v>
      </c>
      <c r="J23" s="14"/>
      <c r="K23" s="14">
        <f t="shared" si="5"/>
        <v>0</v>
      </c>
      <c r="L23" s="19" t="s">
        <v>39</v>
      </c>
    </row>
    <row r="24" spans="1:12" ht="24.95" customHeight="1">
      <c r="A24" s="11">
        <v>4</v>
      </c>
      <c r="B24" s="11" t="s">
        <v>45</v>
      </c>
      <c r="C24" s="11" t="s">
        <v>11</v>
      </c>
      <c r="D24" s="11" t="s">
        <v>7</v>
      </c>
      <c r="E24" s="12">
        <v>1.88</v>
      </c>
      <c r="F24" s="13" t="s">
        <v>8</v>
      </c>
      <c r="G24" s="14">
        <v>137403.98000000001</v>
      </c>
      <c r="H24" s="14">
        <v>9466</v>
      </c>
      <c r="I24" s="14">
        <f t="shared" si="4"/>
        <v>146869.98000000001</v>
      </c>
      <c r="J24" s="14"/>
      <c r="K24" s="14">
        <f t="shared" si="5"/>
        <v>0</v>
      </c>
      <c r="L24" s="19" t="s">
        <v>46</v>
      </c>
    </row>
    <row r="25" spans="1:12" ht="24.95" customHeight="1">
      <c r="A25" s="11">
        <v>5</v>
      </c>
      <c r="B25" s="11" t="s">
        <v>47</v>
      </c>
      <c r="C25" s="11" t="s">
        <v>11</v>
      </c>
      <c r="D25" s="11" t="s">
        <v>48</v>
      </c>
      <c r="E25" s="12">
        <v>1304.1400000000001</v>
      </c>
      <c r="F25" s="13" t="s">
        <v>49</v>
      </c>
      <c r="G25" s="14">
        <v>154</v>
      </c>
      <c r="H25" s="14">
        <v>39</v>
      </c>
      <c r="I25" s="14">
        <f t="shared" si="4"/>
        <v>193</v>
      </c>
      <c r="J25" s="14"/>
      <c r="K25" s="14">
        <f t="shared" si="5"/>
        <v>0</v>
      </c>
      <c r="L25" s="19" t="s">
        <v>50</v>
      </c>
    </row>
    <row r="26" spans="1:12" ht="24.95" customHeight="1">
      <c r="A26" s="11">
        <v>6</v>
      </c>
      <c r="B26" s="11" t="s">
        <v>51</v>
      </c>
      <c r="C26" s="11" t="s">
        <v>52</v>
      </c>
      <c r="D26" s="11" t="s">
        <v>53</v>
      </c>
      <c r="E26" s="12">
        <v>270138.86</v>
      </c>
      <c r="F26" s="13" t="s">
        <v>54</v>
      </c>
      <c r="G26" s="14">
        <v>1</v>
      </c>
      <c r="H26" s="14">
        <v>0</v>
      </c>
      <c r="I26" s="14">
        <f t="shared" si="4"/>
        <v>1</v>
      </c>
      <c r="J26" s="14"/>
      <c r="K26" s="14">
        <f t="shared" si="5"/>
        <v>0</v>
      </c>
      <c r="L26" s="19" t="s">
        <v>43</v>
      </c>
    </row>
    <row r="27" spans="1:12" ht="24.95" customHeight="1">
      <c r="A27" s="11">
        <v>7</v>
      </c>
      <c r="B27" s="11" t="s">
        <v>55</v>
      </c>
      <c r="C27" s="11" t="s">
        <v>56</v>
      </c>
      <c r="D27" s="11" t="s">
        <v>7</v>
      </c>
      <c r="E27" s="12">
        <v>4.3099999999999996</v>
      </c>
      <c r="F27" s="13" t="s">
        <v>8</v>
      </c>
      <c r="G27" s="14">
        <v>75646.548999999999</v>
      </c>
      <c r="H27" s="14">
        <v>0</v>
      </c>
      <c r="I27" s="14">
        <f t="shared" si="4"/>
        <v>75646.548999999999</v>
      </c>
      <c r="J27" s="14"/>
      <c r="K27" s="14">
        <f t="shared" si="5"/>
        <v>0</v>
      </c>
      <c r="L27" s="19" t="s">
        <v>39</v>
      </c>
    </row>
    <row r="28" spans="1:12" ht="24.95" customHeight="1">
      <c r="A28" s="11">
        <v>8</v>
      </c>
      <c r="B28" s="11" t="s">
        <v>57</v>
      </c>
      <c r="C28" s="11" t="s">
        <v>56</v>
      </c>
      <c r="D28" s="11" t="s">
        <v>7</v>
      </c>
      <c r="E28" s="12">
        <v>2.15</v>
      </c>
      <c r="F28" s="13" t="s">
        <v>8</v>
      </c>
      <c r="G28" s="14">
        <v>126671.33333333299</v>
      </c>
      <c r="H28" s="14">
        <v>0</v>
      </c>
      <c r="I28" s="14">
        <f t="shared" si="4"/>
        <v>126671.33333333299</v>
      </c>
      <c r="J28" s="14"/>
      <c r="K28" s="14">
        <f t="shared" si="5"/>
        <v>0</v>
      </c>
      <c r="L28" s="19" t="s">
        <v>58</v>
      </c>
    </row>
    <row r="29" spans="1:12" ht="24.95" customHeight="1">
      <c r="A29" s="11">
        <v>9</v>
      </c>
      <c r="B29" s="11" t="s">
        <v>59</v>
      </c>
      <c r="C29" s="11" t="s">
        <v>11</v>
      </c>
      <c r="D29" s="11" t="s">
        <v>60</v>
      </c>
      <c r="E29" s="12">
        <v>1.79</v>
      </c>
      <c r="F29" s="13" t="s">
        <v>8</v>
      </c>
      <c r="G29" s="14">
        <v>823.5</v>
      </c>
      <c r="H29" s="14">
        <v>0</v>
      </c>
      <c r="I29" s="14">
        <f t="shared" si="4"/>
        <v>823.5</v>
      </c>
      <c r="J29" s="14"/>
      <c r="K29" s="14">
        <f t="shared" si="5"/>
        <v>0</v>
      </c>
      <c r="L29" s="19" t="s">
        <v>46</v>
      </c>
    </row>
    <row r="30" spans="1:12" ht="24.95" customHeight="1">
      <c r="A30" s="11">
        <v>10</v>
      </c>
      <c r="B30" s="11" t="s">
        <v>61</v>
      </c>
      <c r="C30" s="11" t="s">
        <v>11</v>
      </c>
      <c r="D30" s="11" t="s">
        <v>7</v>
      </c>
      <c r="E30" s="12">
        <v>2.13</v>
      </c>
      <c r="F30" s="13" t="s">
        <v>8</v>
      </c>
      <c r="G30" s="14">
        <v>2558</v>
      </c>
      <c r="H30" s="14">
        <v>0</v>
      </c>
      <c r="I30" s="14">
        <f t="shared" si="4"/>
        <v>2558</v>
      </c>
      <c r="J30" s="14"/>
      <c r="K30" s="14">
        <f t="shared" si="5"/>
        <v>0</v>
      </c>
      <c r="L30" s="19" t="s">
        <v>46</v>
      </c>
    </row>
    <row r="31" spans="1:12" ht="24.95" customHeight="1">
      <c r="A31" s="11">
        <v>11</v>
      </c>
      <c r="B31" s="11" t="s">
        <v>62</v>
      </c>
      <c r="C31" s="11" t="s">
        <v>11</v>
      </c>
      <c r="D31" s="11" t="s">
        <v>30</v>
      </c>
      <c r="E31" s="12">
        <v>3.85</v>
      </c>
      <c r="F31" s="13" t="s">
        <v>31</v>
      </c>
      <c r="G31" s="14">
        <v>360</v>
      </c>
      <c r="H31" s="14">
        <v>16</v>
      </c>
      <c r="I31" s="14">
        <f t="shared" si="4"/>
        <v>376</v>
      </c>
      <c r="J31" s="14"/>
      <c r="K31" s="14">
        <f t="shared" si="5"/>
        <v>0</v>
      </c>
      <c r="L31" s="19" t="s">
        <v>46</v>
      </c>
    </row>
    <row r="32" spans="1:12" ht="24.95" customHeight="1">
      <c r="A32" s="11">
        <v>12</v>
      </c>
      <c r="B32" s="11" t="s">
        <v>63</v>
      </c>
      <c r="C32" s="11" t="s">
        <v>11</v>
      </c>
      <c r="D32" s="19" t="s">
        <v>50</v>
      </c>
      <c r="E32" s="20">
        <v>33.21</v>
      </c>
      <c r="F32" s="13" t="s">
        <v>8</v>
      </c>
      <c r="G32" s="14">
        <v>0</v>
      </c>
      <c r="H32" s="14">
        <v>0</v>
      </c>
      <c r="I32" s="14">
        <f t="shared" si="4"/>
        <v>0</v>
      </c>
      <c r="J32" s="14"/>
      <c r="K32" s="14">
        <f t="shared" si="5"/>
        <v>0</v>
      </c>
      <c r="L32" s="19" t="s">
        <v>50</v>
      </c>
    </row>
    <row r="33" spans="1:12" ht="24.95" customHeight="1">
      <c r="A33" s="7" t="s">
        <v>64</v>
      </c>
      <c r="B33" s="7" t="s">
        <v>65</v>
      </c>
      <c r="C33" s="7"/>
      <c r="D33" s="7"/>
      <c r="E33" s="8"/>
      <c r="F33" s="7"/>
      <c r="G33" s="7"/>
      <c r="H33" s="7"/>
      <c r="I33" s="7"/>
      <c r="J33" s="7"/>
      <c r="K33" s="9">
        <f>SUM(K34:K35)</f>
        <v>0</v>
      </c>
      <c r="L33" s="7"/>
    </row>
    <row r="34" spans="1:12" ht="25.9" customHeight="1">
      <c r="A34" s="11">
        <v>1</v>
      </c>
      <c r="B34" s="16" t="s">
        <v>66</v>
      </c>
      <c r="C34" s="11" t="s">
        <v>11</v>
      </c>
      <c r="D34" s="11" t="s">
        <v>67</v>
      </c>
      <c r="E34" s="12">
        <v>11031.37</v>
      </c>
      <c r="F34" s="13" t="s">
        <v>68</v>
      </c>
      <c r="G34" s="21">
        <v>6</v>
      </c>
      <c r="H34" s="21">
        <v>0</v>
      </c>
      <c r="I34" s="14">
        <f>G34+H34</f>
        <v>6</v>
      </c>
      <c r="J34" s="14"/>
      <c r="K34" s="14">
        <f>J34*I34/10000</f>
        <v>0</v>
      </c>
      <c r="L34" s="22"/>
    </row>
    <row r="35" spans="1:12" ht="33">
      <c r="A35" s="11">
        <v>2</v>
      </c>
      <c r="B35" s="16" t="s">
        <v>69</v>
      </c>
      <c r="C35" s="11" t="s">
        <v>11</v>
      </c>
      <c r="D35" s="11" t="s">
        <v>67</v>
      </c>
      <c r="E35" s="12">
        <v>12869.92</v>
      </c>
      <c r="F35" s="13" t="s">
        <v>68</v>
      </c>
      <c r="G35" s="21">
        <v>1</v>
      </c>
      <c r="H35" s="21">
        <v>0</v>
      </c>
      <c r="I35" s="14">
        <f>G35+H35</f>
        <v>1</v>
      </c>
      <c r="J35" s="14"/>
      <c r="K35" s="14">
        <f>J35*I35/10000</f>
        <v>0</v>
      </c>
      <c r="L35" s="23"/>
    </row>
    <row r="36" spans="1:12" ht="24.95" customHeight="1">
      <c r="A36" s="7" t="s">
        <v>70</v>
      </c>
      <c r="B36" s="7" t="s">
        <v>71</v>
      </c>
      <c r="C36" s="7"/>
      <c r="D36" s="7"/>
      <c r="E36" s="8"/>
      <c r="F36" s="7"/>
      <c r="G36" s="7"/>
      <c r="H36" s="7"/>
      <c r="I36" s="7"/>
      <c r="J36" s="7"/>
      <c r="K36" s="17">
        <f>SUM(K37:K51)</f>
        <v>0</v>
      </c>
      <c r="L36" s="7"/>
    </row>
    <row r="37" spans="1:12" ht="24.95" customHeight="1">
      <c r="A37" s="11">
        <v>1</v>
      </c>
      <c r="B37" s="18" t="s">
        <v>72</v>
      </c>
      <c r="C37" s="11" t="s">
        <v>11</v>
      </c>
      <c r="D37" s="24" t="s">
        <v>73</v>
      </c>
      <c r="E37" s="12">
        <v>15.65</v>
      </c>
      <c r="F37" s="13" t="s">
        <v>74</v>
      </c>
      <c r="G37" s="14">
        <v>7660.87</v>
      </c>
      <c r="H37" s="14">
        <v>648.1</v>
      </c>
      <c r="I37" s="14">
        <f t="shared" ref="I37:I51" si="6">G37+H37</f>
        <v>8308.9699999999993</v>
      </c>
      <c r="J37" s="14"/>
      <c r="K37" s="14">
        <f t="shared" ref="K37:K51" si="7">J37*I37/10000</f>
        <v>0</v>
      </c>
      <c r="L37" s="25">
        <v>4</v>
      </c>
    </row>
    <row r="38" spans="1:12" ht="24.95" customHeight="1">
      <c r="A38" s="11">
        <v>2</v>
      </c>
      <c r="B38" s="18" t="s">
        <v>75</v>
      </c>
      <c r="C38" s="11" t="s">
        <v>11</v>
      </c>
      <c r="D38" s="24" t="s">
        <v>73</v>
      </c>
      <c r="E38" s="12">
        <v>10.15</v>
      </c>
      <c r="F38" s="13" t="s">
        <v>74</v>
      </c>
      <c r="G38" s="14">
        <v>25870.69</v>
      </c>
      <c r="H38" s="14">
        <v>6808.6</v>
      </c>
      <c r="I38" s="14">
        <f t="shared" si="6"/>
        <v>32679.29</v>
      </c>
      <c r="J38" s="14"/>
      <c r="K38" s="14">
        <f t="shared" si="7"/>
        <v>0</v>
      </c>
      <c r="L38" s="25">
        <v>2</v>
      </c>
    </row>
    <row r="39" spans="1:12" ht="24.95" customHeight="1">
      <c r="A39" s="11">
        <v>3</v>
      </c>
      <c r="B39" s="18" t="s">
        <v>76</v>
      </c>
      <c r="C39" s="11" t="s">
        <v>11</v>
      </c>
      <c r="D39" s="24" t="s">
        <v>73</v>
      </c>
      <c r="E39" s="12">
        <v>14.06</v>
      </c>
      <c r="F39" s="13" t="s">
        <v>74</v>
      </c>
      <c r="G39" s="14">
        <v>4770.43</v>
      </c>
      <c r="H39" s="14">
        <v>2505.1999999999998</v>
      </c>
      <c r="I39" s="14">
        <f t="shared" si="6"/>
        <v>7275.63</v>
      </c>
      <c r="J39" s="14"/>
      <c r="K39" s="14">
        <f t="shared" si="7"/>
        <v>0</v>
      </c>
      <c r="L39" s="25">
        <v>2</v>
      </c>
    </row>
    <row r="40" spans="1:12" ht="24.95" customHeight="1">
      <c r="A40" s="11">
        <v>4</v>
      </c>
      <c r="B40" s="26" t="s">
        <v>77</v>
      </c>
      <c r="C40" s="11" t="s">
        <v>11</v>
      </c>
      <c r="D40" s="24" t="s">
        <v>73</v>
      </c>
      <c r="E40" s="12">
        <v>8.1199999999999992</v>
      </c>
      <c r="F40" s="13" t="s">
        <v>74</v>
      </c>
      <c r="G40" s="14">
        <v>16485.45</v>
      </c>
      <c r="H40" s="14">
        <v>3528</v>
      </c>
      <c r="I40" s="14">
        <f t="shared" si="6"/>
        <v>20013.45</v>
      </c>
      <c r="J40" s="14"/>
      <c r="K40" s="14">
        <f t="shared" si="7"/>
        <v>0</v>
      </c>
      <c r="L40" s="25">
        <v>4</v>
      </c>
    </row>
    <row r="41" spans="1:12" ht="24.95" customHeight="1">
      <c r="A41" s="11">
        <v>5</v>
      </c>
      <c r="B41" s="18" t="s">
        <v>78</v>
      </c>
      <c r="C41" s="11" t="s">
        <v>11</v>
      </c>
      <c r="D41" s="24" t="s">
        <v>53</v>
      </c>
      <c r="E41" s="12">
        <v>45.1</v>
      </c>
      <c r="F41" s="13" t="s">
        <v>54</v>
      </c>
      <c r="G41" s="14">
        <v>1125</v>
      </c>
      <c r="H41" s="14">
        <v>251</v>
      </c>
      <c r="I41" s="14">
        <f t="shared" si="6"/>
        <v>1376</v>
      </c>
      <c r="J41" s="14"/>
      <c r="K41" s="14">
        <f t="shared" si="7"/>
        <v>0</v>
      </c>
      <c r="L41" s="25">
        <v>3</v>
      </c>
    </row>
    <row r="42" spans="1:12" ht="24" customHeight="1">
      <c r="A42" s="11">
        <v>6</v>
      </c>
      <c r="B42" s="18" t="s">
        <v>79</v>
      </c>
      <c r="C42" s="11" t="s">
        <v>11</v>
      </c>
      <c r="D42" s="24" t="s">
        <v>53</v>
      </c>
      <c r="E42" s="12">
        <v>45.22</v>
      </c>
      <c r="F42" s="13" t="s">
        <v>54</v>
      </c>
      <c r="G42" s="14">
        <v>2671</v>
      </c>
      <c r="H42" s="14">
        <v>502</v>
      </c>
      <c r="I42" s="14">
        <f t="shared" si="6"/>
        <v>3173</v>
      </c>
      <c r="J42" s="14"/>
      <c r="K42" s="14">
        <f t="shared" si="7"/>
        <v>0</v>
      </c>
      <c r="L42" s="25">
        <v>5.5</v>
      </c>
    </row>
    <row r="43" spans="1:12" ht="24" customHeight="1">
      <c r="A43" s="11">
        <v>7</v>
      </c>
      <c r="B43" s="18" t="s">
        <v>80</v>
      </c>
      <c r="C43" s="11" t="s">
        <v>11</v>
      </c>
      <c r="D43" s="24" t="s">
        <v>81</v>
      </c>
      <c r="E43" s="12">
        <v>180.89</v>
      </c>
      <c r="F43" s="13" t="s">
        <v>82</v>
      </c>
      <c r="G43" s="14">
        <v>73</v>
      </c>
      <c r="H43" s="14">
        <v>0</v>
      </c>
      <c r="I43" s="14">
        <f t="shared" si="6"/>
        <v>73</v>
      </c>
      <c r="J43" s="14"/>
      <c r="K43" s="14">
        <f t="shared" si="7"/>
        <v>0</v>
      </c>
      <c r="L43" s="25">
        <v>1</v>
      </c>
    </row>
    <row r="44" spans="1:12" ht="24" customHeight="1">
      <c r="A44" s="11">
        <v>8</v>
      </c>
      <c r="B44" s="18" t="s">
        <v>83</v>
      </c>
      <c r="C44" s="11" t="s">
        <v>11</v>
      </c>
      <c r="D44" s="24" t="s">
        <v>53</v>
      </c>
      <c r="E44" s="12">
        <v>13.29</v>
      </c>
      <c r="F44" s="13" t="s">
        <v>54</v>
      </c>
      <c r="G44" s="14">
        <v>2671</v>
      </c>
      <c r="H44" s="14">
        <v>502</v>
      </c>
      <c r="I44" s="14">
        <f t="shared" si="6"/>
        <v>3173</v>
      </c>
      <c r="J44" s="14"/>
      <c r="K44" s="14">
        <f t="shared" si="7"/>
        <v>0</v>
      </c>
      <c r="L44" s="25">
        <v>12</v>
      </c>
    </row>
    <row r="45" spans="1:12" ht="24" customHeight="1">
      <c r="A45" s="11">
        <v>9</v>
      </c>
      <c r="B45" s="18" t="s">
        <v>84</v>
      </c>
      <c r="C45" s="11" t="s">
        <v>11</v>
      </c>
      <c r="D45" s="24" t="s">
        <v>73</v>
      </c>
      <c r="E45" s="12">
        <v>10.62</v>
      </c>
      <c r="F45" s="13" t="s">
        <v>74</v>
      </c>
      <c r="G45" s="14">
        <v>30970.71</v>
      </c>
      <c r="H45" s="14">
        <v>8137.2</v>
      </c>
      <c r="I45" s="14">
        <f t="shared" si="6"/>
        <v>39107.909999999996</v>
      </c>
      <c r="J45" s="14"/>
      <c r="K45" s="14">
        <f t="shared" si="7"/>
        <v>0</v>
      </c>
      <c r="L45" s="25">
        <v>1</v>
      </c>
    </row>
    <row r="46" spans="1:12" ht="24" customHeight="1">
      <c r="A46" s="11">
        <v>10</v>
      </c>
      <c r="B46" s="18" t="s">
        <v>85</v>
      </c>
      <c r="C46" s="11" t="s">
        <v>11</v>
      </c>
      <c r="D46" s="24" t="s">
        <v>53</v>
      </c>
      <c r="E46" s="12">
        <v>45.1</v>
      </c>
      <c r="F46" s="13" t="s">
        <v>54</v>
      </c>
      <c r="G46" s="14">
        <v>834</v>
      </c>
      <c r="H46" s="14">
        <v>203</v>
      </c>
      <c r="I46" s="14">
        <f t="shared" si="6"/>
        <v>1037</v>
      </c>
      <c r="J46" s="14"/>
      <c r="K46" s="14">
        <f t="shared" si="7"/>
        <v>0</v>
      </c>
      <c r="L46" s="25">
        <v>3</v>
      </c>
    </row>
    <row r="47" spans="1:12" ht="24" customHeight="1">
      <c r="A47" s="11">
        <v>11</v>
      </c>
      <c r="B47" s="27" t="s">
        <v>86</v>
      </c>
      <c r="C47" s="11" t="s">
        <v>11</v>
      </c>
      <c r="D47" s="24" t="s">
        <v>73</v>
      </c>
      <c r="E47" s="12">
        <v>5.25</v>
      </c>
      <c r="F47" s="13" t="s">
        <v>74</v>
      </c>
      <c r="G47" s="14">
        <v>0</v>
      </c>
      <c r="H47" s="14">
        <v>0</v>
      </c>
      <c r="I47" s="14">
        <f t="shared" si="6"/>
        <v>0</v>
      </c>
      <c r="J47" s="14"/>
      <c r="K47" s="14">
        <f t="shared" si="7"/>
        <v>0</v>
      </c>
      <c r="L47" s="25">
        <v>5.5</v>
      </c>
    </row>
    <row r="48" spans="1:12" ht="24" customHeight="1">
      <c r="A48" s="11">
        <v>12</v>
      </c>
      <c r="B48" s="26" t="s">
        <v>87</v>
      </c>
      <c r="C48" s="11" t="s">
        <v>11</v>
      </c>
      <c r="D48" s="24" t="s">
        <v>53</v>
      </c>
      <c r="E48" s="12">
        <v>26.59</v>
      </c>
      <c r="F48" s="13" t="s">
        <v>54</v>
      </c>
      <c r="G48" s="14">
        <v>2007</v>
      </c>
      <c r="H48" s="14">
        <v>454</v>
      </c>
      <c r="I48" s="14">
        <f t="shared" si="6"/>
        <v>2461</v>
      </c>
      <c r="J48" s="14"/>
      <c r="K48" s="14">
        <f t="shared" si="7"/>
        <v>0</v>
      </c>
      <c r="L48" s="25">
        <v>2</v>
      </c>
    </row>
    <row r="49" spans="1:12" ht="24" customHeight="1">
      <c r="A49" s="11">
        <v>13</v>
      </c>
      <c r="B49" s="26" t="s">
        <v>88</v>
      </c>
      <c r="C49" s="11" t="s">
        <v>11</v>
      </c>
      <c r="D49" s="28" t="s">
        <v>89</v>
      </c>
      <c r="E49" s="12">
        <v>1657.19</v>
      </c>
      <c r="F49" s="13" t="s">
        <v>42</v>
      </c>
      <c r="G49" s="14">
        <v>71.1982</v>
      </c>
      <c r="H49" s="14">
        <v>18.0991</v>
      </c>
      <c r="I49" s="14">
        <f t="shared" si="6"/>
        <v>89.297300000000007</v>
      </c>
      <c r="J49" s="14"/>
      <c r="K49" s="14">
        <f t="shared" si="7"/>
        <v>0</v>
      </c>
      <c r="L49" s="25">
        <v>48</v>
      </c>
    </row>
    <row r="50" spans="1:12" ht="24" customHeight="1">
      <c r="A50" s="11">
        <v>14</v>
      </c>
      <c r="B50" s="16" t="s">
        <v>90</v>
      </c>
      <c r="C50" s="11" t="s">
        <v>11</v>
      </c>
      <c r="D50" s="16" t="s">
        <v>91</v>
      </c>
      <c r="E50" s="12">
        <v>38357.64</v>
      </c>
      <c r="F50" s="13" t="s">
        <v>92</v>
      </c>
      <c r="G50" s="14">
        <v>16</v>
      </c>
      <c r="H50" s="14">
        <v>0</v>
      </c>
      <c r="I50" s="14">
        <f t="shared" si="6"/>
        <v>16</v>
      </c>
      <c r="J50" s="14"/>
      <c r="K50" s="14">
        <f t="shared" si="7"/>
        <v>0</v>
      </c>
      <c r="L50" s="16" t="s">
        <v>93</v>
      </c>
    </row>
    <row r="51" spans="1:12" ht="24.95" customHeight="1">
      <c r="A51" s="11">
        <v>15</v>
      </c>
      <c r="B51" s="16" t="s">
        <v>94</v>
      </c>
      <c r="C51" s="11" t="s">
        <v>11</v>
      </c>
      <c r="D51" s="24" t="s">
        <v>53</v>
      </c>
      <c r="E51" s="12">
        <v>5840.31</v>
      </c>
      <c r="F51" s="13" t="s">
        <v>54</v>
      </c>
      <c r="G51" s="14">
        <v>0</v>
      </c>
      <c r="H51" s="14">
        <v>2</v>
      </c>
      <c r="I51" s="14">
        <f t="shared" si="6"/>
        <v>2</v>
      </c>
      <c r="J51" s="14"/>
      <c r="K51" s="14">
        <f t="shared" si="7"/>
        <v>0</v>
      </c>
      <c r="L51" s="25">
        <v>4</v>
      </c>
    </row>
    <row r="52" spans="1:12" ht="24.95" customHeight="1">
      <c r="A52" s="7" t="s">
        <v>95</v>
      </c>
      <c r="B52" s="7" t="s">
        <v>96</v>
      </c>
      <c r="C52" s="7"/>
      <c r="D52" s="7"/>
      <c r="E52" s="8"/>
      <c r="F52" s="7"/>
      <c r="G52" s="7"/>
      <c r="H52" s="17"/>
      <c r="I52" s="9"/>
      <c r="J52" s="9"/>
      <c r="K52" s="9">
        <f>SUM(K53:K57)</f>
        <v>0</v>
      </c>
      <c r="L52" s="7"/>
    </row>
    <row r="53" spans="1:12" ht="28.9" customHeight="1">
      <c r="A53" s="11">
        <v>1</v>
      </c>
      <c r="B53" s="18" t="s">
        <v>97</v>
      </c>
      <c r="C53" s="11" t="s">
        <v>11</v>
      </c>
      <c r="D53" s="11" t="s">
        <v>53</v>
      </c>
      <c r="E53" s="12">
        <v>141028.66</v>
      </c>
      <c r="F53" s="13" t="s">
        <v>54</v>
      </c>
      <c r="G53" s="14">
        <v>15</v>
      </c>
      <c r="H53" s="14">
        <v>1</v>
      </c>
      <c r="I53" s="14">
        <f>G53+H53</f>
        <v>16</v>
      </c>
      <c r="J53" s="14"/>
      <c r="K53" s="14">
        <f>J53*I53/10000</f>
        <v>0</v>
      </c>
      <c r="L53" s="11" t="s">
        <v>98</v>
      </c>
    </row>
    <row r="54" spans="1:12" ht="24.95" customHeight="1">
      <c r="A54" s="11">
        <v>2</v>
      </c>
      <c r="B54" s="18" t="s">
        <v>99</v>
      </c>
      <c r="C54" s="11" t="s">
        <v>11</v>
      </c>
      <c r="D54" s="11" t="s">
        <v>53</v>
      </c>
      <c r="E54" s="12">
        <v>71376.59</v>
      </c>
      <c r="F54" s="13" t="s">
        <v>54</v>
      </c>
      <c r="G54" s="14">
        <v>1</v>
      </c>
      <c r="H54" s="14">
        <v>1</v>
      </c>
      <c r="I54" s="14">
        <f>G54+H54</f>
        <v>2</v>
      </c>
      <c r="J54" s="14"/>
      <c r="K54" s="14">
        <f>J54*I54/10000</f>
        <v>0</v>
      </c>
      <c r="L54" s="11" t="s">
        <v>98</v>
      </c>
    </row>
    <row r="55" spans="1:12" ht="45.75" customHeight="1">
      <c r="A55" s="11">
        <v>3</v>
      </c>
      <c r="B55" s="29" t="s">
        <v>100</v>
      </c>
      <c r="C55" s="30" t="s">
        <v>11</v>
      </c>
      <c r="D55" s="11" t="s">
        <v>53</v>
      </c>
      <c r="E55" s="12">
        <v>30000</v>
      </c>
      <c r="F55" s="13" t="s">
        <v>54</v>
      </c>
      <c r="G55" s="14">
        <v>16</v>
      </c>
      <c r="H55" s="14">
        <v>2</v>
      </c>
      <c r="I55" s="14">
        <f>G55+H55</f>
        <v>18</v>
      </c>
      <c r="J55" s="14"/>
      <c r="K55" s="14">
        <f>J55*I55/10000</f>
        <v>0</v>
      </c>
      <c r="L55" s="31" t="s">
        <v>101</v>
      </c>
    </row>
    <row r="56" spans="1:12" ht="24.95" customHeight="1">
      <c r="A56" s="11">
        <v>4</v>
      </c>
      <c r="B56" s="29" t="s">
        <v>102</v>
      </c>
      <c r="C56" s="30" t="s">
        <v>11</v>
      </c>
      <c r="D56" s="11" t="s">
        <v>53</v>
      </c>
      <c r="E56" s="12">
        <v>9740</v>
      </c>
      <c r="F56" s="13" t="s">
        <v>54</v>
      </c>
      <c r="G56" s="14">
        <v>8</v>
      </c>
      <c r="H56" s="14">
        <v>0</v>
      </c>
      <c r="I56" s="14">
        <f>G56+H56</f>
        <v>8</v>
      </c>
      <c r="J56" s="14"/>
      <c r="K56" s="14">
        <f>J56*I56/10000</f>
        <v>0</v>
      </c>
      <c r="L56" s="31" t="s">
        <v>103</v>
      </c>
    </row>
    <row r="57" spans="1:12" ht="24.95" customHeight="1">
      <c r="A57" s="11">
        <v>5</v>
      </c>
      <c r="B57" s="29" t="s">
        <v>104</v>
      </c>
      <c r="C57" s="30" t="s">
        <v>11</v>
      </c>
      <c r="D57" s="11" t="s">
        <v>53</v>
      </c>
      <c r="E57" s="12">
        <v>5000</v>
      </c>
      <c r="F57" s="13" t="s">
        <v>54</v>
      </c>
      <c r="G57" s="14">
        <v>0</v>
      </c>
      <c r="H57" s="14">
        <v>0</v>
      </c>
      <c r="I57" s="14">
        <f>G57+H57</f>
        <v>0</v>
      </c>
      <c r="J57" s="14"/>
      <c r="K57" s="14">
        <f>J57*I57/10000</f>
        <v>0</v>
      </c>
      <c r="L57" s="32"/>
    </row>
    <row r="58" spans="1:12" ht="24.95" customHeight="1">
      <c r="A58" s="7" t="s">
        <v>105</v>
      </c>
      <c r="B58" s="7" t="s">
        <v>106</v>
      </c>
      <c r="C58" s="7"/>
      <c r="D58" s="7"/>
      <c r="E58" s="8"/>
      <c r="F58" s="7"/>
      <c r="G58" s="7"/>
      <c r="H58" s="17"/>
      <c r="I58" s="9"/>
      <c r="J58" s="9"/>
      <c r="K58" s="9">
        <f>SUM(K59:K60)</f>
        <v>0</v>
      </c>
      <c r="L58" s="7"/>
    </row>
    <row r="59" spans="1:12" ht="24" customHeight="1">
      <c r="A59" s="11">
        <v>1</v>
      </c>
      <c r="B59" s="11" t="s">
        <v>107</v>
      </c>
      <c r="C59" s="11" t="s">
        <v>11</v>
      </c>
      <c r="D59" s="11" t="s">
        <v>108</v>
      </c>
      <c r="E59" s="12">
        <v>276.58</v>
      </c>
      <c r="F59" s="13" t="s">
        <v>109</v>
      </c>
      <c r="G59" s="14">
        <v>581</v>
      </c>
      <c r="H59" s="14">
        <v>356</v>
      </c>
      <c r="I59" s="14">
        <f>G59+H59</f>
        <v>937</v>
      </c>
      <c r="J59" s="14"/>
      <c r="K59" s="14">
        <f>J59*I59/10000</f>
        <v>0</v>
      </c>
      <c r="L59" s="23"/>
    </row>
    <row r="60" spans="1:12" ht="24" customHeight="1">
      <c r="A60" s="11">
        <v>2</v>
      </c>
      <c r="B60" s="33" t="s">
        <v>110</v>
      </c>
      <c r="C60" s="11" t="s">
        <v>11</v>
      </c>
      <c r="D60" s="11" t="s">
        <v>108</v>
      </c>
      <c r="E60" s="12">
        <v>75.16</v>
      </c>
      <c r="F60" s="13" t="s">
        <v>109</v>
      </c>
      <c r="G60" s="14">
        <v>32644</v>
      </c>
      <c r="H60" s="14">
        <v>0</v>
      </c>
      <c r="I60" s="14">
        <f>G60+H60</f>
        <v>32644</v>
      </c>
      <c r="J60" s="14"/>
      <c r="K60" s="14">
        <f>J60*I60/10000</f>
        <v>0</v>
      </c>
      <c r="L60" s="23"/>
    </row>
    <row r="61" spans="1:12" ht="24.95" customHeight="1">
      <c r="A61" s="7" t="s">
        <v>111</v>
      </c>
      <c r="B61" s="7" t="s">
        <v>112</v>
      </c>
      <c r="C61" s="7"/>
      <c r="D61" s="7"/>
      <c r="E61" s="8"/>
      <c r="F61" s="7"/>
      <c r="G61" s="7"/>
      <c r="H61" s="7"/>
      <c r="I61" s="7"/>
      <c r="J61" s="7"/>
      <c r="K61" s="17">
        <f>K62</f>
        <v>0</v>
      </c>
      <c r="L61" s="7"/>
    </row>
    <row r="62" spans="1:12" ht="27" customHeight="1">
      <c r="A62" s="11">
        <v>1</v>
      </c>
      <c r="B62" s="11" t="s">
        <v>112</v>
      </c>
      <c r="C62" s="11" t="s">
        <v>11</v>
      </c>
      <c r="D62" s="11" t="s">
        <v>53</v>
      </c>
      <c r="E62" s="12">
        <v>30962.14</v>
      </c>
      <c r="F62" s="13" t="s">
        <v>109</v>
      </c>
      <c r="G62" s="14">
        <v>2</v>
      </c>
      <c r="H62" s="14">
        <v>2</v>
      </c>
      <c r="I62" s="14">
        <f>G62+H62</f>
        <v>4</v>
      </c>
      <c r="J62" s="14"/>
      <c r="K62" s="14">
        <f>J62*I62/10000</f>
        <v>0</v>
      </c>
      <c r="L62" s="23"/>
    </row>
    <row r="63" spans="1:12" ht="34.9" customHeight="1">
      <c r="A63" s="42" t="s">
        <v>125</v>
      </c>
      <c r="B63" s="42"/>
      <c r="C63" s="43" t="s">
        <v>1</v>
      </c>
      <c r="D63" s="43"/>
      <c r="E63" s="43"/>
      <c r="F63" s="43"/>
      <c r="G63" s="43"/>
      <c r="H63" s="43"/>
      <c r="I63" s="43"/>
      <c r="J63" s="43"/>
      <c r="K63" s="34">
        <f>K3+K12+K20+K33+K36+K52+K58+K61</f>
        <v>0</v>
      </c>
      <c r="L63" s="35"/>
    </row>
    <row r="64" spans="1:12" ht="34.9" customHeight="1">
      <c r="A64" s="44" t="s">
        <v>127</v>
      </c>
      <c r="B64" s="44"/>
      <c r="C64" s="45">
        <f>K63</f>
        <v>0</v>
      </c>
      <c r="D64" s="45"/>
      <c r="E64" s="45"/>
      <c r="F64" s="45"/>
      <c r="G64" s="45"/>
      <c r="H64" s="45"/>
      <c r="I64" s="45"/>
      <c r="J64" s="45"/>
      <c r="K64" s="45"/>
      <c r="L64" s="45"/>
    </row>
    <row r="65" spans="1:12" ht="34.9" customHeight="1">
      <c r="A65" s="44" t="s">
        <v>128</v>
      </c>
      <c r="B65" s="44"/>
      <c r="C65" s="43">
        <f>K63</f>
        <v>0</v>
      </c>
      <c r="D65" s="43"/>
      <c r="E65" s="43"/>
      <c r="F65" s="43"/>
      <c r="G65" s="43"/>
      <c r="H65" s="43"/>
      <c r="I65" s="43"/>
      <c r="J65" s="43"/>
      <c r="K65" s="43"/>
      <c r="L65" s="43"/>
    </row>
    <row r="66" spans="1:12" ht="34.9" customHeight="1">
      <c r="A66" s="46" t="s">
        <v>126</v>
      </c>
      <c r="B66" s="46"/>
      <c r="C66" s="43">
        <f>C64+C65</f>
        <v>0</v>
      </c>
      <c r="D66" s="43"/>
      <c r="E66" s="43"/>
      <c r="F66" s="43"/>
      <c r="G66" s="43"/>
      <c r="H66" s="43"/>
      <c r="I66" s="43"/>
      <c r="J66" s="43"/>
      <c r="K66" s="43"/>
      <c r="L66" s="43"/>
    </row>
  </sheetData>
  <mergeCells count="11">
    <mergeCell ref="A1:L1"/>
    <mergeCell ref="A66:B66"/>
    <mergeCell ref="C66:L66"/>
    <mergeCell ref="A4:A5"/>
    <mergeCell ref="B4:B5"/>
    <mergeCell ref="A63:B63"/>
    <mergeCell ref="C63:J63"/>
    <mergeCell ref="A64:B64"/>
    <mergeCell ref="A65:B65"/>
    <mergeCell ref="C64:L64"/>
    <mergeCell ref="C65:L65"/>
  </mergeCells>
  <phoneticPr fontId="2" type="noConversion"/>
  <pageMargins left="0.74791666666666701" right="0.62986111111111098" top="0.29513888888888901" bottom="0.29513888888888901" header="0.51180555555555596" footer="0.51180555555555596"/>
  <pageSetup paperSize="8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西部</vt:lpstr>
      <vt:lpstr>西部!Print_Area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</dc:creator>
  <cp:lastModifiedBy>ina N</cp:lastModifiedBy>
  <dcterms:created xsi:type="dcterms:W3CDTF">2025-11-04T11:36:54Z</dcterms:created>
  <dcterms:modified xsi:type="dcterms:W3CDTF">2025-11-11T13:11:54Z</dcterms:modified>
</cp:coreProperties>
</file>